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67"/>
  </bookViews>
  <sheets>
    <sheet name="BuildingSummary" sheetId="8" r:id="rId1"/>
    <sheet name="ZoneSummary" sheetId="10" r:id="rId2"/>
    <sheet name="LocationSummary" sheetId="7" r:id="rId3"/>
    <sheet name="Miami" sheetId="34" state="veryHidden" r:id="rId4"/>
    <sheet name="Houston" sheetId="33" state="veryHidden" r:id="rId5"/>
    <sheet name="Phoenix" sheetId="32" state="veryHidden" r:id="rId6"/>
    <sheet name="Atlanta" sheetId="31" state="veryHidden" r:id="rId7"/>
    <sheet name="LosAngeles" sheetId="30" state="veryHidden" r:id="rId8"/>
    <sheet name="LasVegas" sheetId="29" state="veryHidden" r:id="rId9"/>
    <sheet name="SanFrancisco" sheetId="28" state="veryHidden" r:id="rId10"/>
    <sheet name="Baltimore" sheetId="27" state="veryHidden" r:id="rId11"/>
    <sheet name="Albuquerque" sheetId="26" state="veryHidden" r:id="rId12"/>
    <sheet name="Seattle" sheetId="25" state="veryHidden" r:id="rId13"/>
    <sheet name="Chicago" sheetId="24" state="veryHidden" r:id="rId14"/>
    <sheet name="Boulder" sheetId="23" state="veryHidden" r:id="rId15"/>
    <sheet name="Minneapolis" sheetId="22" state="veryHidden" r:id="rId16"/>
    <sheet name="Helena" sheetId="21" state="veryHidden" r:id="rId17"/>
    <sheet name="Duluth" sheetId="20" state="veryHidden" r:id="rId18"/>
    <sheet name="Fairbanks" sheetId="19" state="veryHidden" r:id="rId19"/>
    <sheet name="Picture" sheetId="3" r:id="rId20"/>
    <sheet name="Electricity" sheetId="4" r:id="rId21"/>
    <sheet name="Gas" sheetId="11" r:id="rId22"/>
    <sheet name="EUI" sheetId="17" r:id="rId23"/>
    <sheet name="Water" sheetId="35" r:id="rId24"/>
    <sheet name="Carbon" sheetId="36" r:id="rId25"/>
    <sheet name="Schedules" sheetId="2" r:id="rId26"/>
    <sheet name="LtgSch" sheetId="12" r:id="rId27"/>
    <sheet name="EqpSch" sheetId="13" r:id="rId28"/>
    <sheet name="OccSch" sheetId="14" r:id="rId29"/>
    <sheet name="HeatSch" sheetId="15" r:id="rId30"/>
    <sheet name="CoolSch" sheetId="16" r:id="rId31"/>
  </sheets>
  <definedNames>
    <definedName name="smarket01miami_7" localSheetId="3">Miami!$A$1:$S$146</definedName>
    <definedName name="smarket02houston_7" localSheetId="4">Houston!$A$1:$S$146</definedName>
    <definedName name="smarket03phoenix_7" localSheetId="5">Phoenix!$A$1:$S$146</definedName>
    <definedName name="smarket04atlanta_7" localSheetId="6">Atlanta!$A$1:$S$146</definedName>
    <definedName name="smarket05losangeles_7" localSheetId="7">LosAngeles!$A$1:$S$146</definedName>
    <definedName name="smarket06lasvegas_7" localSheetId="8">LasVegas!$A$1:$S$146</definedName>
    <definedName name="smarket07sanfrancisco_7" localSheetId="9">SanFrancisco!$A$1:$S$146</definedName>
    <definedName name="smarket08baltimore_7" localSheetId="10">Baltimore!$A$1:$S$146</definedName>
    <definedName name="smarket09albuquerque_7" localSheetId="11">Albuquerque!$A$1:$S$146</definedName>
    <definedName name="smarket10seattle_7" localSheetId="12">Seattle!$A$1:$S$146</definedName>
    <definedName name="smarket11chicago_7" localSheetId="13">Chicago!$A$1:$S$146</definedName>
    <definedName name="smarket12boulder_7" localSheetId="14">Boulder!$A$1:$S$146</definedName>
    <definedName name="smarket13minneapolis_7" localSheetId="15">Minneapolis!$A$1:$S$146</definedName>
    <definedName name="smarket14helena_7" localSheetId="16">Helena!$A$1:$S$146</definedName>
    <definedName name="smarket15duluth_7" localSheetId="17">Duluth!$A$1:$S$146</definedName>
    <definedName name="smarket16fairbanks_7" localSheetId="18">Fairbanks!$A$1:$S$146</definedName>
  </definedNames>
  <calcPr calcId="125725"/>
</workbook>
</file>

<file path=xl/calcChain.xml><?xml version="1.0" encoding="utf-8"?>
<calcChain xmlns="http://schemas.openxmlformats.org/spreadsheetml/2006/main">
  <c r="D23" i="7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D12"/>
  <c r="E12"/>
  <c r="F12"/>
  <c r="G12"/>
  <c r="H12"/>
  <c r="I12"/>
  <c r="J12"/>
  <c r="K12"/>
  <c r="L12"/>
  <c r="M12"/>
  <c r="N12"/>
  <c r="O12"/>
  <c r="P12"/>
  <c r="Q12"/>
  <c r="R12"/>
  <c r="D9"/>
  <c r="E9"/>
  <c r="F9"/>
  <c r="G9"/>
  <c r="H9"/>
  <c r="I9"/>
  <c r="J9"/>
  <c r="K9"/>
  <c r="L9"/>
  <c r="M9"/>
  <c r="N9"/>
  <c r="O9"/>
  <c r="P9"/>
  <c r="Q9"/>
  <c r="R9"/>
  <c r="C24"/>
  <c r="C23"/>
  <c r="C12"/>
  <c r="C9"/>
  <c r="R80"/>
  <c r="R78"/>
  <c r="R77"/>
  <c r="R75"/>
  <c r="R74"/>
  <c r="Q80"/>
  <c r="Q78"/>
  <c r="Q77"/>
  <c r="Q75"/>
  <c r="Q74"/>
  <c r="P80"/>
  <c r="P78"/>
  <c r="P77"/>
  <c r="P75"/>
  <c r="P74"/>
  <c r="O80"/>
  <c r="O78"/>
  <c r="O77"/>
  <c r="O75"/>
  <c r="O74"/>
  <c r="N80"/>
  <c r="N78"/>
  <c r="N77"/>
  <c r="N75"/>
  <c r="N74"/>
  <c r="M80"/>
  <c r="M78"/>
  <c r="M77"/>
  <c r="M75"/>
  <c r="M74"/>
  <c r="L80"/>
  <c r="L78"/>
  <c r="L77"/>
  <c r="L75"/>
  <c r="L74"/>
  <c r="K80"/>
  <c r="K78"/>
  <c r="K77"/>
  <c r="K75"/>
  <c r="K74"/>
  <c r="J80"/>
  <c r="J78"/>
  <c r="J77"/>
  <c r="J75"/>
  <c r="J74"/>
  <c r="I80"/>
  <c r="I78"/>
  <c r="I77"/>
  <c r="I75"/>
  <c r="I74"/>
  <c r="H80"/>
  <c r="H78"/>
  <c r="H77"/>
  <c r="H75"/>
  <c r="H74"/>
  <c r="G80"/>
  <c r="G78"/>
  <c r="G77"/>
  <c r="G75"/>
  <c r="G74"/>
  <c r="F80"/>
  <c r="F78"/>
  <c r="F77"/>
  <c r="F75"/>
  <c r="F74"/>
  <c r="E80"/>
  <c r="E78"/>
  <c r="E77"/>
  <c r="E75"/>
  <c r="E74"/>
  <c r="D80"/>
  <c r="D78"/>
  <c r="D77"/>
  <c r="D75"/>
  <c r="D74"/>
  <c r="C80"/>
  <c r="C78"/>
  <c r="C77"/>
  <c r="C75"/>
  <c r="C74"/>
  <c r="R255"/>
  <c r="R254"/>
  <c r="R253"/>
  <c r="R252"/>
  <c r="R251"/>
  <c r="R250"/>
  <c r="R249"/>
  <c r="R247"/>
  <c r="R246"/>
  <c r="R245"/>
  <c r="R244"/>
  <c r="R242"/>
  <c r="R241"/>
  <c r="R239"/>
  <c r="R238"/>
  <c r="R237"/>
  <c r="R236"/>
  <c r="R235"/>
  <c r="R234"/>
  <c r="R233"/>
  <c r="R232"/>
  <c r="R231"/>
  <c r="R230"/>
  <c r="R229"/>
  <c r="R228"/>
  <c r="R226"/>
  <c r="R225"/>
  <c r="R224"/>
  <c r="R223"/>
  <c r="R222"/>
  <c r="R221"/>
  <c r="R220"/>
  <c r="R219"/>
  <c r="R218"/>
  <c r="R217"/>
  <c r="R216"/>
  <c r="R215"/>
  <c r="Q255"/>
  <c r="Q254"/>
  <c r="Q253"/>
  <c r="Q252"/>
  <c r="Q251"/>
  <c r="Q250"/>
  <c r="Q249"/>
  <c r="Q247"/>
  <c r="Q246"/>
  <c r="Q245"/>
  <c r="Q244"/>
  <c r="Q242"/>
  <c r="Q241"/>
  <c r="Q239"/>
  <c r="Q238"/>
  <c r="Q237"/>
  <c r="Q236"/>
  <c r="Q235"/>
  <c r="Q234"/>
  <c r="Q233"/>
  <c r="Q232"/>
  <c r="Q231"/>
  <c r="Q230"/>
  <c r="Q229"/>
  <c r="Q228"/>
  <c r="Q226"/>
  <c r="Q225"/>
  <c r="Q224"/>
  <c r="Q223"/>
  <c r="Q222"/>
  <c r="Q221"/>
  <c r="Q220"/>
  <c r="Q219"/>
  <c r="Q218"/>
  <c r="Q217"/>
  <c r="Q216"/>
  <c r="Q215"/>
  <c r="P255"/>
  <c r="P254"/>
  <c r="P253"/>
  <c r="P252"/>
  <c r="P251"/>
  <c r="P250"/>
  <c r="P249"/>
  <c r="P247"/>
  <c r="P246"/>
  <c r="P245"/>
  <c r="P244"/>
  <c r="P242"/>
  <c r="P241"/>
  <c r="P239"/>
  <c r="P238"/>
  <c r="P237"/>
  <c r="P236"/>
  <c r="P235"/>
  <c r="P234"/>
  <c r="P233"/>
  <c r="P232"/>
  <c r="P231"/>
  <c r="P230"/>
  <c r="P229"/>
  <c r="P228"/>
  <c r="P226"/>
  <c r="P225"/>
  <c r="P224"/>
  <c r="P223"/>
  <c r="P222"/>
  <c r="P221"/>
  <c r="P220"/>
  <c r="P219"/>
  <c r="P218"/>
  <c r="P217"/>
  <c r="P216"/>
  <c r="P215"/>
  <c r="O255"/>
  <c r="O254"/>
  <c r="O253"/>
  <c r="O252"/>
  <c r="O251"/>
  <c r="O250"/>
  <c r="O249"/>
  <c r="O247"/>
  <c r="O246"/>
  <c r="O245"/>
  <c r="O244"/>
  <c r="O242"/>
  <c r="O241"/>
  <c r="O239"/>
  <c r="O238"/>
  <c r="O237"/>
  <c r="O236"/>
  <c r="O235"/>
  <c r="O234"/>
  <c r="O233"/>
  <c r="O232"/>
  <c r="O231"/>
  <c r="O230"/>
  <c r="O229"/>
  <c r="O228"/>
  <c r="O226"/>
  <c r="O225"/>
  <c r="O224"/>
  <c r="O223"/>
  <c r="O222"/>
  <c r="O221"/>
  <c r="O220"/>
  <c r="O219"/>
  <c r="O218"/>
  <c r="O217"/>
  <c r="O216"/>
  <c r="O215"/>
  <c r="N255"/>
  <c r="N254"/>
  <c r="N253"/>
  <c r="N252"/>
  <c r="N251"/>
  <c r="N250"/>
  <c r="N249"/>
  <c r="N247"/>
  <c r="N246"/>
  <c r="N245"/>
  <c r="N244"/>
  <c r="N242"/>
  <c r="N241"/>
  <c r="N239"/>
  <c r="N238"/>
  <c r="N237"/>
  <c r="N236"/>
  <c r="N235"/>
  <c r="N234"/>
  <c r="N233"/>
  <c r="N232"/>
  <c r="N231"/>
  <c r="N230"/>
  <c r="N229"/>
  <c r="N228"/>
  <c r="N226"/>
  <c r="N225"/>
  <c r="N224"/>
  <c r="N223"/>
  <c r="N222"/>
  <c r="N221"/>
  <c r="N220"/>
  <c r="N219"/>
  <c r="N218"/>
  <c r="N217"/>
  <c r="N216"/>
  <c r="N215"/>
  <c r="M255"/>
  <c r="M254"/>
  <c r="M253"/>
  <c r="M252"/>
  <c r="M251"/>
  <c r="M250"/>
  <c r="M249"/>
  <c r="M247"/>
  <c r="M246"/>
  <c r="M245"/>
  <c r="M244"/>
  <c r="M242"/>
  <c r="M241"/>
  <c r="M239"/>
  <c r="M238"/>
  <c r="M237"/>
  <c r="M236"/>
  <c r="M235"/>
  <c r="M234"/>
  <c r="M233"/>
  <c r="M232"/>
  <c r="M231"/>
  <c r="M230"/>
  <c r="M229"/>
  <c r="M228"/>
  <c r="M226"/>
  <c r="M225"/>
  <c r="M224"/>
  <c r="M223"/>
  <c r="M222"/>
  <c r="M221"/>
  <c r="M220"/>
  <c r="M219"/>
  <c r="M218"/>
  <c r="M217"/>
  <c r="M216"/>
  <c r="M215"/>
  <c r="L255"/>
  <c r="L254"/>
  <c r="L253"/>
  <c r="L252"/>
  <c r="L251"/>
  <c r="L250"/>
  <c r="L249"/>
  <c r="L247"/>
  <c r="L246"/>
  <c r="L245"/>
  <c r="L244"/>
  <c r="L242"/>
  <c r="L241"/>
  <c r="L239"/>
  <c r="L238"/>
  <c r="L237"/>
  <c r="L236"/>
  <c r="L235"/>
  <c r="L234"/>
  <c r="L233"/>
  <c r="L232"/>
  <c r="L231"/>
  <c r="L230"/>
  <c r="L229"/>
  <c r="L228"/>
  <c r="L226"/>
  <c r="L225"/>
  <c r="L224"/>
  <c r="L223"/>
  <c r="L222"/>
  <c r="L221"/>
  <c r="L220"/>
  <c r="L219"/>
  <c r="L218"/>
  <c r="L217"/>
  <c r="L216"/>
  <c r="L215"/>
  <c r="K255"/>
  <c r="K254"/>
  <c r="K253"/>
  <c r="K252"/>
  <c r="K251"/>
  <c r="K250"/>
  <c r="K249"/>
  <c r="K247"/>
  <c r="K246"/>
  <c r="K245"/>
  <c r="K244"/>
  <c r="K242"/>
  <c r="K241"/>
  <c r="K239"/>
  <c r="K238"/>
  <c r="K237"/>
  <c r="K236"/>
  <c r="K235"/>
  <c r="K234"/>
  <c r="K233"/>
  <c r="K232"/>
  <c r="K231"/>
  <c r="K230"/>
  <c r="K229"/>
  <c r="K228"/>
  <c r="K226"/>
  <c r="K225"/>
  <c r="K224"/>
  <c r="K223"/>
  <c r="K222"/>
  <c r="K221"/>
  <c r="K220"/>
  <c r="K219"/>
  <c r="K218"/>
  <c r="K217"/>
  <c r="K216"/>
  <c r="K215"/>
  <c r="J255"/>
  <c r="J254"/>
  <c r="J253"/>
  <c r="J252"/>
  <c r="J251"/>
  <c r="J250"/>
  <c r="J249"/>
  <c r="J247"/>
  <c r="J246"/>
  <c r="J245"/>
  <c r="J244"/>
  <c r="J242"/>
  <c r="J241"/>
  <c r="J239"/>
  <c r="J238"/>
  <c r="J237"/>
  <c r="J236"/>
  <c r="J235"/>
  <c r="J234"/>
  <c r="J233"/>
  <c r="J232"/>
  <c r="J231"/>
  <c r="J230"/>
  <c r="J229"/>
  <c r="J228"/>
  <c r="J226"/>
  <c r="J225"/>
  <c r="J224"/>
  <c r="J223"/>
  <c r="J222"/>
  <c r="J221"/>
  <c r="J220"/>
  <c r="J219"/>
  <c r="J218"/>
  <c r="J217"/>
  <c r="J216"/>
  <c r="J215"/>
  <c r="I255"/>
  <c r="I254"/>
  <c r="I253"/>
  <c r="I252"/>
  <c r="I251"/>
  <c r="I250"/>
  <c r="I249"/>
  <c r="I247"/>
  <c r="I246"/>
  <c r="I245"/>
  <c r="I244"/>
  <c r="I242"/>
  <c r="I241"/>
  <c r="I239"/>
  <c r="I238"/>
  <c r="I237"/>
  <c r="I236"/>
  <c r="I235"/>
  <c r="I234"/>
  <c r="I233"/>
  <c r="I232"/>
  <c r="I231"/>
  <c r="I230"/>
  <c r="I229"/>
  <c r="I228"/>
  <c r="I226"/>
  <c r="I225"/>
  <c r="I224"/>
  <c r="I223"/>
  <c r="I222"/>
  <c r="I221"/>
  <c r="I220"/>
  <c r="I219"/>
  <c r="I218"/>
  <c r="I217"/>
  <c r="I216"/>
  <c r="I215"/>
  <c r="H255"/>
  <c r="H254"/>
  <c r="H253"/>
  <c r="H252"/>
  <c r="H251"/>
  <c r="H250"/>
  <c r="H249"/>
  <c r="H247"/>
  <c r="H246"/>
  <c r="H245"/>
  <c r="H244"/>
  <c r="H242"/>
  <c r="H241"/>
  <c r="H239"/>
  <c r="H238"/>
  <c r="H237"/>
  <c r="H236"/>
  <c r="H235"/>
  <c r="H234"/>
  <c r="H233"/>
  <c r="H232"/>
  <c r="H231"/>
  <c r="H230"/>
  <c r="H229"/>
  <c r="H228"/>
  <c r="H226"/>
  <c r="H225"/>
  <c r="H224"/>
  <c r="H223"/>
  <c r="H222"/>
  <c r="H221"/>
  <c r="H220"/>
  <c r="H219"/>
  <c r="H218"/>
  <c r="H217"/>
  <c r="H216"/>
  <c r="H215"/>
  <c r="G255"/>
  <c r="G254"/>
  <c r="G253"/>
  <c r="G252"/>
  <c r="G251"/>
  <c r="G250"/>
  <c r="G249"/>
  <c r="G247"/>
  <c r="G246"/>
  <c r="G245"/>
  <c r="G244"/>
  <c r="G242"/>
  <c r="G241"/>
  <c r="G239"/>
  <c r="G238"/>
  <c r="G237"/>
  <c r="G236"/>
  <c r="G235"/>
  <c r="G234"/>
  <c r="G233"/>
  <c r="G232"/>
  <c r="G231"/>
  <c r="G230"/>
  <c r="G229"/>
  <c r="G228"/>
  <c r="G226"/>
  <c r="G225"/>
  <c r="G224"/>
  <c r="G223"/>
  <c r="G222"/>
  <c r="G221"/>
  <c r="G220"/>
  <c r="G219"/>
  <c r="G218"/>
  <c r="G217"/>
  <c r="G216"/>
  <c r="G215"/>
  <c r="F255"/>
  <c r="F254"/>
  <c r="F253"/>
  <c r="F252"/>
  <c r="F251"/>
  <c r="F250"/>
  <c r="F249"/>
  <c r="F247"/>
  <c r="F246"/>
  <c r="F245"/>
  <c r="F244"/>
  <c r="F242"/>
  <c r="F241"/>
  <c r="F239"/>
  <c r="F238"/>
  <c r="F237"/>
  <c r="F236"/>
  <c r="F235"/>
  <c r="F234"/>
  <c r="F233"/>
  <c r="F232"/>
  <c r="F231"/>
  <c r="F230"/>
  <c r="F229"/>
  <c r="F228"/>
  <c r="F226"/>
  <c r="F225"/>
  <c r="F224"/>
  <c r="F223"/>
  <c r="F222"/>
  <c r="F221"/>
  <c r="F220"/>
  <c r="F219"/>
  <c r="F218"/>
  <c r="F217"/>
  <c r="F216"/>
  <c r="F215"/>
  <c r="E255"/>
  <c r="E254"/>
  <c r="E253"/>
  <c r="E252"/>
  <c r="E251"/>
  <c r="E250"/>
  <c r="E249"/>
  <c r="E247"/>
  <c r="E246"/>
  <c r="E245"/>
  <c r="E244"/>
  <c r="E242"/>
  <c r="E241"/>
  <c r="E239"/>
  <c r="E238"/>
  <c r="E237"/>
  <c r="E236"/>
  <c r="E235"/>
  <c r="E234"/>
  <c r="E233"/>
  <c r="E232"/>
  <c r="E231"/>
  <c r="E230"/>
  <c r="E229"/>
  <c r="E228"/>
  <c r="E226"/>
  <c r="E225"/>
  <c r="E224"/>
  <c r="E223"/>
  <c r="E222"/>
  <c r="E221"/>
  <c r="E220"/>
  <c r="E219"/>
  <c r="E218"/>
  <c r="E217"/>
  <c r="E216"/>
  <c r="E215"/>
  <c r="D255"/>
  <c r="D254"/>
  <c r="D253"/>
  <c r="D252"/>
  <c r="D251"/>
  <c r="D250"/>
  <c r="D249"/>
  <c r="D247"/>
  <c r="D246"/>
  <c r="D245"/>
  <c r="D244"/>
  <c r="D242"/>
  <c r="D241"/>
  <c r="D239"/>
  <c r="D238"/>
  <c r="D237"/>
  <c r="D236"/>
  <c r="D235"/>
  <c r="D234"/>
  <c r="D233"/>
  <c r="D232"/>
  <c r="D231"/>
  <c r="D230"/>
  <c r="D229"/>
  <c r="D228"/>
  <c r="D226"/>
  <c r="D225"/>
  <c r="D224"/>
  <c r="D223"/>
  <c r="D222"/>
  <c r="D221"/>
  <c r="D220"/>
  <c r="D219"/>
  <c r="D218"/>
  <c r="D217"/>
  <c r="D216"/>
  <c r="D215"/>
  <c r="C255"/>
  <c r="C254"/>
  <c r="C253"/>
  <c r="C252"/>
  <c r="C251"/>
  <c r="C250"/>
  <c r="C249"/>
  <c r="C242"/>
  <c r="C241"/>
  <c r="C239"/>
  <c r="C238"/>
  <c r="C237"/>
  <c r="C236"/>
  <c r="C235"/>
  <c r="C234"/>
  <c r="C233"/>
  <c r="C232"/>
  <c r="C231"/>
  <c r="C230"/>
  <c r="C229"/>
  <c r="C228"/>
  <c r="C226"/>
  <c r="C225"/>
  <c r="C224"/>
  <c r="C223"/>
  <c r="C222"/>
  <c r="C221"/>
  <c r="C220"/>
  <c r="C219"/>
  <c r="C218"/>
  <c r="C217"/>
  <c r="C216"/>
  <c r="C215"/>
  <c r="B59"/>
  <c r="B60"/>
  <c r="B61"/>
  <c r="B62"/>
  <c r="B63"/>
  <c r="B58"/>
  <c r="R212"/>
  <c r="R211"/>
  <c r="R210"/>
  <c r="R209"/>
  <c r="R208"/>
  <c r="R207"/>
  <c r="R206"/>
  <c r="R205"/>
  <c r="R204"/>
  <c r="R203"/>
  <c r="R202"/>
  <c r="R201"/>
  <c r="R200"/>
  <c r="R199"/>
  <c r="R198"/>
  <c r="R197"/>
  <c r="R195"/>
  <c r="R194"/>
  <c r="R193"/>
  <c r="R192"/>
  <c r="R191"/>
  <c r="R190"/>
  <c r="R189"/>
  <c r="R188"/>
  <c r="R187"/>
  <c r="R186"/>
  <c r="R185"/>
  <c r="R184"/>
  <c r="R183"/>
  <c r="R182"/>
  <c r="R181"/>
  <c r="R179"/>
  <c r="R178"/>
  <c r="R177"/>
  <c r="R176"/>
  <c r="R175"/>
  <c r="R174"/>
  <c r="R173"/>
  <c r="R172"/>
  <c r="R171"/>
  <c r="R170"/>
  <c r="R169"/>
  <c r="R168"/>
  <c r="R167"/>
  <c r="R166"/>
  <c r="R165"/>
  <c r="R163"/>
  <c r="R162"/>
  <c r="R161"/>
  <c r="R160"/>
  <c r="R159"/>
  <c r="R158"/>
  <c r="R157"/>
  <c r="R156"/>
  <c r="R155"/>
  <c r="R154"/>
  <c r="R153"/>
  <c r="R152"/>
  <c r="R151"/>
  <c r="R150"/>
  <c r="R149"/>
  <c r="R146"/>
  <c r="R145"/>
  <c r="R144"/>
  <c r="R143"/>
  <c r="R142"/>
  <c r="R141"/>
  <c r="R140"/>
  <c r="R139"/>
  <c r="R138"/>
  <c r="R137"/>
  <c r="R136"/>
  <c r="R135"/>
  <c r="R134"/>
  <c r="R133"/>
  <c r="R132"/>
  <c r="R131"/>
  <c r="R129"/>
  <c r="R128"/>
  <c r="R127"/>
  <c r="R126"/>
  <c r="R125"/>
  <c r="R124"/>
  <c r="R123"/>
  <c r="R122"/>
  <c r="R121"/>
  <c r="R120"/>
  <c r="R119"/>
  <c r="R118"/>
  <c r="R117"/>
  <c r="R116"/>
  <c r="R115"/>
  <c r="R113"/>
  <c r="R112"/>
  <c r="R111"/>
  <c r="R110"/>
  <c r="R109"/>
  <c r="R108"/>
  <c r="R107"/>
  <c r="R106"/>
  <c r="R105"/>
  <c r="R104"/>
  <c r="R103"/>
  <c r="R102"/>
  <c r="R101"/>
  <c r="R100"/>
  <c r="R99"/>
  <c r="R97"/>
  <c r="R96"/>
  <c r="R95"/>
  <c r="R94"/>
  <c r="R93"/>
  <c r="R92"/>
  <c r="R91"/>
  <c r="R90"/>
  <c r="R89"/>
  <c r="R88"/>
  <c r="R87"/>
  <c r="R86"/>
  <c r="R85"/>
  <c r="R84"/>
  <c r="R83"/>
  <c r="R71"/>
  <c r="R70"/>
  <c r="R69"/>
  <c r="R68"/>
  <c r="R67"/>
  <c r="R66"/>
  <c r="R65"/>
  <c r="R56"/>
  <c r="R55"/>
  <c r="R54"/>
  <c r="R53"/>
  <c r="R52"/>
  <c r="R51"/>
  <c r="R49"/>
  <c r="R48"/>
  <c r="R47"/>
  <c r="R46"/>
  <c r="R45"/>
  <c r="R44"/>
  <c r="R41"/>
  <c r="R40"/>
  <c r="R39"/>
  <c r="R38"/>
  <c r="R37"/>
  <c r="R36"/>
  <c r="R34"/>
  <c r="R63" s="1"/>
  <c r="R33"/>
  <c r="R62" s="1"/>
  <c r="R32"/>
  <c r="R61" s="1"/>
  <c r="R31"/>
  <c r="R60" s="1"/>
  <c r="R30"/>
  <c r="R59" s="1"/>
  <c r="R29"/>
  <c r="R58" s="1"/>
  <c r="R25"/>
  <c r="R17"/>
  <c r="R16"/>
  <c r="R15"/>
  <c r="R13"/>
  <c r="R10"/>
  <c r="Q212"/>
  <c r="Q211"/>
  <c r="Q210"/>
  <c r="Q209"/>
  <c r="Q208"/>
  <c r="Q207"/>
  <c r="Q206"/>
  <c r="Q205"/>
  <c r="Q204"/>
  <c r="Q203"/>
  <c r="Q202"/>
  <c r="Q201"/>
  <c r="Q200"/>
  <c r="Q199"/>
  <c r="Q198"/>
  <c r="Q197"/>
  <c r="Q195"/>
  <c r="Q194"/>
  <c r="Q193"/>
  <c r="Q192"/>
  <c r="Q191"/>
  <c r="Q190"/>
  <c r="Q189"/>
  <c r="Q188"/>
  <c r="Q187"/>
  <c r="Q186"/>
  <c r="Q185"/>
  <c r="Q184"/>
  <c r="Q183"/>
  <c r="Q182"/>
  <c r="Q181"/>
  <c r="Q179"/>
  <c r="Q178"/>
  <c r="Q177"/>
  <c r="Q176"/>
  <c r="Q175"/>
  <c r="Q174"/>
  <c r="Q173"/>
  <c r="Q172"/>
  <c r="Q171"/>
  <c r="Q170"/>
  <c r="Q169"/>
  <c r="Q168"/>
  <c r="Q167"/>
  <c r="Q166"/>
  <c r="Q165"/>
  <c r="Q163"/>
  <c r="Q162"/>
  <c r="Q161"/>
  <c r="Q160"/>
  <c r="Q159"/>
  <c r="Q158"/>
  <c r="Q157"/>
  <c r="Q156"/>
  <c r="Q155"/>
  <c r="Q154"/>
  <c r="Q153"/>
  <c r="Q152"/>
  <c r="Q151"/>
  <c r="Q150"/>
  <c r="Q149"/>
  <c r="Q146"/>
  <c r="Q145"/>
  <c r="Q144"/>
  <c r="Q143"/>
  <c r="Q142"/>
  <c r="Q141"/>
  <c r="Q140"/>
  <c r="Q139"/>
  <c r="Q138"/>
  <c r="Q137"/>
  <c r="Q136"/>
  <c r="Q135"/>
  <c r="Q134"/>
  <c r="Q133"/>
  <c r="Q132"/>
  <c r="Q131"/>
  <c r="Q129"/>
  <c r="Q128"/>
  <c r="Q127"/>
  <c r="Q126"/>
  <c r="Q125"/>
  <c r="Q124"/>
  <c r="Q123"/>
  <c r="Q122"/>
  <c r="Q121"/>
  <c r="Q120"/>
  <c r="Q119"/>
  <c r="Q118"/>
  <c r="Q117"/>
  <c r="Q116"/>
  <c r="Q115"/>
  <c r="Q113"/>
  <c r="Q112"/>
  <c r="Q111"/>
  <c r="Q110"/>
  <c r="Q109"/>
  <c r="Q108"/>
  <c r="Q107"/>
  <c r="Q106"/>
  <c r="Q105"/>
  <c r="Q104"/>
  <c r="Q103"/>
  <c r="Q102"/>
  <c r="Q101"/>
  <c r="Q100"/>
  <c r="Q99"/>
  <c r="Q97"/>
  <c r="Q96"/>
  <c r="Q95"/>
  <c r="Q94"/>
  <c r="Q93"/>
  <c r="Q92"/>
  <c r="Q91"/>
  <c r="Q90"/>
  <c r="Q89"/>
  <c r="Q88"/>
  <c r="Q87"/>
  <c r="Q86"/>
  <c r="Q85"/>
  <c r="Q84"/>
  <c r="Q83"/>
  <c r="Q71"/>
  <c r="Q70"/>
  <c r="Q69"/>
  <c r="Q68"/>
  <c r="Q67"/>
  <c r="Q66"/>
  <c r="Q65"/>
  <c r="Q56"/>
  <c r="Q55"/>
  <c r="Q54"/>
  <c r="Q53"/>
  <c r="Q52"/>
  <c r="Q51"/>
  <c r="Q49"/>
  <c r="Q48"/>
  <c r="Q47"/>
  <c r="Q46"/>
  <c r="Q45"/>
  <c r="Q44"/>
  <c r="Q41"/>
  <c r="Q40"/>
  <c r="Q39"/>
  <c r="Q38"/>
  <c r="Q37"/>
  <c r="Q36"/>
  <c r="Q34"/>
  <c r="Q63" s="1"/>
  <c r="Q33"/>
  <c r="Q62" s="1"/>
  <c r="Q32"/>
  <c r="Q61" s="1"/>
  <c r="Q31"/>
  <c r="Q60" s="1"/>
  <c r="Q30"/>
  <c r="Q59" s="1"/>
  <c r="Q29"/>
  <c r="Q58" s="1"/>
  <c r="Q25"/>
  <c r="Q17"/>
  <c r="Q16"/>
  <c r="Q15"/>
  <c r="Q13"/>
  <c r="Q10"/>
  <c r="P212"/>
  <c r="P211"/>
  <c r="P210"/>
  <c r="P209"/>
  <c r="P208"/>
  <c r="P207"/>
  <c r="P206"/>
  <c r="P205"/>
  <c r="P204"/>
  <c r="P203"/>
  <c r="P202"/>
  <c r="P201"/>
  <c r="P200"/>
  <c r="P199"/>
  <c r="P198"/>
  <c r="P197"/>
  <c r="P195"/>
  <c r="P194"/>
  <c r="P193"/>
  <c r="P192"/>
  <c r="P191"/>
  <c r="P190"/>
  <c r="P189"/>
  <c r="P188"/>
  <c r="P187"/>
  <c r="P186"/>
  <c r="P185"/>
  <c r="P184"/>
  <c r="P183"/>
  <c r="P182"/>
  <c r="P181"/>
  <c r="P179"/>
  <c r="P178"/>
  <c r="P177"/>
  <c r="P176"/>
  <c r="P175"/>
  <c r="P174"/>
  <c r="P173"/>
  <c r="P172"/>
  <c r="P171"/>
  <c r="P170"/>
  <c r="P169"/>
  <c r="P168"/>
  <c r="P167"/>
  <c r="P166"/>
  <c r="P165"/>
  <c r="P163"/>
  <c r="P162"/>
  <c r="P161"/>
  <c r="P160"/>
  <c r="P159"/>
  <c r="P158"/>
  <c r="P157"/>
  <c r="P156"/>
  <c r="P155"/>
  <c r="P154"/>
  <c r="P153"/>
  <c r="P152"/>
  <c r="P151"/>
  <c r="P150"/>
  <c r="P149"/>
  <c r="P146"/>
  <c r="P145"/>
  <c r="P144"/>
  <c r="P143"/>
  <c r="P142"/>
  <c r="P141"/>
  <c r="P140"/>
  <c r="P139"/>
  <c r="P138"/>
  <c r="P137"/>
  <c r="P136"/>
  <c r="P135"/>
  <c r="P134"/>
  <c r="P133"/>
  <c r="P132"/>
  <c r="P131"/>
  <c r="P129"/>
  <c r="P128"/>
  <c r="P127"/>
  <c r="P126"/>
  <c r="P125"/>
  <c r="P124"/>
  <c r="P123"/>
  <c r="P122"/>
  <c r="P121"/>
  <c r="P120"/>
  <c r="P119"/>
  <c r="P118"/>
  <c r="P117"/>
  <c r="P116"/>
  <c r="P115"/>
  <c r="P113"/>
  <c r="P112"/>
  <c r="P111"/>
  <c r="P110"/>
  <c r="P109"/>
  <c r="P108"/>
  <c r="P107"/>
  <c r="P106"/>
  <c r="P105"/>
  <c r="P104"/>
  <c r="P103"/>
  <c r="P102"/>
  <c r="P101"/>
  <c r="P100"/>
  <c r="P99"/>
  <c r="P97"/>
  <c r="P96"/>
  <c r="P95"/>
  <c r="P94"/>
  <c r="P93"/>
  <c r="P92"/>
  <c r="P91"/>
  <c r="P90"/>
  <c r="P89"/>
  <c r="P88"/>
  <c r="P87"/>
  <c r="P86"/>
  <c r="P85"/>
  <c r="P84"/>
  <c r="P83"/>
  <c r="P71"/>
  <c r="P70"/>
  <c r="P69"/>
  <c r="P68"/>
  <c r="P67"/>
  <c r="P66"/>
  <c r="P65"/>
  <c r="P56"/>
  <c r="P55"/>
  <c r="P54"/>
  <c r="P53"/>
  <c r="P52"/>
  <c r="P51"/>
  <c r="P49"/>
  <c r="P48"/>
  <c r="P47"/>
  <c r="P46"/>
  <c r="P45"/>
  <c r="P44"/>
  <c r="P41"/>
  <c r="P40"/>
  <c r="P39"/>
  <c r="P38"/>
  <c r="P37"/>
  <c r="P36"/>
  <c r="P34"/>
  <c r="P63" s="1"/>
  <c r="P33"/>
  <c r="P62" s="1"/>
  <c r="P32"/>
  <c r="P61" s="1"/>
  <c r="P31"/>
  <c r="P60" s="1"/>
  <c r="P30"/>
  <c r="P59" s="1"/>
  <c r="P29"/>
  <c r="P58" s="1"/>
  <c r="P25"/>
  <c r="P17"/>
  <c r="P16"/>
  <c r="P15"/>
  <c r="P13"/>
  <c r="P10"/>
  <c r="O212"/>
  <c r="O211"/>
  <c r="O210"/>
  <c r="O209"/>
  <c r="O208"/>
  <c r="O207"/>
  <c r="O206"/>
  <c r="O205"/>
  <c r="O204"/>
  <c r="O203"/>
  <c r="O202"/>
  <c r="O201"/>
  <c r="O200"/>
  <c r="O199"/>
  <c r="O198"/>
  <c r="O197"/>
  <c r="O195"/>
  <c r="O194"/>
  <c r="O193"/>
  <c r="O192"/>
  <c r="O191"/>
  <c r="O190"/>
  <c r="O189"/>
  <c r="O188"/>
  <c r="O187"/>
  <c r="O186"/>
  <c r="O185"/>
  <c r="O184"/>
  <c r="O183"/>
  <c r="O182"/>
  <c r="O181"/>
  <c r="O179"/>
  <c r="O178"/>
  <c r="O177"/>
  <c r="O176"/>
  <c r="O175"/>
  <c r="O174"/>
  <c r="O173"/>
  <c r="O172"/>
  <c r="O171"/>
  <c r="O170"/>
  <c r="O169"/>
  <c r="O168"/>
  <c r="O167"/>
  <c r="O166"/>
  <c r="O165"/>
  <c r="O163"/>
  <c r="O162"/>
  <c r="O161"/>
  <c r="O160"/>
  <c r="O159"/>
  <c r="O158"/>
  <c r="O157"/>
  <c r="O156"/>
  <c r="O155"/>
  <c r="O154"/>
  <c r="O153"/>
  <c r="O152"/>
  <c r="O151"/>
  <c r="O150"/>
  <c r="O149"/>
  <c r="O146"/>
  <c r="O145"/>
  <c r="O144"/>
  <c r="O143"/>
  <c r="O142"/>
  <c r="O141"/>
  <c r="O140"/>
  <c r="O139"/>
  <c r="O138"/>
  <c r="O137"/>
  <c r="O136"/>
  <c r="O135"/>
  <c r="O134"/>
  <c r="O133"/>
  <c r="O132"/>
  <c r="O131"/>
  <c r="O129"/>
  <c r="O128"/>
  <c r="O127"/>
  <c r="O126"/>
  <c r="O125"/>
  <c r="O124"/>
  <c r="O123"/>
  <c r="O122"/>
  <c r="O121"/>
  <c r="O120"/>
  <c r="O119"/>
  <c r="O118"/>
  <c r="O117"/>
  <c r="O116"/>
  <c r="O115"/>
  <c r="O113"/>
  <c r="O112"/>
  <c r="O111"/>
  <c r="O110"/>
  <c r="O109"/>
  <c r="O108"/>
  <c r="O107"/>
  <c r="O106"/>
  <c r="O105"/>
  <c r="O104"/>
  <c r="O103"/>
  <c r="O102"/>
  <c r="O101"/>
  <c r="O100"/>
  <c r="O99"/>
  <c r="O97"/>
  <c r="O96"/>
  <c r="O95"/>
  <c r="O94"/>
  <c r="O93"/>
  <c r="O92"/>
  <c r="O91"/>
  <c r="O90"/>
  <c r="O89"/>
  <c r="O88"/>
  <c r="O87"/>
  <c r="O86"/>
  <c r="O85"/>
  <c r="O84"/>
  <c r="O83"/>
  <c r="O71"/>
  <c r="O70"/>
  <c r="O69"/>
  <c r="O68"/>
  <c r="O67"/>
  <c r="O66"/>
  <c r="O65"/>
  <c r="O56"/>
  <c r="O55"/>
  <c r="O54"/>
  <c r="O53"/>
  <c r="O52"/>
  <c r="O51"/>
  <c r="O49"/>
  <c r="O48"/>
  <c r="O47"/>
  <c r="O46"/>
  <c r="O45"/>
  <c r="O44"/>
  <c r="O41"/>
  <c r="O40"/>
  <c r="O39"/>
  <c r="O38"/>
  <c r="O37"/>
  <c r="O36"/>
  <c r="O34"/>
  <c r="O63" s="1"/>
  <c r="O33"/>
  <c r="O62" s="1"/>
  <c r="O32"/>
  <c r="O61" s="1"/>
  <c r="O31"/>
  <c r="O60" s="1"/>
  <c r="O30"/>
  <c r="O59" s="1"/>
  <c r="O29"/>
  <c r="O58" s="1"/>
  <c r="O25"/>
  <c r="O17"/>
  <c r="O16"/>
  <c r="O15"/>
  <c r="O13"/>
  <c r="O10"/>
  <c r="N212"/>
  <c r="N211"/>
  <c r="N210"/>
  <c r="N209"/>
  <c r="N208"/>
  <c r="N207"/>
  <c r="N206"/>
  <c r="N205"/>
  <c r="N204"/>
  <c r="N203"/>
  <c r="N202"/>
  <c r="N201"/>
  <c r="N200"/>
  <c r="N199"/>
  <c r="N198"/>
  <c r="N197"/>
  <c r="N195"/>
  <c r="N194"/>
  <c r="N193"/>
  <c r="N192"/>
  <c r="N191"/>
  <c r="N190"/>
  <c r="N189"/>
  <c r="N188"/>
  <c r="N187"/>
  <c r="N186"/>
  <c r="N185"/>
  <c r="N184"/>
  <c r="N183"/>
  <c r="N182"/>
  <c r="N181"/>
  <c r="N179"/>
  <c r="N178"/>
  <c r="N177"/>
  <c r="N176"/>
  <c r="N175"/>
  <c r="N174"/>
  <c r="N173"/>
  <c r="N172"/>
  <c r="N171"/>
  <c r="N170"/>
  <c r="N169"/>
  <c r="N168"/>
  <c r="N167"/>
  <c r="N166"/>
  <c r="N165"/>
  <c r="N163"/>
  <c r="N162"/>
  <c r="N161"/>
  <c r="N160"/>
  <c r="N159"/>
  <c r="N158"/>
  <c r="N157"/>
  <c r="N156"/>
  <c r="N155"/>
  <c r="N154"/>
  <c r="N153"/>
  <c r="N152"/>
  <c r="N151"/>
  <c r="N150"/>
  <c r="N149"/>
  <c r="N146"/>
  <c r="N145"/>
  <c r="N144"/>
  <c r="N143"/>
  <c r="N142"/>
  <c r="N141"/>
  <c r="N140"/>
  <c r="N139"/>
  <c r="N138"/>
  <c r="N137"/>
  <c r="N136"/>
  <c r="N135"/>
  <c r="N134"/>
  <c r="N133"/>
  <c r="N132"/>
  <c r="N131"/>
  <c r="N129"/>
  <c r="N128"/>
  <c r="N127"/>
  <c r="N126"/>
  <c r="N125"/>
  <c r="N124"/>
  <c r="N123"/>
  <c r="N122"/>
  <c r="N121"/>
  <c r="N120"/>
  <c r="N119"/>
  <c r="N118"/>
  <c r="N117"/>
  <c r="N116"/>
  <c r="N115"/>
  <c r="N113"/>
  <c r="N112"/>
  <c r="N111"/>
  <c r="N110"/>
  <c r="N109"/>
  <c r="N108"/>
  <c r="N107"/>
  <c r="N106"/>
  <c r="N105"/>
  <c r="N104"/>
  <c r="N103"/>
  <c r="N102"/>
  <c r="N101"/>
  <c r="N100"/>
  <c r="N99"/>
  <c r="N97"/>
  <c r="N96"/>
  <c r="N95"/>
  <c r="N94"/>
  <c r="N93"/>
  <c r="N92"/>
  <c r="N91"/>
  <c r="N90"/>
  <c r="N89"/>
  <c r="N88"/>
  <c r="N87"/>
  <c r="N86"/>
  <c r="N85"/>
  <c r="N84"/>
  <c r="N83"/>
  <c r="N71"/>
  <c r="N70"/>
  <c r="N69"/>
  <c r="N68"/>
  <c r="N67"/>
  <c r="N66"/>
  <c r="N65"/>
  <c r="N56"/>
  <c r="N55"/>
  <c r="N54"/>
  <c r="N53"/>
  <c r="N52"/>
  <c r="N51"/>
  <c r="N49"/>
  <c r="N48"/>
  <c r="N47"/>
  <c r="N46"/>
  <c r="N45"/>
  <c r="N44"/>
  <c r="N41"/>
  <c r="N40"/>
  <c r="N39"/>
  <c r="N38"/>
  <c r="N37"/>
  <c r="N36"/>
  <c r="N34"/>
  <c r="N63" s="1"/>
  <c r="N33"/>
  <c r="N62" s="1"/>
  <c r="N32"/>
  <c r="N61" s="1"/>
  <c r="N31"/>
  <c r="N60" s="1"/>
  <c r="N30"/>
  <c r="N59" s="1"/>
  <c r="N29"/>
  <c r="N58" s="1"/>
  <c r="N25"/>
  <c r="N17"/>
  <c r="N16"/>
  <c r="N15"/>
  <c r="N13"/>
  <c r="N10"/>
  <c r="M212"/>
  <c r="M211"/>
  <c r="M210"/>
  <c r="M209"/>
  <c r="M208"/>
  <c r="M207"/>
  <c r="M206"/>
  <c r="M205"/>
  <c r="M204"/>
  <c r="M203"/>
  <c r="M202"/>
  <c r="M201"/>
  <c r="M200"/>
  <c r="M199"/>
  <c r="M198"/>
  <c r="M197"/>
  <c r="M195"/>
  <c r="M194"/>
  <c r="M193"/>
  <c r="M192"/>
  <c r="M191"/>
  <c r="M190"/>
  <c r="M189"/>
  <c r="M188"/>
  <c r="M187"/>
  <c r="M186"/>
  <c r="M185"/>
  <c r="M184"/>
  <c r="M183"/>
  <c r="M182"/>
  <c r="M181"/>
  <c r="M179"/>
  <c r="M178"/>
  <c r="M177"/>
  <c r="M176"/>
  <c r="M175"/>
  <c r="M174"/>
  <c r="M173"/>
  <c r="M172"/>
  <c r="M171"/>
  <c r="M170"/>
  <c r="M169"/>
  <c r="M168"/>
  <c r="M167"/>
  <c r="M166"/>
  <c r="M165"/>
  <c r="M163"/>
  <c r="M162"/>
  <c r="M161"/>
  <c r="M160"/>
  <c r="M159"/>
  <c r="M158"/>
  <c r="M157"/>
  <c r="M156"/>
  <c r="M155"/>
  <c r="M154"/>
  <c r="M153"/>
  <c r="M152"/>
  <c r="M151"/>
  <c r="M150"/>
  <c r="M149"/>
  <c r="M146"/>
  <c r="M145"/>
  <c r="M144"/>
  <c r="M143"/>
  <c r="M142"/>
  <c r="M141"/>
  <c r="M140"/>
  <c r="M139"/>
  <c r="M138"/>
  <c r="M137"/>
  <c r="M136"/>
  <c r="M135"/>
  <c r="M134"/>
  <c r="M133"/>
  <c r="M132"/>
  <c r="M131"/>
  <c r="M129"/>
  <c r="M128"/>
  <c r="M127"/>
  <c r="M126"/>
  <c r="M125"/>
  <c r="M124"/>
  <c r="M123"/>
  <c r="M122"/>
  <c r="M121"/>
  <c r="M120"/>
  <c r="M119"/>
  <c r="M118"/>
  <c r="M117"/>
  <c r="M116"/>
  <c r="M115"/>
  <c r="M113"/>
  <c r="M112"/>
  <c r="M111"/>
  <c r="M110"/>
  <c r="M109"/>
  <c r="M108"/>
  <c r="M107"/>
  <c r="M106"/>
  <c r="M105"/>
  <c r="M104"/>
  <c r="M103"/>
  <c r="M102"/>
  <c r="M101"/>
  <c r="M100"/>
  <c r="M99"/>
  <c r="M97"/>
  <c r="M96"/>
  <c r="M95"/>
  <c r="M94"/>
  <c r="M93"/>
  <c r="M92"/>
  <c r="M91"/>
  <c r="M90"/>
  <c r="M89"/>
  <c r="M88"/>
  <c r="M87"/>
  <c r="M86"/>
  <c r="M85"/>
  <c r="M84"/>
  <c r="M83"/>
  <c r="M71"/>
  <c r="M70"/>
  <c r="M69"/>
  <c r="M68"/>
  <c r="M67"/>
  <c r="M66"/>
  <c r="M65"/>
  <c r="M56"/>
  <c r="M55"/>
  <c r="M54"/>
  <c r="M53"/>
  <c r="M52"/>
  <c r="M51"/>
  <c r="M49"/>
  <c r="M48"/>
  <c r="M47"/>
  <c r="M46"/>
  <c r="M45"/>
  <c r="M44"/>
  <c r="M41"/>
  <c r="M40"/>
  <c r="M39"/>
  <c r="M38"/>
  <c r="M37"/>
  <c r="M36"/>
  <c r="M34"/>
  <c r="M63" s="1"/>
  <c r="M33"/>
  <c r="M62" s="1"/>
  <c r="M32"/>
  <c r="M61" s="1"/>
  <c r="M31"/>
  <c r="M60" s="1"/>
  <c r="M30"/>
  <c r="M59" s="1"/>
  <c r="M29"/>
  <c r="M58" s="1"/>
  <c r="M25"/>
  <c r="M17"/>
  <c r="M16"/>
  <c r="M15"/>
  <c r="M13"/>
  <c r="M10"/>
  <c r="L212"/>
  <c r="L211"/>
  <c r="L210"/>
  <c r="L209"/>
  <c r="L208"/>
  <c r="L207"/>
  <c r="L206"/>
  <c r="L205"/>
  <c r="L204"/>
  <c r="L203"/>
  <c r="L202"/>
  <c r="L201"/>
  <c r="L200"/>
  <c r="L199"/>
  <c r="L198"/>
  <c r="L197"/>
  <c r="L195"/>
  <c r="L194"/>
  <c r="L193"/>
  <c r="L192"/>
  <c r="L191"/>
  <c r="L190"/>
  <c r="L189"/>
  <c r="L188"/>
  <c r="L187"/>
  <c r="L186"/>
  <c r="L185"/>
  <c r="L184"/>
  <c r="L183"/>
  <c r="L182"/>
  <c r="L181"/>
  <c r="L179"/>
  <c r="L178"/>
  <c r="L177"/>
  <c r="L176"/>
  <c r="L175"/>
  <c r="L174"/>
  <c r="L173"/>
  <c r="L172"/>
  <c r="L171"/>
  <c r="L170"/>
  <c r="L169"/>
  <c r="L168"/>
  <c r="L167"/>
  <c r="L166"/>
  <c r="L165"/>
  <c r="L163"/>
  <c r="L162"/>
  <c r="L161"/>
  <c r="L160"/>
  <c r="L159"/>
  <c r="L158"/>
  <c r="L157"/>
  <c r="L156"/>
  <c r="L155"/>
  <c r="L154"/>
  <c r="L153"/>
  <c r="L152"/>
  <c r="L151"/>
  <c r="L150"/>
  <c r="L149"/>
  <c r="L146"/>
  <c r="L145"/>
  <c r="L144"/>
  <c r="L143"/>
  <c r="L142"/>
  <c r="L141"/>
  <c r="L140"/>
  <c r="L139"/>
  <c r="L138"/>
  <c r="L137"/>
  <c r="L136"/>
  <c r="L135"/>
  <c r="L134"/>
  <c r="L133"/>
  <c r="L132"/>
  <c r="L131"/>
  <c r="L129"/>
  <c r="L128"/>
  <c r="L127"/>
  <c r="L126"/>
  <c r="L125"/>
  <c r="L124"/>
  <c r="L123"/>
  <c r="L122"/>
  <c r="L121"/>
  <c r="L120"/>
  <c r="L119"/>
  <c r="L118"/>
  <c r="L117"/>
  <c r="L116"/>
  <c r="L115"/>
  <c r="L113"/>
  <c r="L112"/>
  <c r="L111"/>
  <c r="L110"/>
  <c r="L109"/>
  <c r="L108"/>
  <c r="L107"/>
  <c r="L106"/>
  <c r="L105"/>
  <c r="L104"/>
  <c r="L103"/>
  <c r="L102"/>
  <c r="L101"/>
  <c r="L100"/>
  <c r="L99"/>
  <c r="L97"/>
  <c r="L96"/>
  <c r="L95"/>
  <c r="L94"/>
  <c r="L93"/>
  <c r="L92"/>
  <c r="L91"/>
  <c r="L90"/>
  <c r="L89"/>
  <c r="L88"/>
  <c r="L87"/>
  <c r="L86"/>
  <c r="L85"/>
  <c r="L84"/>
  <c r="L83"/>
  <c r="L71"/>
  <c r="L70"/>
  <c r="L69"/>
  <c r="L68"/>
  <c r="L67"/>
  <c r="L66"/>
  <c r="L65"/>
  <c r="L56"/>
  <c r="L55"/>
  <c r="L54"/>
  <c r="L53"/>
  <c r="L52"/>
  <c r="L51"/>
  <c r="L49"/>
  <c r="L48"/>
  <c r="L47"/>
  <c r="L46"/>
  <c r="L45"/>
  <c r="L44"/>
  <c r="L41"/>
  <c r="L40"/>
  <c r="L39"/>
  <c r="L38"/>
  <c r="L37"/>
  <c r="L36"/>
  <c r="L34"/>
  <c r="L63" s="1"/>
  <c r="L33"/>
  <c r="L62" s="1"/>
  <c r="L32"/>
  <c r="L61" s="1"/>
  <c r="L31"/>
  <c r="L60" s="1"/>
  <c r="L30"/>
  <c r="L59" s="1"/>
  <c r="L29"/>
  <c r="L58" s="1"/>
  <c r="L25"/>
  <c r="L17"/>
  <c r="L16"/>
  <c r="L15"/>
  <c r="L13"/>
  <c r="L10"/>
  <c r="K212"/>
  <c r="K211"/>
  <c r="K210"/>
  <c r="K209"/>
  <c r="K208"/>
  <c r="K207"/>
  <c r="K206"/>
  <c r="K205"/>
  <c r="K204"/>
  <c r="K203"/>
  <c r="K202"/>
  <c r="K201"/>
  <c r="K200"/>
  <c r="K199"/>
  <c r="K198"/>
  <c r="K197"/>
  <c r="K195"/>
  <c r="K194"/>
  <c r="K193"/>
  <c r="K192"/>
  <c r="K191"/>
  <c r="K190"/>
  <c r="K189"/>
  <c r="K188"/>
  <c r="K187"/>
  <c r="K186"/>
  <c r="K185"/>
  <c r="K184"/>
  <c r="K183"/>
  <c r="K182"/>
  <c r="K181"/>
  <c r="K179"/>
  <c r="K178"/>
  <c r="K177"/>
  <c r="K176"/>
  <c r="K175"/>
  <c r="K174"/>
  <c r="K173"/>
  <c r="K172"/>
  <c r="K171"/>
  <c r="K170"/>
  <c r="K169"/>
  <c r="K168"/>
  <c r="K167"/>
  <c r="K166"/>
  <c r="K165"/>
  <c r="K163"/>
  <c r="K162"/>
  <c r="K161"/>
  <c r="K160"/>
  <c r="K159"/>
  <c r="K158"/>
  <c r="K157"/>
  <c r="K156"/>
  <c r="K155"/>
  <c r="K154"/>
  <c r="K153"/>
  <c r="K152"/>
  <c r="K151"/>
  <c r="K150"/>
  <c r="K149"/>
  <c r="K146"/>
  <c r="K145"/>
  <c r="K144"/>
  <c r="K143"/>
  <c r="K142"/>
  <c r="K141"/>
  <c r="K140"/>
  <c r="K139"/>
  <c r="K138"/>
  <c r="K137"/>
  <c r="K136"/>
  <c r="K135"/>
  <c r="K134"/>
  <c r="K133"/>
  <c r="K132"/>
  <c r="K131"/>
  <c r="K129"/>
  <c r="K128"/>
  <c r="K127"/>
  <c r="K126"/>
  <c r="K125"/>
  <c r="K124"/>
  <c r="K123"/>
  <c r="K122"/>
  <c r="K121"/>
  <c r="K120"/>
  <c r="K119"/>
  <c r="K118"/>
  <c r="K117"/>
  <c r="K116"/>
  <c r="K115"/>
  <c r="K113"/>
  <c r="K112"/>
  <c r="K111"/>
  <c r="K110"/>
  <c r="K109"/>
  <c r="K108"/>
  <c r="K107"/>
  <c r="K106"/>
  <c r="K105"/>
  <c r="K104"/>
  <c r="K103"/>
  <c r="K102"/>
  <c r="K101"/>
  <c r="K100"/>
  <c r="K99"/>
  <c r="K97"/>
  <c r="K96"/>
  <c r="K95"/>
  <c r="K94"/>
  <c r="K93"/>
  <c r="K92"/>
  <c r="K91"/>
  <c r="K90"/>
  <c r="K89"/>
  <c r="K88"/>
  <c r="K87"/>
  <c r="K86"/>
  <c r="K85"/>
  <c r="K84"/>
  <c r="K83"/>
  <c r="K71"/>
  <c r="K70"/>
  <c r="K69"/>
  <c r="K68"/>
  <c r="K67"/>
  <c r="K66"/>
  <c r="K65"/>
  <c r="K56"/>
  <c r="K55"/>
  <c r="K54"/>
  <c r="K53"/>
  <c r="K52"/>
  <c r="K51"/>
  <c r="K49"/>
  <c r="K48"/>
  <c r="K47"/>
  <c r="K46"/>
  <c r="K45"/>
  <c r="K44"/>
  <c r="K41"/>
  <c r="K40"/>
  <c r="K39"/>
  <c r="K38"/>
  <c r="K37"/>
  <c r="K36"/>
  <c r="K34"/>
  <c r="K63" s="1"/>
  <c r="K33"/>
  <c r="K62" s="1"/>
  <c r="K32"/>
  <c r="K61" s="1"/>
  <c r="K31"/>
  <c r="K60" s="1"/>
  <c r="K30"/>
  <c r="K59" s="1"/>
  <c r="K29"/>
  <c r="K58" s="1"/>
  <c r="K25"/>
  <c r="K17"/>
  <c r="K16"/>
  <c r="K15"/>
  <c r="K13"/>
  <c r="K10"/>
  <c r="J212"/>
  <c r="J211"/>
  <c r="J210"/>
  <c r="J209"/>
  <c r="J208"/>
  <c r="J207"/>
  <c r="J206"/>
  <c r="J205"/>
  <c r="J204"/>
  <c r="J203"/>
  <c r="J202"/>
  <c r="J201"/>
  <c r="J200"/>
  <c r="J199"/>
  <c r="J198"/>
  <c r="J197"/>
  <c r="J195"/>
  <c r="J194"/>
  <c r="J193"/>
  <c r="J192"/>
  <c r="J191"/>
  <c r="J190"/>
  <c r="J189"/>
  <c r="J188"/>
  <c r="J187"/>
  <c r="J186"/>
  <c r="J185"/>
  <c r="J184"/>
  <c r="J183"/>
  <c r="J182"/>
  <c r="J181"/>
  <c r="J179"/>
  <c r="J178"/>
  <c r="J177"/>
  <c r="J176"/>
  <c r="J175"/>
  <c r="J174"/>
  <c r="J173"/>
  <c r="J172"/>
  <c r="J171"/>
  <c r="J170"/>
  <c r="J169"/>
  <c r="J168"/>
  <c r="J167"/>
  <c r="J166"/>
  <c r="J165"/>
  <c r="J163"/>
  <c r="J162"/>
  <c r="J161"/>
  <c r="J160"/>
  <c r="J159"/>
  <c r="J158"/>
  <c r="J157"/>
  <c r="J156"/>
  <c r="J155"/>
  <c r="J154"/>
  <c r="J153"/>
  <c r="J152"/>
  <c r="J151"/>
  <c r="J150"/>
  <c r="J149"/>
  <c r="J146"/>
  <c r="J145"/>
  <c r="J144"/>
  <c r="J143"/>
  <c r="J142"/>
  <c r="J141"/>
  <c r="J140"/>
  <c r="J139"/>
  <c r="J138"/>
  <c r="J137"/>
  <c r="J136"/>
  <c r="J135"/>
  <c r="J134"/>
  <c r="J133"/>
  <c r="J132"/>
  <c r="J131"/>
  <c r="J129"/>
  <c r="J128"/>
  <c r="J127"/>
  <c r="J126"/>
  <c r="J125"/>
  <c r="J124"/>
  <c r="J123"/>
  <c r="J122"/>
  <c r="J121"/>
  <c r="J120"/>
  <c r="J119"/>
  <c r="J118"/>
  <c r="J117"/>
  <c r="J116"/>
  <c r="J115"/>
  <c r="J113"/>
  <c r="J112"/>
  <c r="J111"/>
  <c r="J110"/>
  <c r="J109"/>
  <c r="J108"/>
  <c r="J107"/>
  <c r="J106"/>
  <c r="J105"/>
  <c r="J104"/>
  <c r="J103"/>
  <c r="J102"/>
  <c r="J101"/>
  <c r="J100"/>
  <c r="J99"/>
  <c r="J97"/>
  <c r="J96"/>
  <c r="J95"/>
  <c r="J94"/>
  <c r="J93"/>
  <c r="J92"/>
  <c r="J91"/>
  <c r="J90"/>
  <c r="J89"/>
  <c r="J88"/>
  <c r="J87"/>
  <c r="J86"/>
  <c r="J85"/>
  <c r="J84"/>
  <c r="J83"/>
  <c r="J71"/>
  <c r="J70"/>
  <c r="J69"/>
  <c r="J68"/>
  <c r="J67"/>
  <c r="J66"/>
  <c r="J65"/>
  <c r="J56"/>
  <c r="J55"/>
  <c r="J54"/>
  <c r="J53"/>
  <c r="J52"/>
  <c r="J51"/>
  <c r="J49"/>
  <c r="J48"/>
  <c r="J47"/>
  <c r="J46"/>
  <c r="J45"/>
  <c r="J44"/>
  <c r="J41"/>
  <c r="J40"/>
  <c r="J39"/>
  <c r="J38"/>
  <c r="J37"/>
  <c r="J36"/>
  <c r="J34"/>
  <c r="J33"/>
  <c r="J32"/>
  <c r="J31"/>
  <c r="J30"/>
  <c r="J29"/>
  <c r="J25"/>
  <c r="J17"/>
  <c r="J16"/>
  <c r="J15"/>
  <c r="J13"/>
  <c r="J10"/>
  <c r="I212"/>
  <c r="I211"/>
  <c r="I210"/>
  <c r="I209"/>
  <c r="I208"/>
  <c r="I207"/>
  <c r="I206"/>
  <c r="I205"/>
  <c r="I204"/>
  <c r="I203"/>
  <c r="I202"/>
  <c r="I201"/>
  <c r="I200"/>
  <c r="I199"/>
  <c r="I198"/>
  <c r="I197"/>
  <c r="I195"/>
  <c r="I194"/>
  <c r="I193"/>
  <c r="I192"/>
  <c r="I191"/>
  <c r="I190"/>
  <c r="I189"/>
  <c r="I188"/>
  <c r="I187"/>
  <c r="I186"/>
  <c r="I185"/>
  <c r="I184"/>
  <c r="I183"/>
  <c r="I182"/>
  <c r="I181"/>
  <c r="I179"/>
  <c r="I178"/>
  <c r="I177"/>
  <c r="I176"/>
  <c r="I175"/>
  <c r="I174"/>
  <c r="I173"/>
  <c r="I172"/>
  <c r="I171"/>
  <c r="I170"/>
  <c r="I169"/>
  <c r="I168"/>
  <c r="I167"/>
  <c r="I166"/>
  <c r="I165"/>
  <c r="I163"/>
  <c r="I162"/>
  <c r="I161"/>
  <c r="I160"/>
  <c r="I159"/>
  <c r="I158"/>
  <c r="I157"/>
  <c r="I156"/>
  <c r="I155"/>
  <c r="I154"/>
  <c r="I153"/>
  <c r="I152"/>
  <c r="I151"/>
  <c r="I150"/>
  <c r="I149"/>
  <c r="I146"/>
  <c r="I145"/>
  <c r="I144"/>
  <c r="I143"/>
  <c r="I142"/>
  <c r="I141"/>
  <c r="I140"/>
  <c r="I139"/>
  <c r="I138"/>
  <c r="I137"/>
  <c r="I136"/>
  <c r="I135"/>
  <c r="I134"/>
  <c r="I133"/>
  <c r="I132"/>
  <c r="I131"/>
  <c r="I129"/>
  <c r="I128"/>
  <c r="I127"/>
  <c r="I126"/>
  <c r="I125"/>
  <c r="I124"/>
  <c r="I123"/>
  <c r="I122"/>
  <c r="I121"/>
  <c r="I120"/>
  <c r="I119"/>
  <c r="I118"/>
  <c r="I117"/>
  <c r="I116"/>
  <c r="I115"/>
  <c r="I113"/>
  <c r="I112"/>
  <c r="I111"/>
  <c r="I110"/>
  <c r="I109"/>
  <c r="I108"/>
  <c r="I107"/>
  <c r="I106"/>
  <c r="I105"/>
  <c r="I104"/>
  <c r="I103"/>
  <c r="I102"/>
  <c r="I101"/>
  <c r="I100"/>
  <c r="I99"/>
  <c r="I97"/>
  <c r="I96"/>
  <c r="I95"/>
  <c r="I94"/>
  <c r="I93"/>
  <c r="I92"/>
  <c r="I91"/>
  <c r="I90"/>
  <c r="I89"/>
  <c r="I88"/>
  <c r="I87"/>
  <c r="I86"/>
  <c r="I85"/>
  <c r="I84"/>
  <c r="I83"/>
  <c r="I71"/>
  <c r="I70"/>
  <c r="I69"/>
  <c r="I68"/>
  <c r="I67"/>
  <c r="I66"/>
  <c r="I65"/>
  <c r="I56"/>
  <c r="I55"/>
  <c r="I54"/>
  <c r="I53"/>
  <c r="I52"/>
  <c r="I51"/>
  <c r="I49"/>
  <c r="I48"/>
  <c r="I47"/>
  <c r="I46"/>
  <c r="I45"/>
  <c r="I44"/>
  <c r="I41"/>
  <c r="I40"/>
  <c r="I39"/>
  <c r="I38"/>
  <c r="I37"/>
  <c r="I36"/>
  <c r="I34"/>
  <c r="I63" s="1"/>
  <c r="I33"/>
  <c r="I62" s="1"/>
  <c r="I32"/>
  <c r="I61" s="1"/>
  <c r="I31"/>
  <c r="I60" s="1"/>
  <c r="I30"/>
  <c r="I59" s="1"/>
  <c r="I29"/>
  <c r="I58" s="1"/>
  <c r="I25"/>
  <c r="I17"/>
  <c r="I16"/>
  <c r="I15"/>
  <c r="I13"/>
  <c r="I10"/>
  <c r="H212"/>
  <c r="H211"/>
  <c r="H210"/>
  <c r="H209"/>
  <c r="H208"/>
  <c r="H207"/>
  <c r="H206"/>
  <c r="H205"/>
  <c r="H204"/>
  <c r="H203"/>
  <c r="H202"/>
  <c r="H201"/>
  <c r="H200"/>
  <c r="H199"/>
  <c r="H198"/>
  <c r="H197"/>
  <c r="H195"/>
  <c r="H194"/>
  <c r="H193"/>
  <c r="H192"/>
  <c r="H191"/>
  <c r="H190"/>
  <c r="H189"/>
  <c r="H188"/>
  <c r="H187"/>
  <c r="H186"/>
  <c r="H185"/>
  <c r="H184"/>
  <c r="H183"/>
  <c r="H182"/>
  <c r="H181"/>
  <c r="H179"/>
  <c r="H178"/>
  <c r="H177"/>
  <c r="H176"/>
  <c r="H175"/>
  <c r="H174"/>
  <c r="H173"/>
  <c r="H172"/>
  <c r="H171"/>
  <c r="H170"/>
  <c r="H169"/>
  <c r="H168"/>
  <c r="H167"/>
  <c r="H166"/>
  <c r="H165"/>
  <c r="H163"/>
  <c r="H162"/>
  <c r="H161"/>
  <c r="H160"/>
  <c r="H159"/>
  <c r="H158"/>
  <c r="H157"/>
  <c r="H156"/>
  <c r="H155"/>
  <c r="H154"/>
  <c r="H153"/>
  <c r="H152"/>
  <c r="H151"/>
  <c r="H150"/>
  <c r="H149"/>
  <c r="H146"/>
  <c r="H145"/>
  <c r="H144"/>
  <c r="H143"/>
  <c r="H142"/>
  <c r="H141"/>
  <c r="H140"/>
  <c r="H139"/>
  <c r="H138"/>
  <c r="H137"/>
  <c r="H136"/>
  <c r="H135"/>
  <c r="H134"/>
  <c r="H133"/>
  <c r="H132"/>
  <c r="H131"/>
  <c r="H129"/>
  <c r="H128"/>
  <c r="H127"/>
  <c r="H126"/>
  <c r="H125"/>
  <c r="H124"/>
  <c r="H123"/>
  <c r="H122"/>
  <c r="H121"/>
  <c r="H120"/>
  <c r="H119"/>
  <c r="H118"/>
  <c r="H117"/>
  <c r="H116"/>
  <c r="H115"/>
  <c r="H113"/>
  <c r="H112"/>
  <c r="H111"/>
  <c r="H110"/>
  <c r="H109"/>
  <c r="H108"/>
  <c r="H107"/>
  <c r="H106"/>
  <c r="H105"/>
  <c r="H104"/>
  <c r="H103"/>
  <c r="H102"/>
  <c r="H101"/>
  <c r="H100"/>
  <c r="H99"/>
  <c r="H97"/>
  <c r="H96"/>
  <c r="H95"/>
  <c r="H94"/>
  <c r="H93"/>
  <c r="H92"/>
  <c r="H91"/>
  <c r="H90"/>
  <c r="H89"/>
  <c r="H88"/>
  <c r="H87"/>
  <c r="H86"/>
  <c r="H85"/>
  <c r="H84"/>
  <c r="H83"/>
  <c r="H71"/>
  <c r="H70"/>
  <c r="H69"/>
  <c r="H68"/>
  <c r="H67"/>
  <c r="H66"/>
  <c r="H65"/>
  <c r="H56"/>
  <c r="H55"/>
  <c r="H54"/>
  <c r="H53"/>
  <c r="H52"/>
  <c r="H51"/>
  <c r="H49"/>
  <c r="H48"/>
  <c r="H47"/>
  <c r="H46"/>
  <c r="H45"/>
  <c r="H44"/>
  <c r="H41"/>
  <c r="H40"/>
  <c r="H39"/>
  <c r="H38"/>
  <c r="H37"/>
  <c r="H36"/>
  <c r="H34"/>
  <c r="H63" s="1"/>
  <c r="H33"/>
  <c r="H62" s="1"/>
  <c r="H32"/>
  <c r="H61" s="1"/>
  <c r="H31"/>
  <c r="H60" s="1"/>
  <c r="H30"/>
  <c r="H59" s="1"/>
  <c r="H29"/>
  <c r="H58" s="1"/>
  <c r="H25"/>
  <c r="H17"/>
  <c r="H16"/>
  <c r="H15"/>
  <c r="H13"/>
  <c r="H10"/>
  <c r="G212"/>
  <c r="G211"/>
  <c r="G210"/>
  <c r="G209"/>
  <c r="G208"/>
  <c r="G207"/>
  <c r="G206"/>
  <c r="G205"/>
  <c r="G204"/>
  <c r="G203"/>
  <c r="G202"/>
  <c r="G201"/>
  <c r="G200"/>
  <c r="G199"/>
  <c r="G198"/>
  <c r="G197"/>
  <c r="G195"/>
  <c r="G194"/>
  <c r="G193"/>
  <c r="G192"/>
  <c r="G191"/>
  <c r="G190"/>
  <c r="G189"/>
  <c r="G188"/>
  <c r="G187"/>
  <c r="G186"/>
  <c r="G185"/>
  <c r="G184"/>
  <c r="G183"/>
  <c r="G182"/>
  <c r="G181"/>
  <c r="G179"/>
  <c r="G178"/>
  <c r="G177"/>
  <c r="G176"/>
  <c r="G175"/>
  <c r="G174"/>
  <c r="G173"/>
  <c r="G172"/>
  <c r="G171"/>
  <c r="G170"/>
  <c r="G169"/>
  <c r="G168"/>
  <c r="G167"/>
  <c r="G166"/>
  <c r="G165"/>
  <c r="G163"/>
  <c r="G162"/>
  <c r="G161"/>
  <c r="G160"/>
  <c r="G159"/>
  <c r="G158"/>
  <c r="G157"/>
  <c r="G156"/>
  <c r="G155"/>
  <c r="G154"/>
  <c r="G153"/>
  <c r="G152"/>
  <c r="G151"/>
  <c r="G150"/>
  <c r="G149"/>
  <c r="G146"/>
  <c r="G145"/>
  <c r="G144"/>
  <c r="G143"/>
  <c r="G142"/>
  <c r="G141"/>
  <c r="G140"/>
  <c r="G139"/>
  <c r="G138"/>
  <c r="G137"/>
  <c r="G136"/>
  <c r="G135"/>
  <c r="G134"/>
  <c r="G133"/>
  <c r="G132"/>
  <c r="G131"/>
  <c r="G129"/>
  <c r="G128"/>
  <c r="G127"/>
  <c r="G126"/>
  <c r="G125"/>
  <c r="G124"/>
  <c r="G123"/>
  <c r="G122"/>
  <c r="G121"/>
  <c r="G120"/>
  <c r="G119"/>
  <c r="G118"/>
  <c r="G117"/>
  <c r="G116"/>
  <c r="G115"/>
  <c r="G113"/>
  <c r="G112"/>
  <c r="G111"/>
  <c r="G110"/>
  <c r="G109"/>
  <c r="G108"/>
  <c r="G107"/>
  <c r="G106"/>
  <c r="G105"/>
  <c r="G104"/>
  <c r="G103"/>
  <c r="G102"/>
  <c r="G101"/>
  <c r="G100"/>
  <c r="G99"/>
  <c r="G97"/>
  <c r="G96"/>
  <c r="G95"/>
  <c r="G94"/>
  <c r="G93"/>
  <c r="G92"/>
  <c r="G91"/>
  <c r="G90"/>
  <c r="G89"/>
  <c r="G88"/>
  <c r="G87"/>
  <c r="G86"/>
  <c r="G85"/>
  <c r="G84"/>
  <c r="G83"/>
  <c r="G71"/>
  <c r="G70"/>
  <c r="G69"/>
  <c r="G68"/>
  <c r="G67"/>
  <c r="G66"/>
  <c r="G65"/>
  <c r="G56"/>
  <c r="G55"/>
  <c r="G54"/>
  <c r="G53"/>
  <c r="G52"/>
  <c r="G51"/>
  <c r="G49"/>
  <c r="G48"/>
  <c r="G47"/>
  <c r="G46"/>
  <c r="G45"/>
  <c r="G44"/>
  <c r="G41"/>
  <c r="G40"/>
  <c r="G39"/>
  <c r="G38"/>
  <c r="G37"/>
  <c r="G36"/>
  <c r="G34"/>
  <c r="G63" s="1"/>
  <c r="G33"/>
  <c r="G62" s="1"/>
  <c r="G32"/>
  <c r="G61" s="1"/>
  <c r="G31"/>
  <c r="G60" s="1"/>
  <c r="G30"/>
  <c r="G59" s="1"/>
  <c r="G29"/>
  <c r="G58" s="1"/>
  <c r="G25"/>
  <c r="G17"/>
  <c r="G16"/>
  <c r="G15"/>
  <c r="G13"/>
  <c r="G10"/>
  <c r="F212"/>
  <c r="F211"/>
  <c r="F210"/>
  <c r="F209"/>
  <c r="F208"/>
  <c r="F207"/>
  <c r="F206"/>
  <c r="F205"/>
  <c r="F204"/>
  <c r="F203"/>
  <c r="F202"/>
  <c r="F201"/>
  <c r="F200"/>
  <c r="F199"/>
  <c r="F198"/>
  <c r="F197"/>
  <c r="F195"/>
  <c r="F194"/>
  <c r="F193"/>
  <c r="F192"/>
  <c r="F191"/>
  <c r="F190"/>
  <c r="F189"/>
  <c r="F188"/>
  <c r="F187"/>
  <c r="F186"/>
  <c r="F185"/>
  <c r="F184"/>
  <c r="F183"/>
  <c r="F182"/>
  <c r="F181"/>
  <c r="F179"/>
  <c r="F178"/>
  <c r="F177"/>
  <c r="F176"/>
  <c r="F175"/>
  <c r="F174"/>
  <c r="F173"/>
  <c r="F172"/>
  <c r="F171"/>
  <c r="F170"/>
  <c r="F169"/>
  <c r="F168"/>
  <c r="F167"/>
  <c r="F166"/>
  <c r="F165"/>
  <c r="F163"/>
  <c r="F162"/>
  <c r="F161"/>
  <c r="F160"/>
  <c r="F159"/>
  <c r="F158"/>
  <c r="F157"/>
  <c r="F156"/>
  <c r="F155"/>
  <c r="F154"/>
  <c r="F153"/>
  <c r="F152"/>
  <c r="F151"/>
  <c r="F150"/>
  <c r="F149"/>
  <c r="F146"/>
  <c r="F145"/>
  <c r="F144"/>
  <c r="F143"/>
  <c r="F142"/>
  <c r="F141"/>
  <c r="F140"/>
  <c r="F139"/>
  <c r="F138"/>
  <c r="F137"/>
  <c r="F136"/>
  <c r="F135"/>
  <c r="F134"/>
  <c r="F133"/>
  <c r="F132"/>
  <c r="F131"/>
  <c r="F129"/>
  <c r="F128"/>
  <c r="F127"/>
  <c r="F126"/>
  <c r="F125"/>
  <c r="F124"/>
  <c r="F123"/>
  <c r="F122"/>
  <c r="F121"/>
  <c r="F120"/>
  <c r="F119"/>
  <c r="F118"/>
  <c r="F117"/>
  <c r="F116"/>
  <c r="F115"/>
  <c r="F113"/>
  <c r="F112"/>
  <c r="F111"/>
  <c r="F110"/>
  <c r="F109"/>
  <c r="F108"/>
  <c r="F107"/>
  <c r="F106"/>
  <c r="F105"/>
  <c r="F104"/>
  <c r="F103"/>
  <c r="F102"/>
  <c r="F101"/>
  <c r="F100"/>
  <c r="F99"/>
  <c r="F97"/>
  <c r="F96"/>
  <c r="F95"/>
  <c r="F94"/>
  <c r="F93"/>
  <c r="F92"/>
  <c r="F91"/>
  <c r="F90"/>
  <c r="F89"/>
  <c r="F88"/>
  <c r="F87"/>
  <c r="F86"/>
  <c r="F85"/>
  <c r="F84"/>
  <c r="F83"/>
  <c r="F71"/>
  <c r="F70"/>
  <c r="F69"/>
  <c r="F68"/>
  <c r="F67"/>
  <c r="F66"/>
  <c r="F65"/>
  <c r="F56"/>
  <c r="F55"/>
  <c r="F54"/>
  <c r="F53"/>
  <c r="F52"/>
  <c r="F51"/>
  <c r="F49"/>
  <c r="F48"/>
  <c r="F47"/>
  <c r="F46"/>
  <c r="F45"/>
  <c r="F44"/>
  <c r="F41"/>
  <c r="F40"/>
  <c r="F39"/>
  <c r="F38"/>
  <c r="F37"/>
  <c r="F36"/>
  <c r="F34"/>
  <c r="F33"/>
  <c r="F32"/>
  <c r="F31"/>
  <c r="F30"/>
  <c r="F29"/>
  <c r="F25"/>
  <c r="F17"/>
  <c r="F16"/>
  <c r="F15"/>
  <c r="F13"/>
  <c r="F10"/>
  <c r="E212"/>
  <c r="E211"/>
  <c r="E210"/>
  <c r="E209"/>
  <c r="E208"/>
  <c r="E207"/>
  <c r="E206"/>
  <c r="E205"/>
  <c r="E204"/>
  <c r="E203"/>
  <c r="E202"/>
  <c r="E201"/>
  <c r="E200"/>
  <c r="E199"/>
  <c r="E198"/>
  <c r="E197"/>
  <c r="E195"/>
  <c r="E194"/>
  <c r="E193"/>
  <c r="E192"/>
  <c r="E191"/>
  <c r="E190"/>
  <c r="E189"/>
  <c r="E188"/>
  <c r="E187"/>
  <c r="E186"/>
  <c r="E185"/>
  <c r="E184"/>
  <c r="E183"/>
  <c r="E182"/>
  <c r="E181"/>
  <c r="E179"/>
  <c r="E178"/>
  <c r="E177"/>
  <c r="E176"/>
  <c r="E175"/>
  <c r="E174"/>
  <c r="E173"/>
  <c r="E172"/>
  <c r="E171"/>
  <c r="E170"/>
  <c r="E169"/>
  <c r="E168"/>
  <c r="E167"/>
  <c r="E166"/>
  <c r="E165"/>
  <c r="E163"/>
  <c r="E162"/>
  <c r="E161"/>
  <c r="E160"/>
  <c r="E159"/>
  <c r="E158"/>
  <c r="E157"/>
  <c r="E156"/>
  <c r="E155"/>
  <c r="E154"/>
  <c r="E153"/>
  <c r="E152"/>
  <c r="E151"/>
  <c r="E150"/>
  <c r="E149"/>
  <c r="E146"/>
  <c r="E145"/>
  <c r="E144"/>
  <c r="E143"/>
  <c r="E142"/>
  <c r="E141"/>
  <c r="E140"/>
  <c r="E139"/>
  <c r="E138"/>
  <c r="E137"/>
  <c r="E136"/>
  <c r="E135"/>
  <c r="E134"/>
  <c r="E133"/>
  <c r="E132"/>
  <c r="E131"/>
  <c r="E129"/>
  <c r="E128"/>
  <c r="E127"/>
  <c r="E126"/>
  <c r="E125"/>
  <c r="E124"/>
  <c r="E123"/>
  <c r="E122"/>
  <c r="E121"/>
  <c r="E120"/>
  <c r="E119"/>
  <c r="E118"/>
  <c r="E117"/>
  <c r="E116"/>
  <c r="E115"/>
  <c r="E113"/>
  <c r="E112"/>
  <c r="E111"/>
  <c r="E110"/>
  <c r="E109"/>
  <c r="E108"/>
  <c r="E107"/>
  <c r="E106"/>
  <c r="E105"/>
  <c r="E104"/>
  <c r="E103"/>
  <c r="E102"/>
  <c r="E101"/>
  <c r="E100"/>
  <c r="E99"/>
  <c r="E97"/>
  <c r="E96"/>
  <c r="E95"/>
  <c r="E94"/>
  <c r="E93"/>
  <c r="E92"/>
  <c r="E91"/>
  <c r="E90"/>
  <c r="E89"/>
  <c r="E88"/>
  <c r="E87"/>
  <c r="E86"/>
  <c r="E85"/>
  <c r="E84"/>
  <c r="E83"/>
  <c r="E71"/>
  <c r="E70"/>
  <c r="E69"/>
  <c r="E68"/>
  <c r="E67"/>
  <c r="E66"/>
  <c r="E65"/>
  <c r="E56"/>
  <c r="E55"/>
  <c r="E54"/>
  <c r="E53"/>
  <c r="E52"/>
  <c r="E51"/>
  <c r="E49"/>
  <c r="E48"/>
  <c r="E47"/>
  <c r="E46"/>
  <c r="E45"/>
  <c r="E44"/>
  <c r="E41"/>
  <c r="E40"/>
  <c r="E39"/>
  <c r="E38"/>
  <c r="E37"/>
  <c r="E36"/>
  <c r="E34"/>
  <c r="E63" s="1"/>
  <c r="E33"/>
  <c r="E62" s="1"/>
  <c r="E32"/>
  <c r="E61" s="1"/>
  <c r="E31"/>
  <c r="E60" s="1"/>
  <c r="E30"/>
  <c r="E59" s="1"/>
  <c r="E29"/>
  <c r="E58" s="1"/>
  <c r="E25"/>
  <c r="E17"/>
  <c r="E16"/>
  <c r="E15"/>
  <c r="E13"/>
  <c r="E10"/>
  <c r="D212"/>
  <c r="D211"/>
  <c r="D210"/>
  <c r="D209"/>
  <c r="D208"/>
  <c r="D207"/>
  <c r="D206"/>
  <c r="D205"/>
  <c r="D204"/>
  <c r="D203"/>
  <c r="D202"/>
  <c r="D201"/>
  <c r="D200"/>
  <c r="D199"/>
  <c r="D198"/>
  <c r="D197"/>
  <c r="D195"/>
  <c r="D194"/>
  <c r="D193"/>
  <c r="D192"/>
  <c r="D191"/>
  <c r="D190"/>
  <c r="D189"/>
  <c r="D188"/>
  <c r="D187"/>
  <c r="D186"/>
  <c r="D185"/>
  <c r="D184"/>
  <c r="D183"/>
  <c r="D182"/>
  <c r="D181"/>
  <c r="D179"/>
  <c r="D178"/>
  <c r="D177"/>
  <c r="D176"/>
  <c r="D175"/>
  <c r="D174"/>
  <c r="D173"/>
  <c r="D172"/>
  <c r="D171"/>
  <c r="D170"/>
  <c r="D169"/>
  <c r="D168"/>
  <c r="D167"/>
  <c r="D166"/>
  <c r="D165"/>
  <c r="D163"/>
  <c r="D162"/>
  <c r="D161"/>
  <c r="D160"/>
  <c r="D159"/>
  <c r="D158"/>
  <c r="D157"/>
  <c r="D156"/>
  <c r="D155"/>
  <c r="D154"/>
  <c r="D153"/>
  <c r="D152"/>
  <c r="D151"/>
  <c r="D150"/>
  <c r="D149"/>
  <c r="D146"/>
  <c r="D145"/>
  <c r="D144"/>
  <c r="D143"/>
  <c r="D142"/>
  <c r="D141"/>
  <c r="D140"/>
  <c r="D139"/>
  <c r="D138"/>
  <c r="D137"/>
  <c r="D136"/>
  <c r="D135"/>
  <c r="D134"/>
  <c r="D133"/>
  <c r="D132"/>
  <c r="D131"/>
  <c r="D129"/>
  <c r="D128"/>
  <c r="D127"/>
  <c r="D126"/>
  <c r="D125"/>
  <c r="D124"/>
  <c r="D123"/>
  <c r="D122"/>
  <c r="D121"/>
  <c r="D120"/>
  <c r="D119"/>
  <c r="D118"/>
  <c r="D117"/>
  <c r="D116"/>
  <c r="D115"/>
  <c r="D113"/>
  <c r="D112"/>
  <c r="D111"/>
  <c r="D110"/>
  <c r="D109"/>
  <c r="D108"/>
  <c r="D107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71"/>
  <c r="D70"/>
  <c r="D69"/>
  <c r="D68"/>
  <c r="D67"/>
  <c r="D66"/>
  <c r="D65"/>
  <c r="D56"/>
  <c r="D55"/>
  <c r="D54"/>
  <c r="D53"/>
  <c r="D52"/>
  <c r="D51"/>
  <c r="D49"/>
  <c r="D48"/>
  <c r="D47"/>
  <c r="D46"/>
  <c r="D45"/>
  <c r="D44"/>
  <c r="D41"/>
  <c r="D40"/>
  <c r="D39"/>
  <c r="D38"/>
  <c r="D37"/>
  <c r="D36"/>
  <c r="D34"/>
  <c r="D33"/>
  <c r="D32"/>
  <c r="D31"/>
  <c r="D30"/>
  <c r="D29"/>
  <c r="D25"/>
  <c r="D17"/>
  <c r="D16"/>
  <c r="D15"/>
  <c r="D13"/>
  <c r="D10"/>
  <c r="C247"/>
  <c r="C246"/>
  <c r="C245"/>
  <c r="C244"/>
  <c r="C212"/>
  <c r="C211"/>
  <c r="C210"/>
  <c r="C209"/>
  <c r="C208"/>
  <c r="C207"/>
  <c r="C206"/>
  <c r="C205"/>
  <c r="C204"/>
  <c r="C203"/>
  <c r="C202"/>
  <c r="C201"/>
  <c r="C200"/>
  <c r="C199"/>
  <c r="C198"/>
  <c r="C197"/>
  <c r="C195"/>
  <c r="C194"/>
  <c r="C193"/>
  <c r="C192"/>
  <c r="C191"/>
  <c r="C190"/>
  <c r="C189"/>
  <c r="C188"/>
  <c r="C187"/>
  <c r="C186"/>
  <c r="C185"/>
  <c r="C184"/>
  <c r="C183"/>
  <c r="C182"/>
  <c r="C181"/>
  <c r="C179"/>
  <c r="C178"/>
  <c r="C177"/>
  <c r="C176"/>
  <c r="C175"/>
  <c r="C174"/>
  <c r="C173"/>
  <c r="C172"/>
  <c r="C171"/>
  <c r="C170"/>
  <c r="C169"/>
  <c r="C168"/>
  <c r="C167"/>
  <c r="C166"/>
  <c r="C165"/>
  <c r="C163"/>
  <c r="C162"/>
  <c r="C161"/>
  <c r="C160"/>
  <c r="C159"/>
  <c r="C158"/>
  <c r="C157"/>
  <c r="C156"/>
  <c r="C155"/>
  <c r="C154"/>
  <c r="C153"/>
  <c r="C152"/>
  <c r="C151"/>
  <c r="C150"/>
  <c r="C149"/>
  <c r="C146"/>
  <c r="C145"/>
  <c r="C144"/>
  <c r="C143"/>
  <c r="C142"/>
  <c r="C141"/>
  <c r="C140"/>
  <c r="C139"/>
  <c r="C138"/>
  <c r="C137"/>
  <c r="C136"/>
  <c r="C135"/>
  <c r="C134"/>
  <c r="C133"/>
  <c r="C132"/>
  <c r="C131"/>
  <c r="C129"/>
  <c r="C128"/>
  <c r="C127"/>
  <c r="C126"/>
  <c r="C125"/>
  <c r="C124"/>
  <c r="C123"/>
  <c r="C122"/>
  <c r="C121"/>
  <c r="C120"/>
  <c r="C119"/>
  <c r="C118"/>
  <c r="C117"/>
  <c r="C116"/>
  <c r="C115"/>
  <c r="C113"/>
  <c r="C112"/>
  <c r="C111"/>
  <c r="C110"/>
  <c r="C109"/>
  <c r="C108"/>
  <c r="C107"/>
  <c r="C106"/>
  <c r="C105"/>
  <c r="C104"/>
  <c r="C103"/>
  <c r="C102"/>
  <c r="C101"/>
  <c r="C100"/>
  <c r="C99"/>
  <c r="C97"/>
  <c r="C96"/>
  <c r="C95"/>
  <c r="C94"/>
  <c r="C93"/>
  <c r="C92"/>
  <c r="C91"/>
  <c r="C90"/>
  <c r="C89"/>
  <c r="C88"/>
  <c r="C87"/>
  <c r="C86"/>
  <c r="C85"/>
  <c r="C84"/>
  <c r="C83"/>
  <c r="C66"/>
  <c r="C67"/>
  <c r="C68"/>
  <c r="C69"/>
  <c r="C70"/>
  <c r="C71"/>
  <c r="C65"/>
  <c r="C52"/>
  <c r="C53"/>
  <c r="C54"/>
  <c r="C55"/>
  <c r="C56"/>
  <c r="C51"/>
  <c r="C45"/>
  <c r="C46"/>
  <c r="C47"/>
  <c r="C48"/>
  <c r="C49"/>
  <c r="C44"/>
  <c r="C37"/>
  <c r="C38"/>
  <c r="C39"/>
  <c r="C40"/>
  <c r="C41"/>
  <c r="C36"/>
  <c r="C30"/>
  <c r="C31"/>
  <c r="C32"/>
  <c r="C33"/>
  <c r="C34"/>
  <c r="C29"/>
  <c r="B66"/>
  <c r="B67"/>
  <c r="B68"/>
  <c r="B69"/>
  <c r="B70"/>
  <c r="B71"/>
  <c r="B65"/>
  <c r="B52"/>
  <c r="B53"/>
  <c r="B54"/>
  <c r="B55"/>
  <c r="B56"/>
  <c r="B51"/>
  <c r="B45"/>
  <c r="B46"/>
  <c r="B47"/>
  <c r="B48"/>
  <c r="B49"/>
  <c r="B44"/>
  <c r="B37"/>
  <c r="B38"/>
  <c r="B39"/>
  <c r="B40"/>
  <c r="B41"/>
  <c r="B36"/>
  <c r="B30"/>
  <c r="B31"/>
  <c r="B32"/>
  <c r="B33"/>
  <c r="B34"/>
  <c r="B29"/>
  <c r="C17"/>
  <c r="C16"/>
  <c r="C15"/>
  <c r="C25"/>
  <c r="C13"/>
  <c r="C10"/>
  <c r="R9" i="10"/>
  <c r="Q9"/>
  <c r="J9"/>
  <c r="H9"/>
  <c r="G9"/>
  <c r="E9"/>
  <c r="D9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SMarket/nrel/post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2" name="Connection1" type="4" refreshedVersion="3" background="1" saveData="1">
    <webPr sourceData="1" parsePre="1" consecutive="1" xl2000="1" url="file:///C:/Projects/Benchmarks/branches/v1.2_4.0/SMarket/nrel/post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3" name="Connection10" type="4" refreshedVersion="3" background="1" saveData="1">
    <webPr sourceData="1" parsePre="1" consecutive="1" xl2000="1" url="file:///C:/Projects/Benchmarks/branches/v1.2_4.0/SMarket/nrel/post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4" name="Connection11" type="4" refreshedVersion="3" background="1" saveData="1">
    <webPr sourceData="1" parsePre="1" consecutive="1" xl2000="1" url="file:///C:/Projects/Benchmarks/branches/v1.2_4.0/SMarket/nrel/post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5" name="Connection12" type="4" refreshedVersion="3" background="1" saveData="1">
    <webPr sourceData="1" parsePre="1" consecutive="1" xl2000="1" url="file:///C:/Projects/Benchmarks/branches/v1.2_4.0/SMarket/nrel/post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6" name="Connection13" type="4" refreshedVersion="3" background="1" saveData="1">
    <webPr sourceData="1" parsePre="1" consecutive="1" xl2000="1" url="file:///C:/Projects/Benchmarks/branches/v1.2_4.0/SMarket/nrel/post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7" name="Connection14" type="4" refreshedVersion="3" background="1" saveData="1">
    <webPr sourceData="1" parsePre="1" consecutive="1" xl2000="1" url="file:///C:/Projects/Benchmarks/branches/v1.2_4.0/SMarket/nrel/post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8" name="Connection15" type="4" refreshedVersion="3" background="1" saveData="1">
    <webPr sourceData="1" parsePre="1" consecutive="1" xl2000="1" url="file:///C:/Projects/Benchmarks/branches/v1.2_4.0/SMarket/nrel/post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9" name="Connection2" type="4" refreshedVersion="3" background="1" saveData="1">
    <webPr sourceData="1" parsePre="1" consecutive="1" xl2000="1" url="file:///C:/Projects/Benchmarks/branches/v1.2_4.0/SMarket/nrel/post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10" name="Connection3" type="4" refreshedVersion="3" background="1" saveData="1">
    <webPr sourceData="1" parsePre="1" consecutive="1" xl2000="1" url="file:///C:/Projects/Benchmarks/branches/v1.2_4.0/SMarket/nrel/post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11" name="Connection4" type="4" refreshedVersion="3" background="1" saveData="1">
    <webPr sourceData="1" parsePre="1" consecutive="1" xl2000="1" url="file:///C:/Projects/Benchmarks/branches/v1.2_4.0/SMarket/nrel/post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12" name="Connection5" type="4" refreshedVersion="3" background="1" saveData="1">
    <webPr sourceData="1" parsePre="1" consecutive="1" xl2000="1" url="file:///C:/Projects/Benchmarks/branches/v1.2_4.0/SMarket/nrel/post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13" name="Connection6" type="4" refreshedVersion="3" background="1" saveData="1">
    <webPr sourceData="1" parsePre="1" consecutive="1" xl2000="1" url="file:///C:/Projects/Benchmarks/branches/v1.2_4.0/SMarket/nrel/post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14" name="Connection7" type="4" refreshedVersion="3" background="1" saveData="1">
    <webPr sourceData="1" parsePre="1" consecutive="1" xl2000="1" url="file:///C:/Projects/Benchmarks/branches/v1.2_4.0/SMarket/nrel/post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15" name="Connection8" type="4" refreshedVersion="3" background="1" saveData="1">
    <webPr sourceData="1" parsePre="1" consecutive="1" xl2000="1" url="file:///C:/Projects/Benchmarks/branches/v1.2_4.0/SMarket/nrel/post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16" name="Connection9" type="4" refreshedVersion="3" background="1" saveData="1">
    <webPr sourceData="1" parsePre="1" consecutive="1" xl2000="1" url="file:///C:/Projects/Benchmarks/branches/v1.2_4.0/SMarket/nrel/post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</connections>
</file>

<file path=xl/sharedStrings.xml><?xml version="1.0" encoding="utf-8"?>
<sst xmlns="http://schemas.openxmlformats.org/spreadsheetml/2006/main" count="5667" uniqueCount="705">
  <si>
    <t>DOE Commercial Building Benchmark - Super Market</t>
  </si>
  <si>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</si>
  <si>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</si>
  <si>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</si>
  <si>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</si>
  <si>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</si>
  <si>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</si>
  <si>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</si>
  <si>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</si>
  <si>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</si>
  <si>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</si>
  <si>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</si>
  <si>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</si>
  <si>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</si>
  <si>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</si>
  <si>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</si>
  <si>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</si>
  <si>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</si>
  <si>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</si>
  <si>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</si>
  <si>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</si>
  <si>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</si>
  <si>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</si>
  <si>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</si>
  <si>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</si>
  <si>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</si>
  <si>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</si>
  <si>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</si>
  <si>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</si>
  <si>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</si>
  <si>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</si>
  <si>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</si>
  <si>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</si>
  <si>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</si>
  <si>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</si>
  <si>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</si>
  <si>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</si>
  <si>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</si>
  <si>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</si>
  <si>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</si>
  <si>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</si>
  <si>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</si>
  <si>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</si>
  <si>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</si>
  <si>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</si>
  <si>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</si>
  <si>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</si>
  <si>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</si>
  <si>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</si>
  <si>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</si>
  <si>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</si>
  <si>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</si>
  <si>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</si>
  <si>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</si>
  <si>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</si>
  <si>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</si>
  <si>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</si>
  <si>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</si>
  <si>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</si>
  <si>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</si>
  <si>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</si>
  <si>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</si>
  <si>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</si>
  <si>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</si>
  <si>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</si>
  <si>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</si>
  <si>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</si>
  <si>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</si>
  <si>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</si>
  <si>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</si>
  <si>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</si>
  <si>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</si>
  <si>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</si>
  <si>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</si>
  <si>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</si>
  <si>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</si>
  <si>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</si>
  <si>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</si>
  <si>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</si>
  <si>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</si>
  <si>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</si>
  <si>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</si>
  <si>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</si>
  <si>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</si>
  <si>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</si>
  <si>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</si>
  <si>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</si>
  <si>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</si>
  <si>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</si>
  <si>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</si>
  <si>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</si>
  <si>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</si>
  <si>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</si>
  <si>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</si>
  <si>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</si>
  <si>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</si>
  <si>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</si>
  <si>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</si>
  <si>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</si>
  <si>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</si>
  <si>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</si>
  <si>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</si>
  <si>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</si>
  <si>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</si>
  <si>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</si>
  <si>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</si>
  <si>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</si>
  <si>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</si>
  <si>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</si>
  <si>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</si>
  <si>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</si>
  <si>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</si>
  <si>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</si>
  <si>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</si>
  <si>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</si>
  <si>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</si>
  <si>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</si>
  <si>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</si>
  <si>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</si>
  <si>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</si>
  <si>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</si>
  <si>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</si>
  <si>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</si>
  <si>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</si>
  <si>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</si>
  <si>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</si>
  <si>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</si>
  <si>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</si>
  <si>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</si>
  <si>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</si>
  <si>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</si>
  <si>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</si>
  <si>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</si>
  <si>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</si>
  <si>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</si>
  <si>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</si>
  <si>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</si>
  <si>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</si>
  <si>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</si>
  <si>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</si>
  <si>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</si>
  <si>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</si>
  <si>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</si>
  <si>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</si>
  <si>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</si>
  <si>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</si>
  <si>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</si>
  <si>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</si>
  <si>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</si>
  <si>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</si>
  <si>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</si>
  <si>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</si>
  <si>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</si>
  <si>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</si>
  <si>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</si>
  <si>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</si>
  <si>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</si>
  <si>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</si>
  <si>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</si>
  <si>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</si>
  <si>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</si>
  <si>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</si>
  <si>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</si>
  <si>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</si>
  <si>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</si>
  <si>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</si>
  <si>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</si>
  <si>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</si>
  <si>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</si>
  <si>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</si>
  <si>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</si>
  <si>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</si>
  <si>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</si>
  <si>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</si>
  <si>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</si>
  <si>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</si>
  <si>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</si>
  <si>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</si>
  <si>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</si>
  <si>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</si>
  <si>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</si>
  <si>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</si>
  <si>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</si>
  <si>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</si>
  <si>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</si>
  <si>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</si>
  <si>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</si>
  <si>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</si>
  <si>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</si>
  <si>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</si>
  <si>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</si>
  <si>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</si>
  <si>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</si>
  <si>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[4] DOE Benchmark Report</t>
  </si>
  <si>
    <t>BLDG_ELEVATORS</t>
  </si>
  <si>
    <t>ReheatCoilAvailSched</t>
  </si>
  <si>
    <t>CoolingCoilAvailSched</t>
  </si>
  <si>
    <t>WD, WinterDesign</t>
  </si>
  <si>
    <t>Humidity Setpoint Schedule</t>
  </si>
  <si>
    <t>Humidity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</si>
  <si>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</si>
  <si>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</si>
  <si>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</si>
  <si>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</si>
  <si>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</si>
  <si>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</si>
  <si>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SHADING_SCH</t>
  </si>
  <si>
    <t>4 in slab-on-grade</t>
  </si>
  <si>
    <t>Mass wall</t>
  </si>
  <si>
    <t>Benchmark Super Market</t>
  </si>
  <si>
    <t>Food Sales</t>
  </si>
  <si>
    <t>South: 0.362
East: 0.00
North: 0.00
West: 0.00
Total: 0.109</t>
  </si>
  <si>
    <t>Office, DryStorage, Deli, Sales, Produce, Bakery</t>
  </si>
  <si>
    <t>Office</t>
  </si>
  <si>
    <t>Bakery</t>
  </si>
  <si>
    <t>Deli</t>
  </si>
  <si>
    <t>Produce</t>
  </si>
  <si>
    <t>DryStorage</t>
  </si>
  <si>
    <t>Sales</t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</si>
  <si>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</si>
  <si>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</si>
  <si>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</si>
  <si>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</si>
  <si>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</si>
  <si>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</si>
  <si>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</si>
  <si>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</si>
  <si>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</si>
  <si>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</si>
  <si>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</si>
  <si>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</si>
  <si>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</si>
  <si>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</si>
  <si>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</si>
  <si>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</si>
  <si>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</si>
  <si>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</si>
  <si>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Other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</si>
  <si>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</si>
  <si>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Deli Water Equipment Latent fract sched</t>
  </si>
  <si>
    <t>Deli Water Equipment Sensible fract sched</t>
  </si>
  <si>
    <t>Deli Water Equipment Temp Sched</t>
  </si>
  <si>
    <t>Deli Water Equipment Hot Supply Temp Sched</t>
  </si>
  <si>
    <t>Deli_Case:1_ MULTIDECKDIARYANDDELICASE_CaseDefrost2aDaySched</t>
  </si>
  <si>
    <t>Deli_Case:1_ MULTIDECKDIARYANDDELICASE_CaseDripDown2aDaySched</t>
  </si>
  <si>
    <t>Deli_Case:1_ MULTIDECKDIARYANDDELICASE_CaseStockingSched</t>
  </si>
  <si>
    <t>Deli_Case:1_ MULTIDECKDIARYANDDELICASE_CaseCreditReduxSched</t>
  </si>
  <si>
    <t>Deli_Case:2_WALKINFREEZER_CaseDefrost2aDaySched</t>
  </si>
  <si>
    <t>Deli_Case:2_WALKINFREEZER_CaseDripDown2aDaySched</t>
  </si>
  <si>
    <t>Deli_Case:2_WALKINFREEZER_WalkInStockingSched</t>
  </si>
  <si>
    <t>Tue, Fri</t>
  </si>
  <si>
    <t>Deli_Case:2_WALKINFREEZER_CaseCreditReduxSched</t>
  </si>
  <si>
    <t>Sales_Case:1_MEATDISPLAYCASE_CaseDefrost2aDaySched</t>
  </si>
  <si>
    <t>Sales_Case:1_MEATDISPLAYCASE_CaseDripDown2aDaySched</t>
  </si>
  <si>
    <t>Sales_Case:1_MEATDISPLAYCASE_CaseStockingSched</t>
  </si>
  <si>
    <t>Sales_Case:2_ MULTIDECKDIARYANDDELICASE_CaseDefrost2aDaySched</t>
  </si>
  <si>
    <t>Sales_Case:2_ MULTIDECKDIARYANDDELICASE_CaseDripDown2aDaySched</t>
  </si>
  <si>
    <t>Sales_Case:2_ MULTIDECKDIARYANDDELICASE_CaseStockingSched</t>
  </si>
  <si>
    <t>Sales_Case:2_ MULTIDECKDIARYANDDELICASE_CaseCreditReduxSched</t>
  </si>
  <si>
    <t>Sales_Case:3_GLASSDOORFROZENFOOD_CaseDefrost2aDaySched</t>
  </si>
  <si>
    <t>Sales_Case:3_GLASSDOORFROZENFOOD_CaseDripDown2aDaySched</t>
  </si>
  <si>
    <t>Sales_Case:3_GLASSDOORFROZENFOOD_CaseStockingSched</t>
  </si>
  <si>
    <t>Sales_Case:3_GLASSDOORFROZENFOOD_CaseCreditReduxSched</t>
  </si>
  <si>
    <t>Sales_Case:4_OPENWELLICECREAMDISPLAYCASE_CaseDefrost2aDaySched</t>
  </si>
  <si>
    <t>Sales_Case:4_OPENWELLICECREAMDISPLAYCASE_CaseDripDown2aDaySched</t>
  </si>
  <si>
    <t>Sales_Case:4_OPENWELLICECREAMDISPLAYCASE_CaseStockingSched</t>
  </si>
  <si>
    <t>Sales_Case:4_OPENWELLICECREAMDISPLAYCASE_CaseCreditReduxSched</t>
  </si>
  <si>
    <t>Sales_Case:5_WALKINFREEZER_CaseDefrost2aDaySched</t>
  </si>
  <si>
    <t>Sales_Case:5_WALKINFREEZER_CaseDripDown2aDaySched</t>
  </si>
  <si>
    <t>Sales_Case:5_WALKINFREEZER_WalkInStockingSched</t>
  </si>
  <si>
    <t>Sales_Case:5_WALKINFREEZER_CaseCreditReduxSched</t>
  </si>
  <si>
    <t>Sales_Case:6_WALKINFREEZER_CaseDefrost2aDaySched</t>
  </si>
  <si>
    <t>Sales_Case:6_WALKINFREEZER_CaseDripDown2aDaySched</t>
  </si>
  <si>
    <t>Sales_Case:6_WALKINFREEZER_WalkInStockingSched</t>
  </si>
  <si>
    <t>Sales_Case:6_WALKINFREEZER_CaseCreditReduxSched</t>
  </si>
  <si>
    <t>Sales_Case:7_WALKINFREEZER_CaseDefrost2aDaySched</t>
  </si>
  <si>
    <t>Sales_Case:7_WALKINFREEZER_CaseDripDown2aDaySched</t>
  </si>
  <si>
    <t>Sales_Case:7_WALKINFREEZER_WalkInStockingSched</t>
  </si>
  <si>
    <t>Sales_Case:7_WALKINFREEZER_CaseCreditReduxSched</t>
  </si>
  <si>
    <t>Produce_Case:1_ MULTIDECKDIARYANDDELICASE_CaseDefrost2aDaySched</t>
  </si>
  <si>
    <t>Produce_Case:1_ MULTIDECKDIARYANDDELICASE_CaseDripDown2aDaySched</t>
  </si>
  <si>
    <t>Produce_Case:1_ MULTIDECKDIARYANDDELICASE_CaseStockingSched</t>
  </si>
  <si>
    <t>Produce_Case:1_ MULTIDECKDIARYANDDELICASE_CaseCreditReduxSched</t>
  </si>
  <si>
    <t>Bakery Water Equipment Latent fract sched</t>
  </si>
  <si>
    <t>Bakery Water Equipment Sensible fract sched</t>
  </si>
  <si>
    <t>Bakery Water Equipment Temp Sched</t>
  </si>
  <si>
    <t>Bakery Water Equipment Hot Supply Temp Sched</t>
  </si>
  <si>
    <t>Bakery_Case:1_WALKINFREEZER_CaseDefrost2aDaySched</t>
  </si>
  <si>
    <t>Bakery_Case:1_WALKINFREEZER_CaseDripDown2aDaySched</t>
  </si>
  <si>
    <t>Bakery_Case:1_WALKINFREEZER_WalkInStockingSched</t>
  </si>
  <si>
    <t>Bakery_Case:1_WALKINFREEZER_CaseCreditReduxSched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</si>
  <si>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</si>
  <si>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</si>
  <si>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</si>
  <si>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</si>
  <si>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</si>
  <si>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</si>
  <si>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</si>
  <si>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</si>
  <si>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</si>
  <si>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</si>
  <si>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</si>
  <si>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</si>
  <si>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</si>
  <si>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</si>
  <si>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</si>
  <si>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</si>
  <si>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</si>
  <si>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</si>
  <si>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</si>
  <si>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</si>
  <si>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</si>
  <si>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</si>
  <si>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</si>
  <si>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</si>
  <si>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Chicago</t>
  </si>
  <si>
    <t>IEAD</t>
  </si>
  <si>
    <t>HVAC Control - Economizer</t>
  </si>
  <si>
    <t>NoEconomizer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</si>
  <si>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</si>
  <si>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</si>
  <si>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</si>
  <si>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</si>
  <si>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</si>
  <si>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</si>
  <si>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</si>
  <si>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</si>
  <si>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</si>
  <si>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</si>
  <si>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</si>
  <si>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</si>
  <si>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</si>
  <si>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</si>
  <si>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t>MinRelHumSetSch</t>
  </si>
  <si>
    <t>MaxRelHumSetSch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</si>
  <si>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</si>
  <si>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</si>
  <si>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</si>
  <si>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</si>
  <si>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</si>
  <si>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</si>
  <si>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</si>
  <si>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</si>
  <si>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</si>
  <si>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</si>
  <si>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</si>
  <si>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</si>
  <si>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</si>
  <si>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</si>
  <si>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</si>
  <si>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</si>
  <si>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</si>
  <si>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</si>
  <si>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</si>
  <si>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</si>
  <si>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</si>
  <si>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</si>
  <si>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</si>
  <si>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</si>
  <si>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</si>
  <si>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</si>
  <si>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</si>
  <si>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</si>
  <si>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OFFICE</t>
  </si>
  <si>
    <t>DRYSTORAGE</t>
  </si>
  <si>
    <t>DELI</t>
  </si>
  <si>
    <t>SALES</t>
  </si>
  <si>
    <t>PRODUCE</t>
  </si>
  <si>
    <t>BAKERY</t>
  </si>
  <si>
    <t>Total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</si>
  <si>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</si>
  <si>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</si>
  <si>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</si>
  <si>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</si>
  <si>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</si>
  <si>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</si>
  <si>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</si>
  <si>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</si>
  <si>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</si>
  <si>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OFFICE_WALL_NORTH</t>
  </si>
  <si>
    <t>N</t>
  </si>
  <si>
    <t>OFFICE_WALL_EAST</t>
  </si>
  <si>
    <t>E</t>
  </si>
  <si>
    <t>OFFICE_FLOOR</t>
  </si>
  <si>
    <t>EXT-SLAB</t>
  </si>
  <si>
    <t>OFFICE_CEILING</t>
  </si>
  <si>
    <t>DRYSTORAGE_WALL_NORTH</t>
  </si>
  <si>
    <t>DRYSTORAGE_WALL_WEST</t>
  </si>
  <si>
    <t>W</t>
  </si>
  <si>
    <t>DRYSTORAGE_FLOOR</t>
  </si>
  <si>
    <t>DRYSTORAGE_CEILING</t>
  </si>
  <si>
    <t>DELI_WALL_EAST</t>
  </si>
  <si>
    <t>DELI_FLOOR</t>
  </si>
  <si>
    <t>DELI_CEILING</t>
  </si>
  <si>
    <t>SALES_WALL_SOUTH</t>
  </si>
  <si>
    <t>S</t>
  </si>
  <si>
    <t>SALES_FLOOR</t>
  </si>
  <si>
    <t>SALES_CEILING</t>
  </si>
  <si>
    <t>PRODUCE_WALL_WEST</t>
  </si>
  <si>
    <t>PRODUCE_WALL_SOUTH</t>
  </si>
  <si>
    <t>PRODUCE_FLOOR</t>
  </si>
  <si>
    <t>PRODUCE_CEILING</t>
  </si>
  <si>
    <t>BAKERY_WALL_SOUTH</t>
  </si>
  <si>
    <t>BAKERY_WALL__2</t>
  </si>
  <si>
    <t>BAKERY_FLOOR</t>
  </si>
  <si>
    <t>BAKERY_CEILING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</si>
  <si>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</si>
  <si>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</si>
  <si>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</si>
  <si>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</si>
  <si>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</si>
  <si>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</si>
  <si>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SALES_WALL_SOUTH_WINDOW</t>
  </si>
  <si>
    <t>No</t>
  </si>
  <si>
    <t>Total or Average</t>
  </si>
  <si>
    <t>North Total or Average</t>
  </si>
  <si>
    <t>-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</si>
  <si>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</si>
  <si>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</si>
  <si>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</si>
  <si>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</si>
  <si>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</si>
  <si>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</si>
  <si>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</si>
  <si>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PSZ-AC:1_COOLC DXCOIL</t>
  </si>
  <si>
    <t>Coil:Cooling:DX:SingleSpeed</t>
  </si>
  <si>
    <t>PSZ-AC:2_COOLC DXCOIL</t>
  </si>
  <si>
    <t>PSZ-AC:3_COOLC DXCOIL</t>
  </si>
  <si>
    <t>PSZ-AC:4_COOLC DXCOIL</t>
  </si>
  <si>
    <t>PSZ-AC:5_COOLC DXCOIL</t>
  </si>
  <si>
    <t>PSZ-AC:6_COOLC DXCOIL</t>
  </si>
  <si>
    <t>PSZ-AC:1_HEATC</t>
  </si>
  <si>
    <t>Coil:Heating:Gas</t>
  </si>
  <si>
    <t>PSZ-AC:2_HEATC</t>
  </si>
  <si>
    <t>PSZ-AC:3_HEATC</t>
  </si>
  <si>
    <t>PSZ-AC:4_HEATC</t>
  </si>
  <si>
    <t>PSZ-AC:5_HEATC</t>
  </si>
  <si>
    <t>PSZ-AC:6_HEATC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</si>
  <si>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</si>
  <si>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</si>
  <si>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</si>
  <si>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</si>
  <si>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</si>
  <si>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</si>
  <si>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BAKERY EXHAUST FAN</t>
  </si>
  <si>
    <t>Fan:ZoneExhaust</t>
  </si>
  <si>
    <t>Zone Exhaust Fans</t>
  </si>
  <si>
    <t>PSZ-AC:1_FAN</t>
  </si>
  <si>
    <t>Fan:ConstantVolume</t>
  </si>
  <si>
    <t>Fan Energy</t>
  </si>
  <si>
    <t>PSZ-AC:2_FAN</t>
  </si>
  <si>
    <t>PSZ-AC:3_FAN</t>
  </si>
  <si>
    <t>PSZ-AC:4_FAN</t>
  </si>
  <si>
    <t>PSZ-AC:5_FAN</t>
  </si>
  <si>
    <t>PSZ-AC:6_FAN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</si>
  <si>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</si>
  <si>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</si>
  <si>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</si>
  <si>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</si>
  <si>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</si>
  <si>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</si>
  <si>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</si>
  <si>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</si>
  <si>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</si>
  <si>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</si>
  <si>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</si>
  <si>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</si>
  <si>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</si>
  <si>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</si>
  <si>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</si>
  <si>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</si>
  <si>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</si>
  <si>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</si>
  <si>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</si>
  <si>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</si>
  <si>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</si>
  <si>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</si>
  <si>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</si>
  <si>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</si>
  <si>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</si>
  <si>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</si>
  <si>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</si>
  <si>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</si>
  <si>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</si>
  <si>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</si>
  <si>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</si>
  <si>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</si>
  <si>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</si>
  <si>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</si>
  <si>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</si>
  <si>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</si>
  <si>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</si>
  <si>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</si>
  <si>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</si>
  <si>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</si>
  <si>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</si>
  <si>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</si>
  <si>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</si>
  <si>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</si>
  <si>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</si>
  <si>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</si>
  <si>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</si>
  <si>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</si>
  <si>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</si>
  <si>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</si>
  <si>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</si>
  <si>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</si>
  <si>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</si>
  <si>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23-FEB-11:00</t>
  </si>
  <si>
    <t>Electric</t>
  </si>
  <si>
    <t>Gas</t>
  </si>
  <si>
    <t>Cost ($)</t>
  </si>
  <si>
    <t>Cost per Total Building Area ($/m2)</t>
  </si>
  <si>
    <t>Cost per Net Conditioned Building Area ($/m2)</t>
  </si>
  <si>
    <t>02-DEC-11:00</t>
  </si>
  <si>
    <t>25-JUL-10:00</t>
  </si>
  <si>
    <t>14-JUL-10:00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</si>
  <si>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</si>
  <si>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</si>
  <si>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</si>
  <si>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</si>
  <si>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</si>
  <si>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</si>
  <si>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</si>
  <si>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</si>
  <si>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Floor to Ceiling Height (m)</t>
  </si>
  <si>
    <t>South: 174.7
East: 0.00 
North: 0.00 
West: 0.00 
Total: 174.7</t>
  </si>
  <si>
    <t>15 cm wood</t>
  </si>
  <si>
    <t>EXT-WALLS-MASS-NONRES</t>
  </si>
  <si>
    <t>ROOF-IEAD-NONRES</t>
  </si>
  <si>
    <t>13-MAR-17:15</t>
  </si>
  <si>
    <t>03-APR-17:15</t>
  </si>
  <si>
    <t>15-MAY-17:15</t>
  </si>
  <si>
    <t>27-JUN-17:15</t>
  </si>
  <si>
    <t>13-JUL-17:15</t>
  </si>
  <si>
    <t>21-AUG-17:15</t>
  </si>
  <si>
    <t>06-OCT-17:15</t>
  </si>
  <si>
    <t>26-MAY-17:15</t>
  </si>
  <si>
    <t>13-JUN-17:15</t>
  </si>
  <si>
    <t>16-SEP-10:00</t>
  </si>
  <si>
    <t>17-MAR-17:15</t>
  </si>
  <si>
    <t>30-MAY-17:15</t>
  </si>
  <si>
    <t>28-JUN-17:15</t>
  </si>
  <si>
    <t>01-AUG-17:15</t>
  </si>
  <si>
    <t>08-SEP-17:15</t>
  </si>
  <si>
    <t>13-OCT-17:15</t>
  </si>
  <si>
    <t>24-JAN-18:15</t>
  </si>
  <si>
    <t>29-MAR-17:15</t>
  </si>
  <si>
    <t>14-APR-17:15</t>
  </si>
  <si>
    <t>31-MAY-17:15</t>
  </si>
  <si>
    <t>19-JUN-17:15</t>
  </si>
  <si>
    <t>03-JUL-17:15</t>
  </si>
  <si>
    <t>14-AUG-17:15</t>
  </si>
  <si>
    <t>06-SEP-17:15</t>
  </si>
  <si>
    <t>13-FEB-11:45</t>
  </si>
  <si>
    <t>30-MAY-10:45</t>
  </si>
  <si>
    <t>29-JUL-10:45</t>
  </si>
  <si>
    <t>09-SEP-10:45</t>
  </si>
  <si>
    <t>05-OCT-10:45</t>
  </si>
  <si>
    <t>20-NOV-11:45</t>
  </si>
  <si>
    <t>21-APR-17:15</t>
  </si>
  <si>
    <t>05-AUG-10:45</t>
  </si>
  <si>
    <t>01-SEP-17:15</t>
  </si>
  <si>
    <t>06-OCT-10:45</t>
  </si>
  <si>
    <t>05-DEC-11:45</t>
  </si>
  <si>
    <t>29-APR-10:45</t>
  </si>
  <si>
    <t>25-MAY-17:15</t>
  </si>
  <si>
    <t>16-JUN-10:45</t>
  </si>
  <si>
    <t>03-JUL-10:45</t>
  </si>
  <si>
    <t>15-AUG-10:45</t>
  </si>
  <si>
    <t>09-JAN-11:15</t>
  </si>
  <si>
    <t>13-FEB-11:15</t>
  </si>
  <si>
    <t>09-MAR-18:15</t>
  </si>
  <si>
    <t>04-APR-17:15</t>
  </si>
  <si>
    <t>30-JUN-17:15</t>
  </si>
  <si>
    <t>17-AUG-17:15</t>
  </si>
  <si>
    <t>23-DEC-11:15</t>
  </si>
  <si>
    <t>02-JAN-11:15</t>
  </si>
  <si>
    <t>29-JUN-17:15</t>
  </si>
  <si>
    <t>18-JUL-17:15</t>
  </si>
  <si>
    <t>10-NOV-11:15</t>
  </si>
  <si>
    <t>22-DEC-11:15</t>
  </si>
  <si>
    <t>14-JAN-11:15</t>
  </si>
  <si>
    <t>21-FEB-11:15</t>
  </si>
  <si>
    <t>30-MAR-10:15</t>
  </si>
  <si>
    <t>29-APR-10:15</t>
  </si>
  <si>
    <t>05-MAY-17:15</t>
  </si>
  <si>
    <t>28-JUN-10:45</t>
  </si>
  <si>
    <t>31-JUL-17:15</t>
  </si>
  <si>
    <t>18-AUG-17:15</t>
  </si>
  <si>
    <t>05-DEC-11:15</t>
  </si>
  <si>
    <t>28-FEB-11:15</t>
  </si>
  <si>
    <t>14-MAR-17:15</t>
  </si>
  <si>
    <t>10-APR-10:15</t>
  </si>
  <si>
    <t>04-AUG-17:15</t>
  </si>
  <si>
    <t>06-SEP-10:45</t>
  </si>
  <si>
    <t>23-JAN-11:15</t>
  </si>
  <si>
    <t>11-FEB-11:15</t>
  </si>
  <si>
    <t>26-APR-10:45</t>
  </si>
  <si>
    <t>19-JUL-10:45</t>
  </si>
  <si>
    <t>30-AUG-10:45</t>
  </si>
  <si>
    <t>30-DEC-11:15</t>
  </si>
  <si>
    <t>30-JAN-11:15</t>
  </si>
  <si>
    <t>01-APR-17:15</t>
  </si>
  <si>
    <t>25-AUG-17:15</t>
  </si>
  <si>
    <t>14-OCT-10:15</t>
  </si>
  <si>
    <t>02-DEC-11:15</t>
  </si>
  <si>
    <t>24-APR-10:15</t>
  </si>
  <si>
    <t>21-JUL-17:15</t>
  </si>
  <si>
    <t>11-AUG-17:15</t>
  </si>
  <si>
    <t>01-NOV-10:15</t>
  </si>
  <si>
    <t>29-DEC-11:15</t>
  </si>
  <si>
    <t>13-JAN-11:15</t>
  </si>
  <si>
    <t>14-APR-10:15</t>
  </si>
  <si>
    <t>14-JUN-17:15</t>
  </si>
  <si>
    <t>09-NOV-11:15</t>
  </si>
  <si>
    <t>21-JAN-11:15</t>
  </si>
  <si>
    <t>27-FEB-11:15</t>
  </si>
  <si>
    <t>09-MAR-11:15</t>
  </si>
  <si>
    <t>21-JUN-17:15</t>
  </si>
  <si>
    <t>15-AUG-17:15</t>
  </si>
  <si>
    <t>02-OCT-10:15</t>
  </si>
  <si>
    <t>14-NOV-11:15</t>
  </si>
  <si>
    <t>18-DEC-11:15</t>
  </si>
  <si>
    <t>16-NOV-11:15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</si>
  <si>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</si>
  <si>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</si>
  <si>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</si>
  <si>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</si>
  <si>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DELI EXHAUST FAN</t>
  </si>
  <si>
    <t>SALES EXHAUST FAN</t>
  </si>
  <si>
    <t>04-MAR-11:45</t>
  </si>
  <si>
    <t>11-JUL-10:45</t>
  </si>
  <si>
    <t>02-SEP-10:45</t>
  </si>
  <si>
    <t>24-MAY-10:45</t>
  </si>
  <si>
    <t>30-JUN-10:45</t>
  </si>
  <si>
    <t>27-MAY-10:45</t>
  </si>
  <si>
    <t>07-OCT-10:15</t>
  </si>
  <si>
    <t>31-MAY-10:15</t>
  </si>
  <si>
    <t>Building Summary Supermarket post-1980 construction</t>
  </si>
  <si>
    <t>06-JAN-11:00</t>
  </si>
  <si>
    <t>24-MAY-10:00</t>
  </si>
  <si>
    <t>13-JUL-10:00</t>
  </si>
  <si>
    <t>26-SEP-10:00</t>
  </si>
  <si>
    <t>07-OCT-10:00</t>
  </si>
  <si>
    <t>01-NOV-10:00</t>
  </si>
  <si>
    <t>16-DEC-11:00</t>
  </si>
  <si>
    <t>03-JAN-11:00</t>
  </si>
  <si>
    <t>21-FEB-11:45</t>
  </si>
  <si>
    <t>25-MAR-10:00</t>
  </si>
  <si>
    <t>29-APR-12:00</t>
  </si>
  <si>
    <t>06-JUL-10:00</t>
  </si>
  <si>
    <t>31-AUG-10:00</t>
  </si>
  <si>
    <t>30-OCT-10:00</t>
  </si>
  <si>
    <t>21-NOV-11:45</t>
  </si>
  <si>
    <t>28-JAN-11:45</t>
  </si>
  <si>
    <t>28-FEB-11:45</t>
  </si>
  <si>
    <t>26-APR-17:15</t>
  </si>
  <si>
    <t>19-JUL-17:15</t>
  </si>
  <si>
    <t>13-NOV-11:45</t>
  </si>
  <si>
    <t>13-DEC-11:45</t>
  </si>
  <si>
    <t>12-OCT-15:00</t>
  </si>
  <si>
    <t>22-NOV-11:45</t>
  </si>
  <si>
    <t>26-DEC-11:15</t>
  </si>
  <si>
    <t>11-APR-15:00</t>
  </si>
  <si>
    <t>08-AUG-10:45</t>
  </si>
  <si>
    <t>05-OCT-10:00</t>
  </si>
  <si>
    <t>04-DEC-11:45</t>
  </si>
  <si>
    <t>11-MAR-11:15</t>
  </si>
  <si>
    <t>27-JUN-10:45</t>
  </si>
  <si>
    <t>01-SEP-10:45</t>
  </si>
  <si>
    <t>05-JAN-11:15</t>
  </si>
  <si>
    <t>17-MAY-10:45</t>
  </si>
  <si>
    <t>29-SEP-10:00</t>
  </si>
  <si>
    <t>21-OCT-10:15</t>
  </si>
  <si>
    <t>24-NOV-11:15</t>
  </si>
  <si>
    <t>04-DEC-11:15</t>
  </si>
  <si>
    <t>03-OCT-10:45</t>
  </si>
  <si>
    <t>04-NOV-10:45</t>
  </si>
  <si>
    <t>17-FEB-11:15</t>
  </si>
  <si>
    <t>08-MAR-11:15</t>
  </si>
  <si>
    <t>29-JUN-10:45</t>
  </si>
  <si>
    <t>01-AUG-10:45</t>
  </si>
  <si>
    <t>02-SEP-14:00</t>
  </si>
  <si>
    <t>05-OCT-10:15</t>
  </si>
  <si>
    <t>03-NOV-10:15</t>
  </si>
  <si>
    <t>18-JAN-11:15</t>
  </si>
  <si>
    <t>08-JUN-12:00</t>
  </si>
  <si>
    <t>31-OCT-10:45</t>
  </si>
  <si>
    <t>02-NOV-10:45</t>
  </si>
  <si>
    <t>12-DEC-11:15</t>
  </si>
  <si>
    <t>27-MAR-10:45</t>
  </si>
  <si>
    <t>29-MAR-10:15</t>
  </si>
  <si>
    <t>27-MAY-14:00</t>
  </si>
  <si>
    <t>14-SEP-10:45</t>
  </si>
  <si>
    <t>02-FEB-11:15</t>
  </si>
  <si>
    <t>31-MAR-10:15</t>
  </si>
  <si>
    <t>08-JUL-10:00</t>
  </si>
  <si>
    <t>12-AUG-10:00</t>
  </si>
  <si>
    <t>29-JUL-17:15</t>
  </si>
  <si>
    <t>01-SEP-10:15</t>
  </si>
  <si>
    <t>WINDOW-NONRES-FIXED</t>
  </si>
  <si>
    <t>15-FEB-18:15</t>
  </si>
  <si>
    <t>Built-up flat roof, insulation entirely above deck</t>
  </si>
  <si>
    <t>[2] ASHRAE Standard 90.1-1989, Atlanta, GA:  American Society of Heating, Refrigerating and Air-Conditioning Engineers.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</si>
</sst>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0.00000"/>
  </numFmts>
  <fonts count="26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MS Sans Serif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color indexed="8"/>
      <name val="MS Sans Serif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101"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 wrapText="1"/>
    </xf>
    <xf numFmtId="1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 wrapText="1"/>
    </xf>
    <xf numFmtId="2" fontId="3" fillId="0" borderId="0" xfId="0" applyNumberFormat="1" applyFont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11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4" fontId="8" fillId="0" borderId="0" xfId="0" applyNumberFormat="1" applyFont="1" applyAlignment="1">
      <alignment vertical="top" wrapText="1"/>
    </xf>
    <xf numFmtId="1" fontId="8" fillId="0" borderId="0" xfId="0" applyNumberFormat="1" applyFont="1" applyAlignment="1">
      <alignment horizontal="center" vertical="top" wrapText="1"/>
    </xf>
    <xf numFmtId="2" fontId="8" fillId="0" borderId="0" xfId="0" applyNumberFormat="1" applyFont="1" applyAlignment="1">
      <alignment horizontal="center" vertical="top" wrapText="1"/>
    </xf>
    <xf numFmtId="0" fontId="11" fillId="2" borderId="0" xfId="0" applyFont="1" applyFill="1" applyAlignment="1">
      <alignment vertical="top" wrapText="1"/>
    </xf>
    <xf numFmtId="0" fontId="11" fillId="2" borderId="0" xfId="1" applyFont="1" applyFill="1" applyBorder="1" applyAlignment="1">
      <alignment horizontal="center" vertical="center" wrapText="1"/>
    </xf>
    <xf numFmtId="0" fontId="12" fillId="2" borderId="0" xfId="4" applyFont="1" applyFill="1" applyBorder="1" applyAlignment="1">
      <alignment wrapText="1"/>
    </xf>
    <xf numFmtId="2" fontId="12" fillId="2" borderId="0" xfId="4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vertical="top" wrapText="1"/>
    </xf>
    <xf numFmtId="0" fontId="7" fillId="3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left" vertical="top"/>
    </xf>
    <xf numFmtId="0" fontId="8" fillId="2" borderId="0" xfId="0" applyFont="1" applyFill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horizontal="center" vertical="top" wrapText="1"/>
    </xf>
    <xf numFmtId="0" fontId="6" fillId="0" borderId="0" xfId="0" applyFont="1" applyAlignment="1">
      <alignment vertical="top"/>
    </xf>
    <xf numFmtId="3" fontId="8" fillId="0" borderId="0" xfId="0" applyNumberFormat="1" applyFont="1" applyAlignment="1">
      <alignment vertical="top" wrapText="1"/>
    </xf>
    <xf numFmtId="0" fontId="9" fillId="2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0" fontId="8" fillId="0" borderId="0" xfId="0" applyFont="1" applyAlignment="1">
      <alignment vertical="top"/>
    </xf>
    <xf numFmtId="0" fontId="17" fillId="2" borderId="1" xfId="3" applyFont="1" applyFill="1" applyBorder="1"/>
    <xf numFmtId="0" fontId="17" fillId="2" borderId="1" xfId="3" applyFont="1" applyFill="1" applyBorder="1" applyAlignment="1">
      <alignment wrapText="1"/>
    </xf>
    <xf numFmtId="0" fontId="17" fillId="0" borderId="0" xfId="3" applyFont="1"/>
    <xf numFmtId="1" fontId="2" fillId="0" borderId="0" xfId="4" applyNumberFormat="1"/>
    <xf numFmtId="3" fontId="11" fillId="0" borderId="0" xfId="0" applyNumberFormat="1" applyFont="1" applyAlignment="1">
      <alignment vertical="top" wrapText="1"/>
    </xf>
    <xf numFmtId="3" fontId="11" fillId="3" borderId="0" xfId="0" applyNumberFormat="1" applyFont="1" applyFill="1" applyAlignment="1">
      <alignment vertical="top" wrapText="1"/>
    </xf>
    <xf numFmtId="3" fontId="11" fillId="3" borderId="0" xfId="0" applyNumberFormat="1" applyFont="1" applyFill="1" applyAlignment="1">
      <alignment horizontal="center" vertical="top" wrapText="1"/>
    </xf>
    <xf numFmtId="3" fontId="8" fillId="0" borderId="0" xfId="0" applyNumberFormat="1" applyFont="1" applyFill="1" applyAlignment="1">
      <alignment vertical="top" wrapText="1"/>
    </xf>
    <xf numFmtId="3" fontId="8" fillId="0" borderId="0" xfId="0" applyNumberFormat="1" applyFont="1" applyAlignment="1">
      <alignment vertical="top"/>
    </xf>
    <xf numFmtId="0" fontId="19" fillId="0" borderId="0" xfId="3" applyFont="1"/>
    <xf numFmtId="0" fontId="19" fillId="0" borderId="0" xfId="2" applyFont="1"/>
    <xf numFmtId="1" fontId="19" fillId="0" borderId="0" xfId="3" applyNumberFormat="1" applyFont="1"/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8" fillId="0" borderId="0" xfId="0" applyNumberFormat="1" applyFont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4" fontId="7" fillId="3" borderId="0" xfId="0" applyNumberFormat="1" applyFont="1" applyFill="1" applyAlignment="1">
      <alignment horizontal="left" vertical="top"/>
    </xf>
    <xf numFmtId="4" fontId="20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vertical="top" wrapText="1"/>
    </xf>
    <xf numFmtId="4" fontId="20" fillId="3" borderId="0" xfId="0" applyNumberFormat="1" applyFont="1" applyFill="1" applyAlignment="1">
      <alignment horizontal="left" vertical="top"/>
    </xf>
    <xf numFmtId="4" fontId="20" fillId="3" borderId="0" xfId="0" applyNumberFormat="1" applyFont="1" applyFill="1" applyAlignment="1">
      <alignment horizontal="left" vertical="center"/>
    </xf>
    <xf numFmtId="4" fontId="7" fillId="2" borderId="0" xfId="0" applyNumberFormat="1" applyFont="1" applyFill="1" applyAlignment="1">
      <alignment horizontal="center" vertical="top" wrapText="1"/>
    </xf>
    <xf numFmtId="4" fontId="3" fillId="0" borderId="0" xfId="0" applyNumberFormat="1" applyFont="1" applyAlignment="1">
      <alignment horizontal="center" vertical="top" wrapText="1"/>
    </xf>
    <xf numFmtId="4" fontId="20" fillId="0" borderId="0" xfId="0" applyNumberFormat="1" applyFont="1" applyAlignment="1">
      <alignment horizontal="center" vertical="top" wrapText="1"/>
    </xf>
    <xf numFmtId="4" fontId="20" fillId="3" borderId="0" xfId="0" applyNumberFormat="1" applyFont="1" applyFill="1" applyAlignment="1">
      <alignment horizontal="left" vertical="top" wrapText="1"/>
    </xf>
    <xf numFmtId="166" fontId="20" fillId="0" borderId="0" xfId="0" applyNumberFormat="1" applyFont="1" applyAlignment="1">
      <alignment horizontal="center" vertical="top" wrapText="1"/>
    </xf>
    <xf numFmtId="0" fontId="24" fillId="0" borderId="0" xfId="0" applyFont="1" applyAlignment="1">
      <alignment vertical="top"/>
    </xf>
    <xf numFmtId="4" fontId="20" fillId="2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20" fillId="0" borderId="0" xfId="0" applyNumberFormat="1" applyFont="1" applyAlignment="1">
      <alignment vertical="top" wrapText="1"/>
    </xf>
    <xf numFmtId="4" fontId="20" fillId="0" borderId="0" xfId="0" applyNumberFormat="1" applyFont="1" applyAlignment="1">
      <alignment horizontal="center" vertical="top"/>
    </xf>
    <xf numFmtId="4" fontId="20" fillId="0" borderId="0" xfId="0" applyNumberFormat="1" applyFont="1" applyAlignment="1">
      <alignment horizontal="left" vertical="top" wrapText="1"/>
    </xf>
    <xf numFmtId="167" fontId="3" fillId="0" borderId="0" xfId="0" applyNumberFormat="1" applyFont="1" applyAlignment="1">
      <alignment horizontal="center" vertical="top" wrapText="1"/>
    </xf>
    <xf numFmtId="3" fontId="3" fillId="0" borderId="0" xfId="0" applyNumberFormat="1" applyFont="1" applyAlignment="1">
      <alignment horizontal="center" vertical="top" wrapText="1"/>
    </xf>
    <xf numFmtId="1" fontId="20" fillId="0" borderId="0" xfId="0" applyNumberFormat="1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2" fontId="20" fillId="0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2" fontId="12" fillId="2" borderId="0" xfId="4" applyNumberFormat="1" applyFont="1" applyFill="1" applyAlignment="1">
      <alignment horizontal="center" wrapText="1"/>
    </xf>
    <xf numFmtId="4" fontId="3" fillId="3" borderId="0" xfId="0" applyNumberFormat="1" applyFont="1" applyFill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1" fillId="0" borderId="0" xfId="0" applyFont="1" applyBorder="1" applyAlignment="1">
      <alignment horizontal="right" vertical="top" wrapText="1"/>
    </xf>
    <xf numFmtId="0" fontId="0" fillId="0" borderId="2" xfId="0" applyBorder="1" applyAlignment="1">
      <alignment vertical="top" wrapText="1"/>
    </xf>
    <xf numFmtId="11" fontId="8" fillId="0" borderId="0" xfId="0" applyNumberFormat="1" applyFont="1" applyAlignment="1">
      <alignment vertical="top" wrapText="1"/>
    </xf>
    <xf numFmtId="3" fontId="8" fillId="0" borderId="0" xfId="0" applyNumberFormat="1" applyFont="1" applyAlignment="1">
      <alignment horizontal="left" vertical="top" wrapText="1"/>
    </xf>
    <xf numFmtId="2" fontId="3" fillId="0" borderId="0" xfId="5" applyNumberFormat="1" applyFont="1" applyAlignment="1">
      <alignment horizontal="center" vertical="top" wrapText="1"/>
    </xf>
    <xf numFmtId="4" fontId="4" fillId="2" borderId="0" xfId="0" applyNumberFormat="1" applyFont="1" applyFill="1" applyAlignment="1">
      <alignment vertical="top"/>
    </xf>
    <xf numFmtId="4" fontId="3" fillId="0" borderId="0" xfId="0" applyNumberFormat="1" applyFont="1" applyAlignment="1">
      <alignment horizontal="center" vertical="top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164" fontId="25" fillId="0" borderId="0" xfId="6" applyNumberFormat="1" applyFont="1" applyBorder="1" applyAlignment="1">
      <alignment horizontal="center"/>
    </xf>
    <xf numFmtId="164" fontId="25" fillId="0" borderId="0" xfId="6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0" fontId="5" fillId="2" borderId="0" xfId="0" applyFont="1" applyFill="1" applyAlignment="1">
      <alignment horizontal="center" vertical="top" wrapText="1"/>
    </xf>
    <xf numFmtId="0" fontId="6" fillId="0" borderId="0" xfId="0" applyFont="1" applyAlignment="1">
      <alignment horizontal="center" vertical="top"/>
    </xf>
  </cellXfs>
  <cellStyles count="7">
    <cellStyle name="Normal" xfId="0" builtinId="0"/>
    <cellStyle name="Normal 3" xfId="5"/>
    <cellStyle name="Normal 5" xfId="6"/>
    <cellStyle name="Normal_Loads-IP_New_SC" xfId="1"/>
    <cellStyle name="Normal_Schedules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8.6460032626427402E-2"/>
          <c:w val="0.8612652608213095"/>
          <c:h val="0.70799347471452201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LocationSummary!$B$83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LocationSummary!$C$83:$R$83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1"/>
          <c:tx>
            <c:strRef>
              <c:f>LocationSummary!$B$84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LocationSummary!$C$84:$R$84</c:f>
              <c:numCache>
                <c:formatCode>#,##0.00</c:formatCode>
                <c:ptCount val="16"/>
                <c:pt idx="0">
                  <c:v>258725</c:v>
                </c:pt>
                <c:pt idx="1">
                  <c:v>207236.11111111112</c:v>
                </c:pt>
                <c:pt idx="2">
                  <c:v>197908.33333333334</c:v>
                </c:pt>
                <c:pt idx="3">
                  <c:v>119616.66666666667</c:v>
                </c:pt>
                <c:pt idx="4">
                  <c:v>25450</c:v>
                </c:pt>
                <c:pt idx="5">
                  <c:v>126744.44444444444</c:v>
                </c:pt>
                <c:pt idx="6">
                  <c:v>5116.666666666667</c:v>
                </c:pt>
                <c:pt idx="7">
                  <c:v>79055.555555555562</c:v>
                </c:pt>
                <c:pt idx="8">
                  <c:v>49258.333333333336</c:v>
                </c:pt>
                <c:pt idx="9">
                  <c:v>7386.1111111111113</c:v>
                </c:pt>
                <c:pt idx="10">
                  <c:v>53630.555555555555</c:v>
                </c:pt>
                <c:pt idx="11">
                  <c:v>29319.444444444445</c:v>
                </c:pt>
                <c:pt idx="12">
                  <c:v>45916.666666666664</c:v>
                </c:pt>
                <c:pt idx="13">
                  <c:v>17263.888888888891</c:v>
                </c:pt>
                <c:pt idx="14">
                  <c:v>15919.444444444445</c:v>
                </c:pt>
                <c:pt idx="15">
                  <c:v>3447.2222222222222</c:v>
                </c:pt>
              </c:numCache>
            </c:numRef>
          </c:val>
        </c:ser>
        <c:ser>
          <c:idx val="6"/>
          <c:order val="2"/>
          <c:tx>
            <c:strRef>
              <c:f>LocationSummary!$B$85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LocationSummary!$C$85:$R$85</c:f>
              <c:numCache>
                <c:formatCode>#,##0.00</c:formatCode>
                <c:ptCount val="16"/>
                <c:pt idx="0">
                  <c:v>420180.55555555556</c:v>
                </c:pt>
                <c:pt idx="1">
                  <c:v>420180.55555555556</c:v>
                </c:pt>
                <c:pt idx="2">
                  <c:v>420180.55555555556</c:v>
                </c:pt>
                <c:pt idx="3">
                  <c:v>420180.55555555556</c:v>
                </c:pt>
                <c:pt idx="4">
                  <c:v>420180.55555555556</c:v>
                </c:pt>
                <c:pt idx="5">
                  <c:v>420180.55555555556</c:v>
                </c:pt>
                <c:pt idx="6">
                  <c:v>420180.55555555556</c:v>
                </c:pt>
                <c:pt idx="7">
                  <c:v>420180.55555555556</c:v>
                </c:pt>
                <c:pt idx="8">
                  <c:v>420180.55555555556</c:v>
                </c:pt>
                <c:pt idx="9">
                  <c:v>420180.55555555556</c:v>
                </c:pt>
                <c:pt idx="10">
                  <c:v>420180.55555555556</c:v>
                </c:pt>
                <c:pt idx="11">
                  <c:v>420180.55555555556</c:v>
                </c:pt>
                <c:pt idx="12">
                  <c:v>420180.55555555556</c:v>
                </c:pt>
                <c:pt idx="13">
                  <c:v>420180.55555555556</c:v>
                </c:pt>
                <c:pt idx="14">
                  <c:v>420180.55555555556</c:v>
                </c:pt>
                <c:pt idx="15">
                  <c:v>420180.55555555556</c:v>
                </c:pt>
              </c:numCache>
            </c:numRef>
          </c:val>
        </c:ser>
        <c:ser>
          <c:idx val="7"/>
          <c:order val="3"/>
          <c:tx>
            <c:strRef>
              <c:f>LocationSummary!$B$86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LocationSummary!$C$86:$R$86</c:f>
              <c:numCache>
                <c:formatCode>#,##0.00</c:formatCode>
                <c:ptCount val="16"/>
                <c:pt idx="0">
                  <c:v>21494.444444444445</c:v>
                </c:pt>
                <c:pt idx="1">
                  <c:v>21458.333333333332</c:v>
                </c:pt>
                <c:pt idx="2">
                  <c:v>21450</c:v>
                </c:pt>
                <c:pt idx="3">
                  <c:v>21486.111111111109</c:v>
                </c:pt>
                <c:pt idx="4">
                  <c:v>21483.333333333332</c:v>
                </c:pt>
                <c:pt idx="5">
                  <c:v>21461.111111111109</c:v>
                </c:pt>
                <c:pt idx="6">
                  <c:v>21438.888888888891</c:v>
                </c:pt>
                <c:pt idx="7">
                  <c:v>21461.111111111109</c:v>
                </c:pt>
                <c:pt idx="8">
                  <c:v>21458.333333333332</c:v>
                </c:pt>
                <c:pt idx="9">
                  <c:v>21425</c:v>
                </c:pt>
                <c:pt idx="10">
                  <c:v>21430.555555555555</c:v>
                </c:pt>
                <c:pt idx="11">
                  <c:v>21436.111111111109</c:v>
                </c:pt>
                <c:pt idx="12">
                  <c:v>21447.222222222223</c:v>
                </c:pt>
                <c:pt idx="13">
                  <c:v>21422.222222222223</c:v>
                </c:pt>
                <c:pt idx="14">
                  <c:v>21416.666666666668</c:v>
                </c:pt>
                <c:pt idx="15">
                  <c:v>21288.888888888891</c:v>
                </c:pt>
              </c:numCache>
            </c:numRef>
          </c:val>
        </c:ser>
        <c:ser>
          <c:idx val="3"/>
          <c:order val="4"/>
          <c:tx>
            <c:strRef>
              <c:f>LocationSummary!$B$87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218247.22222222222</c:v>
                </c:pt>
                <c:pt idx="1">
                  <c:v>218247.22222222222</c:v>
                </c:pt>
                <c:pt idx="2">
                  <c:v>218247.22222222222</c:v>
                </c:pt>
                <c:pt idx="3">
                  <c:v>218247.22222222222</c:v>
                </c:pt>
                <c:pt idx="4">
                  <c:v>218247.22222222222</c:v>
                </c:pt>
                <c:pt idx="5">
                  <c:v>218247.22222222222</c:v>
                </c:pt>
                <c:pt idx="6">
                  <c:v>218247.22222222222</c:v>
                </c:pt>
                <c:pt idx="7">
                  <c:v>218247.22222222222</c:v>
                </c:pt>
                <c:pt idx="8">
                  <c:v>218247.22222222222</c:v>
                </c:pt>
                <c:pt idx="9">
                  <c:v>218247.22222222222</c:v>
                </c:pt>
                <c:pt idx="10">
                  <c:v>218247.22222222222</c:v>
                </c:pt>
                <c:pt idx="11">
                  <c:v>218247.22222222222</c:v>
                </c:pt>
                <c:pt idx="12">
                  <c:v>218247.22222222222</c:v>
                </c:pt>
                <c:pt idx="13">
                  <c:v>218247.22222222222</c:v>
                </c:pt>
                <c:pt idx="14">
                  <c:v>218247.22222222222</c:v>
                </c:pt>
                <c:pt idx="15">
                  <c:v>218247.22222222222</c:v>
                </c:pt>
              </c:numCache>
            </c:numRef>
          </c:val>
        </c:ser>
        <c:ser>
          <c:idx val="0"/>
          <c:order val="5"/>
          <c:tx>
            <c:strRef>
              <c:f>LocationSummary!$B$89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145436.11111111112</c:v>
                </c:pt>
                <c:pt idx="1">
                  <c:v>231133.33333333334</c:v>
                </c:pt>
                <c:pt idx="2">
                  <c:v>176741.66666666666</c:v>
                </c:pt>
                <c:pt idx="3">
                  <c:v>271508.33333333331</c:v>
                </c:pt>
                <c:pt idx="4">
                  <c:v>164316.66666666666</c:v>
                </c:pt>
                <c:pt idx="5">
                  <c:v>242822.22222222222</c:v>
                </c:pt>
                <c:pt idx="6">
                  <c:v>171172.22222222222</c:v>
                </c:pt>
                <c:pt idx="7">
                  <c:v>278419.44444444444</c:v>
                </c:pt>
                <c:pt idx="8">
                  <c:v>309375</c:v>
                </c:pt>
                <c:pt idx="9">
                  <c:v>236994.44444444444</c:v>
                </c:pt>
                <c:pt idx="10">
                  <c:v>343163.88888888888</c:v>
                </c:pt>
                <c:pt idx="11">
                  <c:v>367344.44444444444</c:v>
                </c:pt>
                <c:pt idx="12">
                  <c:v>376094.44444444444</c:v>
                </c:pt>
                <c:pt idx="13">
                  <c:v>416050</c:v>
                </c:pt>
                <c:pt idx="14">
                  <c:v>414091.66666666669</c:v>
                </c:pt>
                <c:pt idx="15">
                  <c:v>530300</c:v>
                </c:pt>
              </c:numCache>
            </c:numRef>
          </c:val>
        </c:ser>
        <c:ser>
          <c:idx val="1"/>
          <c:order val="6"/>
          <c:tx>
            <c:strRef>
              <c:f>LocationSummary!$B$95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LocationSummary!$C$95:$R$95</c:f>
              <c:numCache>
                <c:formatCode>#,##0.00</c:formatCode>
                <c:ptCount val="16"/>
                <c:pt idx="0">
                  <c:v>1251950</c:v>
                </c:pt>
                <c:pt idx="1">
                  <c:v>1149522.222222222</c:v>
                </c:pt>
                <c:pt idx="2">
                  <c:v>1018225</c:v>
                </c:pt>
                <c:pt idx="3">
                  <c:v>1032900</c:v>
                </c:pt>
                <c:pt idx="4">
                  <c:v>1045597.2222222222</c:v>
                </c:pt>
                <c:pt idx="5">
                  <c:v>922488.88888888888</c:v>
                </c:pt>
                <c:pt idx="6">
                  <c:v>954830.5555555555</c:v>
                </c:pt>
                <c:pt idx="7">
                  <c:v>965677.77777777775</c:v>
                </c:pt>
                <c:pt idx="8">
                  <c:v>884683.33333333337</c:v>
                </c:pt>
                <c:pt idx="9">
                  <c:v>906486.11111111112</c:v>
                </c:pt>
                <c:pt idx="10">
                  <c:v>924563.88888888888</c:v>
                </c:pt>
                <c:pt idx="11">
                  <c:v>849502.77777777775</c:v>
                </c:pt>
                <c:pt idx="12">
                  <c:v>905083.33333333337</c:v>
                </c:pt>
                <c:pt idx="13">
                  <c:v>821613.88888888888</c:v>
                </c:pt>
                <c:pt idx="14">
                  <c:v>839500</c:v>
                </c:pt>
                <c:pt idx="15">
                  <c:v>791377.77777777775</c:v>
                </c:pt>
              </c:numCache>
            </c:numRef>
          </c:val>
        </c:ser>
        <c:overlap val="100"/>
        <c:axId val="100208640"/>
        <c:axId val="100210176"/>
      </c:barChart>
      <c:catAx>
        <c:axId val="10020864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10176"/>
        <c:crosses val="autoZero"/>
        <c:auto val="1"/>
        <c:lblAlgn val="ctr"/>
        <c:lblOffset val="0"/>
        <c:tickLblSkip val="1"/>
        <c:tickMarkSkip val="1"/>
      </c:catAx>
      <c:valAx>
        <c:axId val="1002101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5008156606851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0864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5246022937477137"/>
          <c:y val="9.3529091897771185E-2"/>
          <c:w val="0.51239363669996363"/>
          <c:h val="0.1604132680804793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1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927"/>
          <c:h val="0.776508972267539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Schedules!$D$54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Schedules!$E$54:$AB$54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Schedules!$D$55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Schedules!$E$55:$AB$55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Schedules!$D$57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Schedules!$E$57:$AB$57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01609472"/>
        <c:axId val="101611392"/>
      </c:barChart>
      <c:catAx>
        <c:axId val="101609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11392"/>
        <c:crosses val="autoZero"/>
        <c:auto val="1"/>
        <c:lblAlgn val="ctr"/>
        <c:lblOffset val="100"/>
        <c:tickLblSkip val="1"/>
        <c:tickMarkSkip val="1"/>
      </c:catAx>
      <c:valAx>
        <c:axId val="101611392"/>
        <c:scaling>
          <c:orientation val="minMax"/>
          <c:min val="2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863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094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391786903440947"/>
          <c:y val="0.11582381729200635"/>
          <c:w val="0.22752497225305063"/>
          <c:h val="0.1517128874388265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LocationSummary!$B$99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LocationSummary!$C$99:$R$99</c:f>
              <c:numCache>
                <c:formatCode>#,##0.00</c:formatCode>
                <c:ptCount val="16"/>
                <c:pt idx="0">
                  <c:v>106270</c:v>
                </c:pt>
                <c:pt idx="1">
                  <c:v>1041839.9999999999</c:v>
                </c:pt>
                <c:pt idx="2">
                  <c:v>1028030</c:v>
                </c:pt>
                <c:pt idx="3">
                  <c:v>1993150</c:v>
                </c:pt>
                <c:pt idx="4">
                  <c:v>1089820</c:v>
                </c:pt>
                <c:pt idx="5">
                  <c:v>1582220</c:v>
                </c:pt>
                <c:pt idx="6">
                  <c:v>2411840</c:v>
                </c:pt>
                <c:pt idx="7">
                  <c:v>3122910</c:v>
                </c:pt>
                <c:pt idx="8">
                  <c:v>2430180</c:v>
                </c:pt>
                <c:pt idx="9">
                  <c:v>3206080</c:v>
                </c:pt>
                <c:pt idx="10">
                  <c:v>3949120</c:v>
                </c:pt>
                <c:pt idx="11">
                  <c:v>3155430</c:v>
                </c:pt>
                <c:pt idx="12">
                  <c:v>4851120</c:v>
                </c:pt>
                <c:pt idx="13">
                  <c:v>4206010</c:v>
                </c:pt>
                <c:pt idx="14">
                  <c:v>5942770</c:v>
                </c:pt>
                <c:pt idx="15">
                  <c:v>9022530</c:v>
                </c:pt>
              </c:numCache>
            </c:numRef>
          </c:val>
        </c:ser>
        <c:ser>
          <c:idx val="4"/>
          <c:order val="1"/>
          <c:tx>
            <c:strRef>
              <c:f>LocationSummary!$B$103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LocationSummary!$C$103:$R$103</c:f>
              <c:numCache>
                <c:formatCode>#,##0.00</c:formatCode>
                <c:ptCount val="16"/>
                <c:pt idx="0">
                  <c:v>199130</c:v>
                </c:pt>
                <c:pt idx="1">
                  <c:v>199130</c:v>
                </c:pt>
                <c:pt idx="2">
                  <c:v>199130</c:v>
                </c:pt>
                <c:pt idx="3">
                  <c:v>199130</c:v>
                </c:pt>
                <c:pt idx="4">
                  <c:v>199130</c:v>
                </c:pt>
                <c:pt idx="5">
                  <c:v>199130</c:v>
                </c:pt>
                <c:pt idx="6">
                  <c:v>199130</c:v>
                </c:pt>
                <c:pt idx="7">
                  <c:v>199130</c:v>
                </c:pt>
                <c:pt idx="8">
                  <c:v>199130</c:v>
                </c:pt>
                <c:pt idx="9">
                  <c:v>199130</c:v>
                </c:pt>
                <c:pt idx="10">
                  <c:v>199130</c:v>
                </c:pt>
                <c:pt idx="11">
                  <c:v>199130</c:v>
                </c:pt>
                <c:pt idx="12">
                  <c:v>199130</c:v>
                </c:pt>
                <c:pt idx="13">
                  <c:v>199130</c:v>
                </c:pt>
                <c:pt idx="14">
                  <c:v>199130</c:v>
                </c:pt>
                <c:pt idx="15">
                  <c:v>199130</c:v>
                </c:pt>
              </c:numCache>
            </c:numRef>
          </c:val>
        </c:ser>
        <c:ser>
          <c:idx val="6"/>
          <c:order val="2"/>
          <c:tx>
            <c:strRef>
              <c:f>LocationSummary!$B$110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LocationSummary!$C$110:$R$110</c:f>
              <c:numCache>
                <c:formatCode>#,##0.00</c:formatCode>
                <c:ptCount val="16"/>
                <c:pt idx="0">
                  <c:v>16250</c:v>
                </c:pt>
                <c:pt idx="1">
                  <c:v>18270</c:v>
                </c:pt>
                <c:pt idx="2">
                  <c:v>17110</c:v>
                </c:pt>
                <c:pt idx="3">
                  <c:v>20210</c:v>
                </c:pt>
                <c:pt idx="4">
                  <c:v>19840</c:v>
                </c:pt>
                <c:pt idx="5">
                  <c:v>18510</c:v>
                </c:pt>
                <c:pt idx="6">
                  <c:v>21500</c:v>
                </c:pt>
                <c:pt idx="7">
                  <c:v>21740</c:v>
                </c:pt>
                <c:pt idx="8">
                  <c:v>21450</c:v>
                </c:pt>
                <c:pt idx="9">
                  <c:v>22540</c:v>
                </c:pt>
                <c:pt idx="10">
                  <c:v>23080</c:v>
                </c:pt>
                <c:pt idx="11">
                  <c:v>23020</c:v>
                </c:pt>
                <c:pt idx="12">
                  <c:v>24240</c:v>
                </c:pt>
                <c:pt idx="13">
                  <c:v>24450</c:v>
                </c:pt>
                <c:pt idx="14">
                  <c:v>26150</c:v>
                </c:pt>
                <c:pt idx="15">
                  <c:v>28470</c:v>
                </c:pt>
              </c:numCache>
            </c:numRef>
          </c:val>
        </c:ser>
        <c:overlap val="100"/>
        <c:axId val="100232576"/>
        <c:axId val="100234368"/>
      </c:barChart>
      <c:catAx>
        <c:axId val="10023257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34368"/>
        <c:crosses val="autoZero"/>
        <c:auto val="1"/>
        <c:lblAlgn val="ctr"/>
        <c:lblOffset val="50"/>
        <c:tickLblSkip val="1"/>
        <c:tickMarkSkip val="1"/>
      </c:catAx>
      <c:valAx>
        <c:axId val="100234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66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3257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86681465038845"/>
          <c:y val="5.0570962479608475E-2"/>
          <c:w val="0.24306326304106668"/>
          <c:h val="0.202283849918434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5133224578575312E-2"/>
          <c:w val="0.87236403995560452"/>
          <c:h val="0.74932028276237084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LocationSummary!$B$169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LocationSummary!$C$169:$R$169</c:f>
              <c:numCache>
                <c:formatCode>0.00</c:formatCode>
                <c:ptCount val="16"/>
                <c:pt idx="0">
                  <c:v>47.629754185213798</c:v>
                </c:pt>
                <c:pt idx="1">
                  <c:v>47.629754185213798</c:v>
                </c:pt>
                <c:pt idx="2">
                  <c:v>47.629754185213798</c:v>
                </c:pt>
                <c:pt idx="3">
                  <c:v>47.629754185213798</c:v>
                </c:pt>
                <c:pt idx="4">
                  <c:v>47.629754185213798</c:v>
                </c:pt>
                <c:pt idx="5">
                  <c:v>47.629754185213798</c:v>
                </c:pt>
                <c:pt idx="6">
                  <c:v>47.629754185213798</c:v>
                </c:pt>
                <c:pt idx="7">
                  <c:v>47.629754185213798</c:v>
                </c:pt>
                <c:pt idx="8">
                  <c:v>47.629754185213798</c:v>
                </c:pt>
                <c:pt idx="9">
                  <c:v>47.629754185213798</c:v>
                </c:pt>
                <c:pt idx="10">
                  <c:v>47.629754185213798</c:v>
                </c:pt>
                <c:pt idx="11">
                  <c:v>47.629754185213798</c:v>
                </c:pt>
                <c:pt idx="12">
                  <c:v>47.629754185213798</c:v>
                </c:pt>
                <c:pt idx="13">
                  <c:v>47.629754185213798</c:v>
                </c:pt>
                <c:pt idx="14">
                  <c:v>47.629754185213798</c:v>
                </c:pt>
                <c:pt idx="15">
                  <c:v>47.629754185213798</c:v>
                </c:pt>
              </c:numCache>
            </c:numRef>
          </c:val>
        </c:ser>
        <c:ser>
          <c:idx val="3"/>
          <c:order val="1"/>
          <c:tx>
            <c:strRef>
              <c:f>LocationSummary!$B$153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187.92859722683991</c:v>
                </c:pt>
                <c:pt idx="1">
                  <c:v>187.92859722683991</c:v>
                </c:pt>
                <c:pt idx="2">
                  <c:v>187.92859722683991</c:v>
                </c:pt>
                <c:pt idx="3">
                  <c:v>187.92859722683991</c:v>
                </c:pt>
                <c:pt idx="4">
                  <c:v>187.92859722683991</c:v>
                </c:pt>
                <c:pt idx="5">
                  <c:v>187.92859722683991</c:v>
                </c:pt>
                <c:pt idx="6">
                  <c:v>187.92859722683991</c:v>
                </c:pt>
                <c:pt idx="7">
                  <c:v>187.92859722683991</c:v>
                </c:pt>
                <c:pt idx="8">
                  <c:v>187.92859722683991</c:v>
                </c:pt>
                <c:pt idx="9">
                  <c:v>187.92859722683991</c:v>
                </c:pt>
                <c:pt idx="10">
                  <c:v>187.92859722683991</c:v>
                </c:pt>
                <c:pt idx="11">
                  <c:v>187.92859722683991</c:v>
                </c:pt>
                <c:pt idx="12">
                  <c:v>187.92859722683991</c:v>
                </c:pt>
                <c:pt idx="13">
                  <c:v>187.92859722683991</c:v>
                </c:pt>
                <c:pt idx="14">
                  <c:v>187.92859722683991</c:v>
                </c:pt>
                <c:pt idx="15">
                  <c:v>187.92859722683991</c:v>
                </c:pt>
              </c:numCache>
            </c:numRef>
          </c:val>
        </c:ser>
        <c:ser>
          <c:idx val="1"/>
          <c:order val="2"/>
          <c:tx>
            <c:strRef>
              <c:f>LocationSummary!$B$161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LocationSummary!$C$161:$R$161</c:f>
              <c:numCache>
                <c:formatCode>0.00</c:formatCode>
                <c:ptCount val="16"/>
                <c:pt idx="0">
                  <c:v>1078.0307071151624</c:v>
                </c:pt>
                <c:pt idx="1">
                  <c:v>989.83206523169054</c:v>
                </c:pt>
                <c:pt idx="2">
                  <c:v>876.77448520494931</c:v>
                </c:pt>
                <c:pt idx="3">
                  <c:v>889.41085297276356</c:v>
                </c:pt>
                <c:pt idx="4">
                  <c:v>900.34419332231471</c:v>
                </c:pt>
                <c:pt idx="5">
                  <c:v>794.33791221276363</c:v>
                </c:pt>
                <c:pt idx="6">
                  <c:v>822.18671590775909</c:v>
                </c:pt>
                <c:pt idx="7">
                  <c:v>831.52705589135064</c:v>
                </c:pt>
                <c:pt idx="8">
                  <c:v>761.78425608557234</c:v>
                </c:pt>
                <c:pt idx="9">
                  <c:v>780.55821985796945</c:v>
                </c:pt>
                <c:pt idx="10">
                  <c:v>796.124655866475</c:v>
                </c:pt>
                <c:pt idx="11">
                  <c:v>731.49093831548589</c:v>
                </c:pt>
                <c:pt idx="12">
                  <c:v>779.35031417507219</c:v>
                </c:pt>
                <c:pt idx="13">
                  <c:v>707.47633820402359</c:v>
                </c:pt>
                <c:pt idx="14">
                  <c:v>722.87773363407393</c:v>
                </c:pt>
                <c:pt idx="15">
                  <c:v>681.44058897959474</c:v>
                </c:pt>
              </c:numCache>
            </c:numRef>
          </c:val>
        </c:ser>
        <c:ser>
          <c:idx val="7"/>
          <c:order val="3"/>
          <c:tx>
            <c:strRef>
              <c:f>LocationSummary!$B$152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LocationSummary!$C$152:$R$152</c:f>
              <c:numCache>
                <c:formatCode>0.00</c:formatCode>
                <c:ptCount val="16"/>
                <c:pt idx="0">
                  <c:v>18.508463711403827</c:v>
                </c:pt>
                <c:pt idx="1">
                  <c:v>18.477369109665876</c:v>
                </c:pt>
                <c:pt idx="2">
                  <c:v>18.470193432341734</c:v>
                </c:pt>
                <c:pt idx="3">
                  <c:v>18.501288034079682</c:v>
                </c:pt>
                <c:pt idx="4">
                  <c:v>18.498896141638301</c:v>
                </c:pt>
                <c:pt idx="5">
                  <c:v>18.479761002107256</c:v>
                </c:pt>
                <c:pt idx="6">
                  <c:v>18.460625862576212</c:v>
                </c:pt>
                <c:pt idx="7">
                  <c:v>18.479761002107256</c:v>
                </c:pt>
                <c:pt idx="8">
                  <c:v>18.477369109665876</c:v>
                </c:pt>
                <c:pt idx="9">
                  <c:v>18.448666400369309</c:v>
                </c:pt>
                <c:pt idx="10">
                  <c:v>18.45345018525207</c:v>
                </c:pt>
                <c:pt idx="11">
                  <c:v>18.458233970134831</c:v>
                </c:pt>
                <c:pt idx="12">
                  <c:v>18.467801539900353</c:v>
                </c:pt>
                <c:pt idx="13">
                  <c:v>18.446274507927928</c:v>
                </c:pt>
                <c:pt idx="14">
                  <c:v>18.441490723045167</c:v>
                </c:pt>
                <c:pt idx="15">
                  <c:v>18.331463670741655</c:v>
                </c:pt>
              </c:numCache>
            </c:numRef>
          </c:val>
        </c:ser>
        <c:ser>
          <c:idx val="6"/>
          <c:order val="4"/>
          <c:tx>
            <c:strRef>
              <c:f>LocationSummary!$B$151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LocationSummary!$C$151:$R$151</c:f>
              <c:numCache>
                <c:formatCode>0.00</c:formatCode>
                <c:ptCount val="16"/>
                <c:pt idx="0">
                  <c:v>361.80961014545096</c:v>
                </c:pt>
                <c:pt idx="1">
                  <c:v>361.80961014545096</c:v>
                </c:pt>
                <c:pt idx="2">
                  <c:v>361.80961014545096</c:v>
                </c:pt>
                <c:pt idx="3">
                  <c:v>361.80961014545096</c:v>
                </c:pt>
                <c:pt idx="4">
                  <c:v>361.80961014545096</c:v>
                </c:pt>
                <c:pt idx="5">
                  <c:v>361.80961014545096</c:v>
                </c:pt>
                <c:pt idx="6">
                  <c:v>361.80961014545096</c:v>
                </c:pt>
                <c:pt idx="7">
                  <c:v>361.80961014545096</c:v>
                </c:pt>
                <c:pt idx="8">
                  <c:v>361.80961014545096</c:v>
                </c:pt>
                <c:pt idx="9">
                  <c:v>361.80961014545096</c:v>
                </c:pt>
                <c:pt idx="10">
                  <c:v>361.80961014545096</c:v>
                </c:pt>
                <c:pt idx="11">
                  <c:v>361.80961014545096</c:v>
                </c:pt>
                <c:pt idx="12">
                  <c:v>361.80961014545096</c:v>
                </c:pt>
                <c:pt idx="13">
                  <c:v>361.80961014545096</c:v>
                </c:pt>
                <c:pt idx="14">
                  <c:v>361.80961014545096</c:v>
                </c:pt>
                <c:pt idx="15">
                  <c:v>361.80961014545096</c:v>
                </c:pt>
              </c:numCache>
            </c:numRef>
          </c:val>
        </c:ser>
        <c:ser>
          <c:idx val="9"/>
          <c:order val="5"/>
          <c:tx>
            <c:strRef>
              <c:f>LocationSummary!$B$176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LocationSummary!$C$176:$R$176</c:f>
              <c:numCache>
                <c:formatCode>0.00</c:formatCode>
                <c:ptCount val="16"/>
                <c:pt idx="0">
                  <c:v>3.8868252172436311</c:v>
                </c:pt>
                <c:pt idx="1">
                  <c:v>4.369987490402532</c:v>
                </c:pt>
                <c:pt idx="2">
                  <c:v>4.0925279672023711</c:v>
                </c:pt>
                <c:pt idx="3">
                  <c:v>4.8340146240303863</c:v>
                </c:pt>
                <c:pt idx="4">
                  <c:v>4.7455146036993012</c:v>
                </c:pt>
                <c:pt idx="5">
                  <c:v>4.4273929089956683</c:v>
                </c:pt>
                <c:pt idx="6">
                  <c:v>5.1425687489684968</c:v>
                </c:pt>
                <c:pt idx="7">
                  <c:v>5.1999741675616331</c:v>
                </c:pt>
                <c:pt idx="8">
                  <c:v>5.1306092867615929</c:v>
                </c:pt>
                <c:pt idx="9">
                  <c:v>5.3913255628720886</c:v>
                </c:pt>
                <c:pt idx="10">
                  <c:v>5.5204877547066467</c:v>
                </c:pt>
                <c:pt idx="11">
                  <c:v>5.5061364000583621</c:v>
                </c:pt>
                <c:pt idx="12">
                  <c:v>5.7979472779068075</c:v>
                </c:pt>
                <c:pt idx="13">
                  <c:v>5.848177019175802</c:v>
                </c:pt>
                <c:pt idx="14">
                  <c:v>6.25479873421052</c:v>
                </c:pt>
                <c:pt idx="15">
                  <c:v>6.8097177806108418</c:v>
                </c:pt>
              </c:numCache>
            </c:numRef>
          </c:val>
        </c:ser>
        <c:ser>
          <c:idx val="0"/>
          <c:order val="6"/>
          <c:tx>
            <c:strRef>
              <c:f>LocationSummary!$B$155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125.23231255336911</c:v>
                </c:pt>
                <c:pt idx="1">
                  <c:v>199.02458626240497</c:v>
                </c:pt>
                <c:pt idx="2">
                  <c:v>152.18894036772954</c:v>
                </c:pt>
                <c:pt idx="3">
                  <c:v>233.79074289787337</c:v>
                </c:pt>
                <c:pt idx="4">
                  <c:v>141.4900054774337</c:v>
                </c:pt>
                <c:pt idx="5">
                  <c:v>209.08966965573492</c:v>
                </c:pt>
                <c:pt idx="6">
                  <c:v>147.39319602276126</c:v>
                </c:pt>
                <c:pt idx="7">
                  <c:v>239.74177129202855</c:v>
                </c:pt>
                <c:pt idx="8">
                  <c:v>266.39702065877503</c:v>
                </c:pt>
                <c:pt idx="9">
                  <c:v>204.07147931371821</c:v>
                </c:pt>
                <c:pt idx="10">
                  <c:v>295.4920003157298</c:v>
                </c:pt>
                <c:pt idx="11">
                  <c:v>316.31342401794876</c:v>
                </c:pt>
                <c:pt idx="12">
                  <c:v>323.84788520829795</c:v>
                </c:pt>
                <c:pt idx="13">
                  <c:v>358.25286608511789</c:v>
                </c:pt>
                <c:pt idx="14">
                  <c:v>356.5665819139445</c:v>
                </c:pt>
                <c:pt idx="15">
                  <c:v>456.63140219910593</c:v>
                </c:pt>
              </c:numCache>
            </c:numRef>
          </c:val>
        </c:ser>
        <c:ser>
          <c:idx val="5"/>
          <c:order val="7"/>
          <c:tx>
            <c:strRef>
              <c:f>LocationSummary!$B$165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LocationSummary!$C$165:$R$165</c:f>
              <c:numCache>
                <c:formatCode>0.00</c:formatCode>
                <c:ptCount val="16"/>
                <c:pt idx="0">
                  <c:v>25.418640974552655</c:v>
                </c:pt>
                <c:pt idx="1">
                  <c:v>249.19692211280642</c:v>
                </c:pt>
                <c:pt idx="2">
                  <c:v>245.89371865125969</c:v>
                </c:pt>
                <c:pt idx="3">
                  <c:v>476.74004195379342</c:v>
                </c:pt>
                <c:pt idx="4">
                  <c:v>260.67322204655102</c:v>
                </c:pt>
                <c:pt idx="5">
                  <c:v>378.45000586013646</c:v>
                </c:pt>
                <c:pt idx="6">
                  <c:v>576.88618658196174</c:v>
                </c:pt>
                <c:pt idx="7">
                  <c:v>746.96648241121898</c:v>
                </c:pt>
                <c:pt idx="8">
                  <c:v>581.272917319454</c:v>
                </c:pt>
                <c:pt idx="9">
                  <c:v>766.85985184618221</c:v>
                </c:pt>
                <c:pt idx="10">
                  <c:v>944.58702781053341</c:v>
                </c:pt>
                <c:pt idx="11">
                  <c:v>754.74491663058893</c:v>
                </c:pt>
                <c:pt idx="12">
                  <c:v>1160.3357260230723</c:v>
                </c:pt>
                <c:pt idx="13">
                  <c:v>1006.0323527371621</c:v>
                </c:pt>
                <c:pt idx="14">
                  <c:v>1421.4466643863959</c:v>
                </c:pt>
                <c:pt idx="15">
                  <c:v>2158.0921309130572</c:v>
                </c:pt>
              </c:numCache>
            </c:numRef>
          </c:val>
        </c:ser>
        <c:ser>
          <c:idx val="4"/>
          <c:order val="8"/>
          <c:tx>
            <c:strRef>
              <c:f>LocationSummary!$B$150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LocationSummary!$C$150:$R$150</c:f>
              <c:numCache>
                <c:formatCode>0.00</c:formatCode>
                <c:ptCount val="16"/>
                <c:pt idx="0">
                  <c:v>222.7832538826394</c:v>
                </c:pt>
                <c:pt idx="1">
                  <c:v>178.44713558920682</c:v>
                </c:pt>
                <c:pt idx="2">
                  <c:v>170.41516077105044</c:v>
                </c:pt>
                <c:pt idx="3">
                  <c:v>102.99967231073553</c:v>
                </c:pt>
                <c:pt idx="4">
                  <c:v>21.914518547929937</c:v>
                </c:pt>
                <c:pt idx="5">
                  <c:v>109.13726831531839</c:v>
                </c:pt>
                <c:pt idx="6">
                  <c:v>4.4058658770232419</c:v>
                </c:pt>
                <c:pt idx="7">
                  <c:v>68.073258881694613</c:v>
                </c:pt>
                <c:pt idx="8">
                  <c:v>42.41542866300388</c:v>
                </c:pt>
                <c:pt idx="9">
                  <c:v>6.3600420016312711</c:v>
                </c:pt>
                <c:pt idx="10">
                  <c:v>46.180267365737095</c:v>
                </c:pt>
                <c:pt idx="11">
                  <c:v>25.246424718773245</c:v>
                </c:pt>
                <c:pt idx="12">
                  <c:v>39.537982056022905</c:v>
                </c:pt>
                <c:pt idx="13">
                  <c:v>14.865611523181025</c:v>
                </c:pt>
                <c:pt idx="14">
                  <c:v>13.707935581552769</c:v>
                </c:pt>
                <c:pt idx="15">
                  <c:v>2.9683385197534435</c:v>
                </c:pt>
              </c:numCache>
            </c:numRef>
          </c:val>
        </c:ser>
        <c:overlap val="100"/>
        <c:axId val="100339712"/>
        <c:axId val="100341248"/>
      </c:barChart>
      <c:catAx>
        <c:axId val="10033971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41248"/>
        <c:crosses val="autoZero"/>
        <c:auto val="1"/>
        <c:lblAlgn val="ctr"/>
        <c:lblOffset val="0"/>
        <c:tickLblSkip val="1"/>
        <c:tickMarkSkip val="1"/>
      </c:catAx>
      <c:valAx>
        <c:axId val="1003412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060358890701469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397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71661117277099"/>
          <c:y val="6.0902664491571758E-2"/>
          <c:w val="0.59489456159822418"/>
          <c:h val="0.2370853724850469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129115797262362"/>
          <c:y val="4.2414355628058717E-2"/>
          <c:w val="0.77099519052904553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LocationSummary!$B$247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LocationSummary!$C$247:$R$247</c:f>
              <c:numCache>
                <c:formatCode>#,##0.00</c:formatCode>
                <c:ptCount val="16"/>
                <c:pt idx="0">
                  <c:v>87.12</c:v>
                </c:pt>
                <c:pt idx="1">
                  <c:v>87.12</c:v>
                </c:pt>
                <c:pt idx="2">
                  <c:v>87.12</c:v>
                </c:pt>
                <c:pt idx="3">
                  <c:v>87.12</c:v>
                </c:pt>
                <c:pt idx="4">
                  <c:v>87.12</c:v>
                </c:pt>
                <c:pt idx="5">
                  <c:v>87.12</c:v>
                </c:pt>
                <c:pt idx="6">
                  <c:v>87.12</c:v>
                </c:pt>
                <c:pt idx="7">
                  <c:v>87.12</c:v>
                </c:pt>
                <c:pt idx="8">
                  <c:v>87.12</c:v>
                </c:pt>
                <c:pt idx="9">
                  <c:v>87.12</c:v>
                </c:pt>
                <c:pt idx="10">
                  <c:v>87.12</c:v>
                </c:pt>
                <c:pt idx="11">
                  <c:v>87.12</c:v>
                </c:pt>
                <c:pt idx="12">
                  <c:v>87.12</c:v>
                </c:pt>
                <c:pt idx="13">
                  <c:v>87.12</c:v>
                </c:pt>
                <c:pt idx="14">
                  <c:v>87.12</c:v>
                </c:pt>
                <c:pt idx="15">
                  <c:v>87.12</c:v>
                </c:pt>
              </c:numCache>
            </c:numRef>
          </c:val>
        </c:ser>
        <c:ser>
          <c:idx val="4"/>
          <c:order val="1"/>
          <c:tx>
            <c:strRef>
              <c:f>LocationSummary!$B$255</c:f>
              <c:strCache>
                <c:ptCount val="1"/>
                <c:pt idx="0">
                  <c:v>Water for Electricity (m3)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LocationSummary!$C$255:$R$255</c:f>
              <c:numCache>
                <c:formatCode>#,##0.00</c:formatCode>
                <c:ptCount val="16"/>
                <c:pt idx="0">
                  <c:v>1226.94</c:v>
                </c:pt>
                <c:pt idx="1">
                  <c:v>3657.39</c:v>
                </c:pt>
                <c:pt idx="2">
                  <c:v>60975.700000000004</c:v>
                </c:pt>
                <c:pt idx="3">
                  <c:v>13011.300000000001</c:v>
                </c:pt>
                <c:pt idx="4">
                  <c:v>33276.699999999997</c:v>
                </c:pt>
                <c:pt idx="5">
                  <c:v>53549.599999999999</c:v>
                </c:pt>
                <c:pt idx="6">
                  <c:v>31445.7</c:v>
                </c:pt>
                <c:pt idx="7">
                  <c:v>450.22422769999997</c:v>
                </c:pt>
                <c:pt idx="8">
                  <c:v>8642.0499999999993</c:v>
                </c:pt>
                <c:pt idx="9">
                  <c:v>18499.7</c:v>
                </c:pt>
                <c:pt idx="10">
                  <c:v>3073.7400000000002</c:v>
                </c:pt>
                <c:pt idx="11">
                  <c:v>8654.880000000001</c:v>
                </c:pt>
                <c:pt idx="12">
                  <c:v>3082.66</c:v>
                </c:pt>
                <c:pt idx="13">
                  <c:v>121290</c:v>
                </c:pt>
                <c:pt idx="14">
                  <c:v>2993.28</c:v>
                </c:pt>
                <c:pt idx="15">
                  <c:v>2027.8700000000001</c:v>
                </c:pt>
              </c:numCache>
            </c:numRef>
          </c:val>
        </c:ser>
        <c:overlap val="100"/>
        <c:axId val="100399744"/>
        <c:axId val="100675968"/>
      </c:barChart>
      <c:catAx>
        <c:axId val="10039974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75968"/>
        <c:crosses val="autoZero"/>
        <c:auto val="1"/>
        <c:lblAlgn val="ctr"/>
        <c:lblOffset val="50"/>
        <c:tickLblSkip val="1"/>
        <c:tickMarkSkip val="1"/>
      </c:catAx>
      <c:valAx>
        <c:axId val="100675968"/>
        <c:scaling>
          <c:orientation val="minMax"/>
          <c:max val="1000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6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997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81834998150224"/>
          <c:y val="5.7096247960848695E-2"/>
          <c:w val="0.2519422863485018"/>
          <c:h val="0.150081566068515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689604143544267"/>
          <c:y val="4.2414355628058717E-2"/>
          <c:w val="0.84054753977062457"/>
          <c:h val="0.75802066340402718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LocationSummary!$B$249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LocationSummary!$C$249:$R$249</c:f>
              <c:numCache>
                <c:formatCode>#,##0.00</c:formatCode>
                <c:ptCount val="16"/>
                <c:pt idx="0">
                  <c:v>640970.85990000004</c:v>
                </c:pt>
                <c:pt idx="1">
                  <c:v>772477.15709999995</c:v>
                </c:pt>
                <c:pt idx="2">
                  <c:v>642112.36860000005</c:v>
                </c:pt>
                <c:pt idx="3">
                  <c:v>681826.43579999998</c:v>
                </c:pt>
                <c:pt idx="4">
                  <c:v>245093.49220000001</c:v>
                </c:pt>
                <c:pt idx="5">
                  <c:v>690797.93240000005</c:v>
                </c:pt>
                <c:pt idx="6">
                  <c:v>256775.3291</c:v>
                </c:pt>
                <c:pt idx="7">
                  <c:v>595431.03810000001</c:v>
                </c:pt>
                <c:pt idx="8">
                  <c:v>825253.95220000006</c:v>
                </c:pt>
                <c:pt idx="9">
                  <c:v>193693.30059999999</c:v>
                </c:pt>
                <c:pt idx="10">
                  <c:v>1131500</c:v>
                </c:pt>
                <c:pt idx="11">
                  <c:v>839514.40009999997</c:v>
                </c:pt>
                <c:pt idx="12">
                  <c:v>771631.96279999998</c:v>
                </c:pt>
                <c:pt idx="13">
                  <c:v>779608.33719999995</c:v>
                </c:pt>
                <c:pt idx="14">
                  <c:v>771630.6531</c:v>
                </c:pt>
                <c:pt idx="15">
                  <c:v>725313.47889999999</c:v>
                </c:pt>
              </c:numCache>
            </c:numRef>
          </c:val>
        </c:ser>
        <c:overlap val="100"/>
        <c:axId val="100683136"/>
        <c:axId val="100873344"/>
      </c:barChart>
      <c:catAx>
        <c:axId val="10068313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73344"/>
        <c:crosses val="autoZero"/>
        <c:auto val="1"/>
        <c:lblAlgn val="ctr"/>
        <c:lblOffset val="50"/>
        <c:tickLblSkip val="1"/>
        <c:tickMarkSkip val="1"/>
      </c:catAx>
      <c:valAx>
        <c:axId val="100873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6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8313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246"/>
          <c:y val="1.957585644371951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Schedules!$D$10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Schedules!$D$11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00995072"/>
        <c:axId val="100996992"/>
      </c:barChart>
      <c:catAx>
        <c:axId val="100995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96992"/>
        <c:crosses val="autoZero"/>
        <c:auto val="1"/>
        <c:lblAlgn val="ctr"/>
        <c:lblOffset val="100"/>
        <c:tickLblSkip val="1"/>
        <c:tickMarkSkip val="1"/>
      </c:catAx>
      <c:valAx>
        <c:axId val="1009969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021E-3"/>
              <c:y val="0.419249592169659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950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632"/>
          <c:w val="0.17425083240843603"/>
          <c:h val="0.133768352365416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1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927"/>
          <c:h val="0.776508972267539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Schedules!$D$20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Schedules!$E$20:$AB$20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0.8</c:v>
                </c:pt>
                <c:pt idx="19">
                  <c:v>0.8</c:v>
                </c:pt>
                <c:pt idx="20">
                  <c:v>0.7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strRef>
              <c:f>Schedules!$D$21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Schedules!$E$21:$AB$21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0.5</c:v>
                </c:pt>
                <c:pt idx="20">
                  <c:v>0.5</c:v>
                </c:pt>
                <c:pt idx="21">
                  <c:v>0.3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ser>
          <c:idx val="4"/>
          <c:order val="2"/>
          <c:tx>
            <c:strRef>
              <c:f>Schedules!$D$24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Schedules!$E$24:$AB$24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axId val="101031936"/>
        <c:axId val="101033856"/>
      </c:barChart>
      <c:catAx>
        <c:axId val="101031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33856"/>
        <c:crosses val="autoZero"/>
        <c:auto val="1"/>
        <c:lblAlgn val="ctr"/>
        <c:lblOffset val="100"/>
        <c:tickLblSkip val="1"/>
        <c:tickMarkSkip val="1"/>
      </c:catAx>
      <c:valAx>
        <c:axId val="1010338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0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319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28"/>
          <c:y val="0.16476345840130624"/>
          <c:w val="0.1742508324084365"/>
          <c:h val="0.1337683523654164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1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927"/>
          <c:h val="0.776508972267539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Schedules!$D$15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0.7</c:v>
                </c:pt>
                <c:pt idx="17">
                  <c:v>0.5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strRef>
              <c:f>Schedules!$D$17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Schedules!$D$19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Schedules!$E$19:$AB$19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285888"/>
        <c:axId val="101287808"/>
      </c:barChart>
      <c:catAx>
        <c:axId val="101285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87808"/>
        <c:crosses val="autoZero"/>
        <c:auto val="1"/>
        <c:lblAlgn val="ctr"/>
        <c:lblOffset val="100"/>
        <c:tickLblSkip val="1"/>
        <c:tickMarkSkip val="1"/>
      </c:catAx>
      <c:valAx>
        <c:axId val="101287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0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858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595"/>
          <c:w val="0.17425083240843564"/>
          <c:h val="0.1337683523654165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1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825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Schedules!$D$50</c:f>
              <c:strCache>
                <c:ptCount val="1"/>
                <c:pt idx="0">
                  <c:v>WD, WinterDesign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strRef>
              <c:f>Schedules!$D$52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Schedules!$E$52:$AB$52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Schedules!$D$53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Schedules!$E$53:$AB$53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1404672"/>
        <c:axId val="101406592"/>
      </c:barChart>
      <c:catAx>
        <c:axId val="101404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06592"/>
        <c:crosses val="autoZero"/>
        <c:auto val="1"/>
        <c:lblAlgn val="ctr"/>
        <c:lblOffset val="100"/>
        <c:tickLblSkip val="1"/>
        <c:tickMarkSkip val="1"/>
      </c:catAx>
      <c:valAx>
        <c:axId val="101406592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046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0.11745513866231648"/>
          <c:w val="0.20754716981132215"/>
          <c:h val="0.133768352365416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5</xdr:row>
      <xdr:rowOff>9525</xdr:rowOff>
    </xdr:from>
    <xdr:to>
      <xdr:col>11</xdr:col>
      <xdr:colOff>438150</xdr:colOff>
      <xdr:row>26</xdr:row>
      <xdr:rowOff>95250</xdr:rowOff>
    </xdr:to>
    <xdr:pic>
      <xdr:nvPicPr>
        <xdr:cNvPr id="115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9706" t="21371" r="50371" b="28577"/>
        <a:stretch>
          <a:fillRect/>
        </a:stretch>
      </xdr:blipFill>
      <xdr:spPr bwMode="auto">
        <a:xfrm>
          <a:off x="190500" y="742950"/>
          <a:ext cx="6115050" cy="28860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352425</xdr:colOff>
      <xdr:row>29</xdr:row>
      <xdr:rowOff>28575</xdr:rowOff>
    </xdr:from>
    <xdr:to>
      <xdr:col>11</xdr:col>
      <xdr:colOff>400050</xdr:colOff>
      <xdr:row>57</xdr:row>
      <xdr:rowOff>57150</xdr:rowOff>
    </xdr:to>
    <xdr:grpSp>
      <xdr:nvGrpSpPr>
        <xdr:cNvPr id="1157" name="Group 32"/>
        <xdr:cNvGrpSpPr>
          <a:grpSpLocks/>
        </xdr:cNvGrpSpPr>
      </xdr:nvGrpSpPr>
      <xdr:grpSpPr bwMode="auto">
        <a:xfrm>
          <a:off x="352425" y="3962400"/>
          <a:ext cx="5915025" cy="3762375"/>
          <a:chOff x="27" y="424"/>
          <a:chExt cx="621" cy="395"/>
        </a:xfrm>
      </xdr:grpSpPr>
      <xdr:pic>
        <xdr:nvPicPr>
          <xdr:cNvPr id="1158" name="Picture 2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10773" t="10254" r="50075" b="23625"/>
          <a:stretch>
            <a:fillRect/>
          </a:stretch>
        </xdr:blipFill>
        <xdr:spPr bwMode="auto">
          <a:xfrm>
            <a:off x="27" y="424"/>
            <a:ext cx="621" cy="395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1050" name="Text Box 26"/>
          <xdr:cNvSpPr txBox="1">
            <a:spLocks noChangeArrowheads="1"/>
          </xdr:cNvSpPr>
        </xdr:nvSpPr>
        <xdr:spPr bwMode="auto">
          <a:xfrm>
            <a:off x="293" y="589"/>
            <a:ext cx="52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Sales</a:t>
            </a:r>
          </a:p>
        </xdr:txBody>
      </xdr:sp>
      <xdr:sp macro="" textlink="">
        <xdr:nvSpPr>
          <xdr:cNvPr id="1051" name="Text Box 27"/>
          <xdr:cNvSpPr txBox="1">
            <a:spLocks noChangeArrowheads="1"/>
          </xdr:cNvSpPr>
        </xdr:nvSpPr>
        <xdr:spPr bwMode="auto">
          <a:xfrm>
            <a:off x="530" y="614"/>
            <a:ext cx="62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Bakery</a:t>
            </a:r>
          </a:p>
        </xdr:txBody>
      </xdr:sp>
      <xdr:sp macro="" textlink="">
        <xdr:nvSpPr>
          <xdr:cNvPr id="1052" name="Text Box 28"/>
          <xdr:cNvSpPr txBox="1">
            <a:spLocks noChangeArrowheads="1"/>
          </xdr:cNvSpPr>
        </xdr:nvSpPr>
        <xdr:spPr bwMode="auto">
          <a:xfrm>
            <a:off x="483" y="516"/>
            <a:ext cx="38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Deli</a:t>
            </a:r>
          </a:p>
        </xdr:txBody>
      </xdr:sp>
      <xdr:sp macro="" textlink="">
        <xdr:nvSpPr>
          <xdr:cNvPr id="1053" name="Text Box 29"/>
          <xdr:cNvSpPr txBox="1">
            <a:spLocks noChangeArrowheads="1"/>
          </xdr:cNvSpPr>
        </xdr:nvSpPr>
        <xdr:spPr bwMode="auto">
          <a:xfrm>
            <a:off x="89" y="643"/>
            <a:ext cx="73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Produce</a:t>
            </a:r>
          </a:p>
        </xdr:txBody>
      </xdr:sp>
      <xdr:sp macro="" textlink="">
        <xdr:nvSpPr>
          <xdr:cNvPr id="1054" name="Text Box 30"/>
          <xdr:cNvSpPr txBox="1">
            <a:spLocks noChangeArrowheads="1"/>
          </xdr:cNvSpPr>
        </xdr:nvSpPr>
        <xdr:spPr bwMode="auto">
          <a:xfrm>
            <a:off x="449" y="446"/>
            <a:ext cx="55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Office</a:t>
            </a:r>
          </a:p>
        </xdr:txBody>
      </xdr:sp>
      <xdr:sp macro="" textlink="">
        <xdr:nvSpPr>
          <xdr:cNvPr id="1055" name="Text Box 31"/>
          <xdr:cNvSpPr txBox="1">
            <a:spLocks noChangeArrowheads="1"/>
          </xdr:cNvSpPr>
        </xdr:nvSpPr>
        <xdr:spPr bwMode="auto">
          <a:xfrm>
            <a:off x="219" y="479"/>
            <a:ext cx="98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DryStorage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arket01miami_7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market10seattle_7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market11chicago_7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market12boulder_7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market13minneapolis_7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market14helena_7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market15duluth_7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market16fairbanks_7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market02houston_7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market03phoenix_7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market04atlanta_7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market05losangeles_7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market06lasvegas_7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market07sanfrancisco_7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market08baltimore_7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market09albuquerque_7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6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18" customWidth="1"/>
    <col min="2" max="2" width="44.83203125" style="25" customWidth="1"/>
    <col min="3" max="3" width="37" style="32" customWidth="1"/>
    <col min="4" max="4" width="49.6640625" style="8" customWidth="1"/>
    <col min="5" max="18" width="21.33203125" style="8" customWidth="1"/>
    <col min="19" max="16384" width="9.33203125" style="8"/>
  </cols>
  <sheetData>
    <row r="1" spans="1:18" ht="18">
      <c r="A1" s="24" t="s">
        <v>639</v>
      </c>
      <c r="C1" s="43"/>
      <c r="D1" s="29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8">
      <c r="A2" s="24"/>
      <c r="C2" s="44" t="s">
        <v>2</v>
      </c>
      <c r="D2" s="30" t="s">
        <v>154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26" t="s">
        <v>8</v>
      </c>
    </row>
    <row r="4" spans="1:18">
      <c r="B4" s="27" t="s">
        <v>9</v>
      </c>
      <c r="C4" s="32" t="s">
        <v>209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>
      <c r="B5" s="27" t="s">
        <v>24</v>
      </c>
      <c r="C5" s="32" t="s">
        <v>25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>
      <c r="B6" s="27" t="s">
        <v>26</v>
      </c>
      <c r="C6" s="32" t="s">
        <v>210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>
      <c r="A7" s="26" t="s">
        <v>27</v>
      </c>
    </row>
    <row r="8" spans="1:18" ht="14.25">
      <c r="B8" s="27" t="s">
        <v>518</v>
      </c>
      <c r="C8" s="32">
        <v>4181</v>
      </c>
      <c r="D8" s="14" t="s">
        <v>156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>
      <c r="B9" s="27" t="s">
        <v>28</v>
      </c>
      <c r="C9" s="32" t="s">
        <v>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B10" s="27" t="s">
        <v>29</v>
      </c>
      <c r="C10" s="52">
        <v>1.5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B11" s="27" t="s">
        <v>30</v>
      </c>
      <c r="C11" s="32">
        <v>1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t="63.75">
      <c r="B12" s="27" t="s">
        <v>31</v>
      </c>
      <c r="C12" s="32" t="s">
        <v>211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B13" s="27" t="s">
        <v>32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B14" s="27" t="s">
        <v>33</v>
      </c>
      <c r="C14" s="32" t="s">
        <v>34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B15" s="27" t="s">
        <v>35</v>
      </c>
      <c r="C15" s="32">
        <v>0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ht="25.5">
      <c r="B16" s="27" t="s">
        <v>36</v>
      </c>
      <c r="C16" s="32" t="s">
        <v>212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B17" s="27" t="s">
        <v>525</v>
      </c>
      <c r="C17" s="52">
        <v>6.1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ht="25.5">
      <c r="B18" s="27" t="s">
        <v>149</v>
      </c>
      <c r="C18" s="8" t="s">
        <v>703</v>
      </c>
      <c r="D18" s="14" t="s">
        <v>156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26" t="s">
        <v>37</v>
      </c>
    </row>
    <row r="20" spans="1:18">
      <c r="B20" s="26" t="s">
        <v>38</v>
      </c>
    </row>
    <row r="21" spans="1:18">
      <c r="B21" s="27" t="s">
        <v>39</v>
      </c>
      <c r="C21" s="32" t="s">
        <v>208</v>
      </c>
      <c r="D21" s="14" t="s">
        <v>156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ht="14.25">
      <c r="B22" s="27" t="s">
        <v>519</v>
      </c>
      <c r="C22" s="50">
        <v>1609.58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ht="14.25">
      <c r="B23" s="27" t="s">
        <v>520</v>
      </c>
      <c r="C23" s="50">
        <v>1434.8799999999999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>
      <c r="B24" s="27" t="s">
        <v>40</v>
      </c>
      <c r="C24" s="51">
        <v>0.28000000000000003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>
      <c r="B25" s="26" t="s">
        <v>41</v>
      </c>
    </row>
    <row r="26" spans="1:18">
      <c r="B26" s="27" t="s">
        <v>39</v>
      </c>
      <c r="C26" s="32" t="s">
        <v>316</v>
      </c>
      <c r="D26" s="14" t="s">
        <v>156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ht="14.25">
      <c r="B27" s="27" t="s">
        <v>519</v>
      </c>
      <c r="C27" s="32">
        <v>4181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ht="14.25">
      <c r="B28" s="27" t="s">
        <v>520</v>
      </c>
      <c r="C28" s="32">
        <v>4181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>
      <c r="B29" s="27" t="s">
        <v>42</v>
      </c>
      <c r="C29" s="15">
        <v>0.72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1:18">
      <c r="B30" s="26" t="s">
        <v>43</v>
      </c>
    </row>
    <row r="31" spans="1:18" ht="63.75">
      <c r="B31" s="27" t="s">
        <v>521</v>
      </c>
      <c r="C31" s="87" t="s">
        <v>526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ht="14.25">
      <c r="B32" s="27" t="s">
        <v>522</v>
      </c>
      <c r="C32" s="32">
        <v>0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>
      <c r="B33" s="26" t="s">
        <v>46</v>
      </c>
    </row>
    <row r="34" spans="1:18" ht="14.25">
      <c r="B34" s="27" t="s">
        <v>521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ht="14.25">
      <c r="B35" s="27" t="s">
        <v>522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>
      <c r="B36" s="26" t="s">
        <v>47</v>
      </c>
    </row>
    <row r="37" spans="1:18">
      <c r="B37" s="27" t="s">
        <v>48</v>
      </c>
      <c r="C37" s="32" t="s">
        <v>49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>
      <c r="B38" s="27" t="s">
        <v>50</v>
      </c>
      <c r="C38" s="45" t="s">
        <v>207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ht="14.25">
      <c r="B39" s="27" t="s">
        <v>521</v>
      </c>
      <c r="C39" s="32">
        <v>4181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>
      <c r="B40" s="26" t="s">
        <v>51</v>
      </c>
    </row>
    <row r="41" spans="1:18">
      <c r="B41" s="27" t="s">
        <v>50</v>
      </c>
      <c r="C41" s="32" t="s">
        <v>52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>
      <c r="B42" s="26" t="s">
        <v>53</v>
      </c>
    </row>
    <row r="43" spans="1:18">
      <c r="B43" s="27" t="s">
        <v>50</v>
      </c>
      <c r="C43" s="8" t="s">
        <v>527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ht="14.25">
      <c r="B44" s="27" t="s">
        <v>521</v>
      </c>
      <c r="C44" s="15">
        <v>46.47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ht="14.25">
      <c r="B45" s="27" t="s">
        <v>517</v>
      </c>
      <c r="C45" s="86">
        <v>1.8400000000000001E-7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>
      <c r="B46" s="26" t="s">
        <v>54</v>
      </c>
    </row>
    <row r="47" spans="1:18">
      <c r="B47" s="27" t="s">
        <v>55</v>
      </c>
      <c r="C47" s="15">
        <v>0.93</v>
      </c>
      <c r="D47" s="17" t="s">
        <v>157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 spans="1:18">
      <c r="A48" s="26" t="s">
        <v>56</v>
      </c>
    </row>
    <row r="49" spans="2:18">
      <c r="B49" s="28" t="s">
        <v>57</v>
      </c>
      <c r="C49" s="32" t="s">
        <v>150</v>
      </c>
      <c r="D49" s="14" t="s">
        <v>156</v>
      </c>
    </row>
    <row r="50" spans="2:18">
      <c r="B50" s="27" t="s">
        <v>58</v>
      </c>
      <c r="C50" s="32" t="s">
        <v>151</v>
      </c>
      <c r="D50" s="14" t="s">
        <v>156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2:18">
      <c r="B51" s="27" t="s">
        <v>59</v>
      </c>
      <c r="C51" s="32" t="s">
        <v>152</v>
      </c>
      <c r="D51" s="14" t="s">
        <v>156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2:18">
      <c r="B52" s="27" t="s">
        <v>60</v>
      </c>
      <c r="C52" s="32" t="s">
        <v>153</v>
      </c>
      <c r="D52" s="14" t="s">
        <v>156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2:18">
      <c r="B53" s="26" t="s">
        <v>67</v>
      </c>
    </row>
    <row r="54" spans="2:18">
      <c r="B54" s="27" t="s">
        <v>68</v>
      </c>
      <c r="C54" s="32" t="s">
        <v>65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2:18">
      <c r="B55" s="27" t="s">
        <v>69</v>
      </c>
      <c r="C55" s="32" t="s">
        <v>65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2:18">
      <c r="B56" s="27" t="s">
        <v>70</v>
      </c>
      <c r="C56" s="32" t="s">
        <v>65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</row>
    <row r="57" spans="2:18">
      <c r="B57" s="27" t="s">
        <v>523</v>
      </c>
      <c r="C57" s="32" t="s">
        <v>65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2:18" ht="14.25">
      <c r="B58" s="27" t="s">
        <v>524</v>
      </c>
      <c r="C58" s="32" t="s">
        <v>65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2:18">
      <c r="B59" s="28"/>
      <c r="C59" s="46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2:18">
      <c r="B60" s="28"/>
      <c r="C60" s="46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2:18">
      <c r="B61" s="28"/>
      <c r="C61" s="46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2:18">
      <c r="B62" s="28"/>
      <c r="C62" s="46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2:18">
      <c r="B63" s="28"/>
      <c r="C63" s="46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2:18">
      <c r="B64" s="28"/>
      <c r="C64" s="46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2:18">
      <c r="B65" s="28"/>
      <c r="C65" s="46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2:18">
      <c r="B66" s="28"/>
      <c r="C66" s="46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2:18">
      <c r="B67" s="28"/>
      <c r="C67" s="46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2:18">
      <c r="B68" s="28"/>
      <c r="C68" s="46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2:18">
      <c r="B69" s="28"/>
      <c r="C69" s="46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2:18">
      <c r="B70" s="28"/>
      <c r="C70" s="46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2:18">
      <c r="B71" s="28"/>
      <c r="C71" s="46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2:18">
      <c r="B72" s="28"/>
      <c r="C72" s="46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2:18">
      <c r="B73" s="28"/>
      <c r="C73" s="46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2:18">
      <c r="B74" s="28"/>
      <c r="C74" s="46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5" spans="2:18">
      <c r="B75" s="28"/>
      <c r="C75" s="46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2:18">
      <c r="B76" s="28"/>
      <c r="C76" s="46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2:18">
      <c r="B77" s="28"/>
      <c r="C77" s="46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2:18">
      <c r="B78" s="28"/>
      <c r="C78" s="46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2:18">
      <c r="B79" s="28"/>
      <c r="C79" s="46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2:18">
      <c r="B80" s="28"/>
      <c r="C80" s="46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2:18">
      <c r="B81" s="28"/>
      <c r="C81" s="46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2:18">
      <c r="B82" s="28"/>
      <c r="C82" s="46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2:18">
      <c r="B83" s="28"/>
      <c r="C83" s="4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</row>
    <row r="84" spans="2:18">
      <c r="B84" s="28"/>
      <c r="C84" s="46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2:18">
      <c r="B85" s="28"/>
      <c r="C85" s="46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7" spans="2:18">
      <c r="B87" s="26"/>
    </row>
    <row r="88" spans="2:18">
      <c r="B88" s="28"/>
      <c r="C88" s="46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2:18">
      <c r="B89" s="28"/>
      <c r="C89" s="46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</row>
    <row r="90" spans="2:18">
      <c r="B90" s="28"/>
      <c r="C90" s="46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2:18">
      <c r="B91" s="28"/>
      <c r="C91" s="46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2:18">
      <c r="B92" s="28"/>
      <c r="C92" s="46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2:18">
      <c r="B93" s="28"/>
      <c r="C93" s="46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2:18">
      <c r="B94" s="28"/>
      <c r="C94" s="46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2:18">
      <c r="B95" s="28"/>
      <c r="C95" s="46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2:18">
      <c r="B96" s="28"/>
      <c r="C96" s="46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2:18">
      <c r="B97" s="28"/>
      <c r="C97" s="46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2:18">
      <c r="B98" s="28"/>
      <c r="C98" s="46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2:18">
      <c r="B99" s="28"/>
      <c r="C99" s="46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2:18">
      <c r="B100" s="28"/>
      <c r="C100" s="46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2:18">
      <c r="B101" s="28"/>
      <c r="C101" s="46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2:18">
      <c r="B102" s="28"/>
      <c r="C102" s="46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  <row r="103" spans="2:18">
      <c r="B103" s="28"/>
      <c r="C103" s="46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2:18">
      <c r="B104" s="28"/>
      <c r="C104" s="46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2:18">
      <c r="B105" s="28"/>
      <c r="C105" s="4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</row>
    <row r="106" spans="2:18">
      <c r="B106" s="28"/>
      <c r="C106" s="46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2:18">
      <c r="B107" s="28"/>
      <c r="C107" s="46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2:18">
      <c r="B108" s="28"/>
      <c r="C108" s="46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2:18">
      <c r="B109" s="28"/>
      <c r="C109" s="46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2:18">
      <c r="B110" s="28"/>
      <c r="C110" s="46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2:18">
      <c r="B111" s="28"/>
      <c r="C111" s="46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2:18">
      <c r="B112" s="28"/>
      <c r="C112" s="46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2:18">
      <c r="B113" s="28"/>
      <c r="C113" s="46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2:18">
      <c r="B114" s="28"/>
      <c r="C114" s="4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2:18">
      <c r="B115" s="28"/>
      <c r="C115" s="46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2:18">
      <c r="B116" s="28"/>
      <c r="C116" s="46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</row>
    <row r="118" spans="2:18">
      <c r="B118" s="26"/>
    </row>
    <row r="119" spans="2:18">
      <c r="B119" s="28"/>
      <c r="C119" s="46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2:18">
      <c r="B120" s="28"/>
      <c r="C120" s="46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</row>
    <row r="121" spans="2:18">
      <c r="B121" s="28"/>
      <c r="C121" s="46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2:18">
      <c r="B122" s="28"/>
      <c r="C122" s="46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2:18">
      <c r="B123" s="28"/>
      <c r="C123" s="46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2:18">
      <c r="B124" s="28"/>
      <c r="C124" s="46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2:18">
      <c r="B125" s="28"/>
      <c r="C125" s="46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2:18">
      <c r="B126" s="28"/>
      <c r="C126" s="46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2:18">
      <c r="B127" s="28"/>
      <c r="C127" s="46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2:18">
      <c r="B128" s="28"/>
      <c r="C128" s="46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2:18">
      <c r="B129" s="28"/>
      <c r="C129" s="46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2:18">
      <c r="B130" s="28"/>
      <c r="C130" s="46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2:18">
      <c r="B131" s="28"/>
      <c r="C131" s="46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2:18">
      <c r="B132" s="28"/>
      <c r="C132" s="46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</row>
    <row r="133" spans="2:18">
      <c r="B133" s="28"/>
      <c r="C133" s="46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</row>
    <row r="134" spans="2:18">
      <c r="B134" s="28"/>
      <c r="C134" s="46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</row>
    <row r="135" spans="2:18">
      <c r="B135" s="28"/>
      <c r="C135" s="46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2:18">
      <c r="B136" s="28"/>
      <c r="C136" s="46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</row>
    <row r="137" spans="2:18">
      <c r="B137" s="28"/>
      <c r="C137" s="46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2:18">
      <c r="B138" s="28"/>
      <c r="C138" s="46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2:18">
      <c r="B139" s="28"/>
      <c r="C139" s="46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  <row r="140" spans="2:18">
      <c r="B140" s="28"/>
      <c r="C140" s="46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</row>
    <row r="141" spans="2:18">
      <c r="B141" s="28"/>
      <c r="C141" s="46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</row>
    <row r="142" spans="2:18">
      <c r="B142" s="28"/>
      <c r="C142" s="46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</row>
    <row r="143" spans="2:18">
      <c r="B143" s="28"/>
      <c r="C143" s="46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spans="2:18">
      <c r="B144" s="28"/>
      <c r="C144" s="46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</row>
    <row r="145" spans="2:18">
      <c r="B145" s="28"/>
      <c r="C145" s="4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</row>
    <row r="146" spans="2:18">
      <c r="B146" s="28"/>
      <c r="C146" s="46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</row>
    <row r="147" spans="2:18">
      <c r="B147" s="28"/>
      <c r="C147" s="46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9" spans="2:18">
      <c r="B149" s="26"/>
    </row>
    <row r="150" spans="2:18">
      <c r="B150" s="28"/>
      <c r="C150" s="46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</row>
    <row r="151" spans="2:18">
      <c r="B151" s="28"/>
      <c r="C151" s="46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</row>
    <row r="152" spans="2:18">
      <c r="B152" s="28"/>
      <c r="C152" s="46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</row>
    <row r="153" spans="2:18">
      <c r="B153" s="28"/>
      <c r="C153" s="46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</row>
    <row r="154" spans="2:18">
      <c r="B154" s="28"/>
      <c r="C154" s="46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</row>
    <row r="155" spans="2:18">
      <c r="B155" s="28"/>
      <c r="C155" s="46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>
      <c r="B156" s="28"/>
      <c r="C156" s="46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</row>
    <row r="157" spans="2:18">
      <c r="B157" s="28"/>
      <c r="C157" s="46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</row>
    <row r="158" spans="2:18">
      <c r="B158" s="28"/>
      <c r="C158" s="46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</row>
    <row r="159" spans="2:18">
      <c r="B159" s="28"/>
      <c r="C159" s="46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</row>
    <row r="160" spans="2:18">
      <c r="B160" s="28"/>
      <c r="C160" s="46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</row>
    <row r="161" spans="2:18">
      <c r="B161" s="28"/>
      <c r="C161" s="46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</row>
    <row r="162" spans="2:18">
      <c r="B162" s="28"/>
      <c r="C162" s="46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</row>
    <row r="163" spans="2:18">
      <c r="B163" s="28"/>
      <c r="C163" s="46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</row>
    <row r="164" spans="2:18">
      <c r="B164" s="28"/>
      <c r="C164" s="46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</row>
    <row r="165" spans="2:18">
      <c r="B165" s="28"/>
      <c r="C165" s="46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</row>
    <row r="166" spans="2:18">
      <c r="B166" s="28"/>
      <c r="C166" s="46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2:18">
      <c r="B167" s="28"/>
      <c r="C167" s="46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</row>
    <row r="168" spans="2:18">
      <c r="B168" s="28"/>
      <c r="C168" s="46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</row>
    <row r="169" spans="2:18">
      <c r="B169" s="28"/>
      <c r="C169" s="46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</row>
    <row r="170" spans="2:18">
      <c r="B170" s="28"/>
      <c r="C170" s="46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</row>
    <row r="171" spans="2:18">
      <c r="B171" s="28"/>
      <c r="C171" s="46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18">
      <c r="B172" s="28"/>
      <c r="C172" s="46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</row>
    <row r="173" spans="2:18">
      <c r="B173" s="28"/>
      <c r="C173" s="46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</row>
    <row r="174" spans="2:18">
      <c r="B174" s="28"/>
      <c r="C174" s="46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</row>
    <row r="175" spans="2:18">
      <c r="B175" s="28"/>
      <c r="C175" s="46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18">
      <c r="B176" s="28"/>
      <c r="C176" s="4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</row>
    <row r="177" spans="2:18">
      <c r="B177" s="28"/>
      <c r="C177" s="46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</row>
    <row r="178" spans="2:18">
      <c r="B178" s="28"/>
      <c r="C178" s="46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</row>
    <row r="180" spans="2:18">
      <c r="B180" s="26"/>
    </row>
    <row r="181" spans="2:18">
      <c r="B181" s="28"/>
      <c r="C181" s="46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</row>
    <row r="182" spans="2:18">
      <c r="B182" s="28"/>
      <c r="C182" s="46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</row>
    <row r="183" spans="2:18">
      <c r="B183" s="28"/>
      <c r="C183" s="46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>
      <c r="B184" s="28"/>
      <c r="C184" s="46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</row>
    <row r="185" spans="2:18">
      <c r="B185" s="28"/>
      <c r="C185" s="46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</row>
    <row r="186" spans="2:18">
      <c r="B186" s="28"/>
      <c r="C186" s="46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</row>
    <row r="187" spans="2:18">
      <c r="B187" s="28"/>
      <c r="C187" s="46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>
      <c r="B188" s="28"/>
      <c r="C188" s="46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</row>
    <row r="189" spans="2:18">
      <c r="B189" s="28"/>
      <c r="C189" s="46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</row>
    <row r="190" spans="2:18">
      <c r="B190" s="28"/>
      <c r="C190" s="46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</row>
    <row r="191" spans="2:18">
      <c r="B191" s="28"/>
      <c r="C191" s="46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>
      <c r="B192" s="28"/>
      <c r="C192" s="46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</row>
    <row r="193" spans="2:18">
      <c r="B193" s="28"/>
      <c r="C193" s="46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</row>
    <row r="194" spans="2:18">
      <c r="B194" s="28"/>
      <c r="C194" s="46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</row>
    <row r="195" spans="2:18">
      <c r="B195" s="28"/>
      <c r="C195" s="46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>
      <c r="B196" s="28"/>
      <c r="C196" s="46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</row>
    <row r="197" spans="2:18">
      <c r="B197" s="28"/>
      <c r="C197" s="46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</row>
    <row r="198" spans="2:18">
      <c r="B198" s="28"/>
      <c r="C198" s="46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</row>
    <row r="199" spans="2:18">
      <c r="B199" s="28"/>
      <c r="C199" s="46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>
      <c r="B200" s="28"/>
      <c r="C200" s="46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</row>
    <row r="201" spans="2:18">
      <c r="B201" s="28"/>
      <c r="C201" s="46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</row>
    <row r="202" spans="2:18">
      <c r="B202" s="28"/>
      <c r="C202" s="46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</row>
    <row r="203" spans="2:18">
      <c r="B203" s="28"/>
      <c r="C203" s="46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>
      <c r="B204" s="28"/>
      <c r="C204" s="46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</row>
    <row r="205" spans="2:18">
      <c r="B205" s="28"/>
      <c r="C205" s="46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</row>
    <row r="206" spans="2:18">
      <c r="B206" s="28"/>
      <c r="C206" s="46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</row>
    <row r="207" spans="2:18">
      <c r="B207" s="28"/>
      <c r="C207" s="4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>
      <c r="B208" s="28"/>
      <c r="C208" s="46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</row>
    <row r="209" spans="2:18">
      <c r="B209" s="28"/>
      <c r="C209" s="46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</row>
    <row r="211" spans="2:18">
      <c r="B211" s="26"/>
    </row>
    <row r="212" spans="2:18">
      <c r="B212" s="28"/>
      <c r="C212" s="46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</row>
    <row r="213" spans="2:18">
      <c r="B213" s="28"/>
      <c r="C213" s="46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</row>
    <row r="214" spans="2:18">
      <c r="B214" s="28"/>
      <c r="C214" s="46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</row>
    <row r="215" spans="2:18">
      <c r="B215" s="28"/>
      <c r="C215" s="46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>
      <c r="B216" s="28"/>
      <c r="C216" s="46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</row>
    <row r="217" spans="2:18">
      <c r="B217" s="28"/>
      <c r="C217" s="46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</row>
    <row r="218" spans="2:18">
      <c r="B218" s="28"/>
      <c r="C218" s="46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</row>
    <row r="219" spans="2:18">
      <c r="B219" s="28"/>
      <c r="C219" s="46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>
      <c r="B220" s="28"/>
      <c r="C220" s="46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</row>
    <row r="221" spans="2:18">
      <c r="B221" s="28"/>
      <c r="C221" s="46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</row>
    <row r="222" spans="2:18">
      <c r="B222" s="28"/>
      <c r="C222" s="46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</row>
    <row r="223" spans="2:18">
      <c r="B223" s="28"/>
      <c r="C223" s="46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>
      <c r="B224" s="28"/>
      <c r="C224" s="46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</row>
    <row r="225" spans="2:18">
      <c r="B225" s="28"/>
      <c r="C225" s="46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</row>
    <row r="226" spans="2:18">
      <c r="B226" s="28"/>
      <c r="C226" s="46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</row>
    <row r="227" spans="2:18">
      <c r="B227" s="28"/>
      <c r="C227" s="46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>
      <c r="B228" s="28"/>
      <c r="C228" s="46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</row>
    <row r="229" spans="2:18">
      <c r="B229" s="28"/>
      <c r="C229" s="46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</row>
    <row r="230" spans="2:18">
      <c r="B230" s="28"/>
      <c r="C230" s="46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</row>
    <row r="231" spans="2:18">
      <c r="B231" s="28"/>
      <c r="C231" s="46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>
      <c r="B232" s="28"/>
      <c r="C232" s="46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</row>
    <row r="233" spans="2:18">
      <c r="B233" s="28"/>
      <c r="C233" s="46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</row>
    <row r="234" spans="2:18">
      <c r="B234" s="28"/>
      <c r="C234" s="46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</row>
    <row r="235" spans="2:18">
      <c r="B235" s="28"/>
      <c r="C235" s="46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>
      <c r="B236" s="28"/>
      <c r="C236" s="46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</row>
    <row r="237" spans="2:18">
      <c r="B237" s="28"/>
      <c r="C237" s="46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</row>
    <row r="238" spans="2:18">
      <c r="B238" s="28"/>
      <c r="C238" s="4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</row>
    <row r="239" spans="2:18">
      <c r="B239" s="28"/>
      <c r="C239" s="46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>
      <c r="B240" s="28"/>
      <c r="C240" s="46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</row>
    <row r="242" spans="2:18">
      <c r="B242" s="26"/>
    </row>
    <row r="243" spans="2:18">
      <c r="B243" s="28"/>
      <c r="C243" s="46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>
      <c r="B244" s="28"/>
      <c r="C244" s="46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</row>
    <row r="245" spans="2:18">
      <c r="B245" s="28"/>
      <c r="C245" s="46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</row>
    <row r="246" spans="2:18">
      <c r="B246" s="28"/>
      <c r="C246" s="46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</row>
    <row r="247" spans="2:18">
      <c r="B247" s="28"/>
      <c r="C247" s="46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>
      <c r="B248" s="28"/>
      <c r="C248" s="46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</row>
    <row r="249" spans="2:18">
      <c r="B249" s="28"/>
      <c r="C249" s="46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</row>
    <row r="250" spans="2:18">
      <c r="B250" s="28"/>
      <c r="C250" s="46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</row>
    <row r="251" spans="2:18">
      <c r="B251" s="28"/>
      <c r="C251" s="46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>
      <c r="B252" s="28"/>
      <c r="C252" s="46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</row>
    <row r="253" spans="2:18">
      <c r="B253" s="28"/>
      <c r="C253" s="46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</row>
    <row r="254" spans="2:18">
      <c r="B254" s="28"/>
      <c r="C254" s="46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</row>
    <row r="255" spans="2:18">
      <c r="B255" s="28"/>
      <c r="C255" s="46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>
      <c r="B256" s="28"/>
      <c r="C256" s="46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</row>
    <row r="257" spans="2:18">
      <c r="B257" s="28"/>
      <c r="C257" s="46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</row>
    <row r="258" spans="2:18">
      <c r="B258" s="28"/>
      <c r="C258" s="46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</row>
    <row r="259" spans="2:18">
      <c r="B259" s="28"/>
      <c r="C259" s="46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>
      <c r="B260" s="28"/>
      <c r="C260" s="46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</row>
    <row r="261" spans="2:18">
      <c r="B261" s="28"/>
      <c r="C261" s="46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</row>
    <row r="262" spans="2:18">
      <c r="B262" s="28"/>
      <c r="C262" s="46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</row>
    <row r="263" spans="2:18">
      <c r="B263" s="28"/>
      <c r="C263" s="46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>
      <c r="B264" s="28"/>
      <c r="C264" s="46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</row>
    <row r="265" spans="2:18">
      <c r="B265" s="28"/>
      <c r="C265" s="46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</row>
    <row r="266" spans="2:18">
      <c r="B266" s="28"/>
      <c r="C266" s="46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</row>
    <row r="267" spans="2:18">
      <c r="B267" s="28"/>
      <c r="C267" s="46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>
      <c r="B268" s="28"/>
      <c r="C268" s="46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</row>
    <row r="269" spans="2:18">
      <c r="B269" s="28"/>
      <c r="C269" s="4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</row>
    <row r="270" spans="2:18">
      <c r="B270" s="28"/>
      <c r="C270" s="46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</row>
    <row r="271" spans="2:18">
      <c r="B271" s="28"/>
      <c r="C271" s="46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3" spans="2:18">
      <c r="B273" s="26"/>
    </row>
    <row r="274" spans="2:18">
      <c r="B274" s="28"/>
      <c r="C274" s="46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</row>
    <row r="275" spans="2:18">
      <c r="B275" s="28"/>
      <c r="C275" s="46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</row>
    <row r="276" spans="2:18">
      <c r="B276" s="28"/>
      <c r="C276" s="46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</row>
    <row r="277" spans="2:18">
      <c r="B277" s="28"/>
      <c r="C277" s="46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</row>
    <row r="278" spans="2:18">
      <c r="B278" s="28"/>
      <c r="C278" s="46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</row>
    <row r="279" spans="2:18">
      <c r="B279" s="28"/>
      <c r="C279" s="46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>
      <c r="B280" s="28"/>
      <c r="C280" s="46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</row>
    <row r="281" spans="2:18">
      <c r="B281" s="28"/>
      <c r="C281" s="46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</row>
    <row r="282" spans="2:18">
      <c r="B282" s="28"/>
      <c r="C282" s="46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</row>
    <row r="283" spans="2:18">
      <c r="B283" s="28"/>
      <c r="C283" s="46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>
      <c r="B284" s="28"/>
      <c r="C284" s="46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</row>
    <row r="285" spans="2:18">
      <c r="B285" s="28"/>
      <c r="C285" s="46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</row>
    <row r="286" spans="2:18">
      <c r="B286" s="28"/>
      <c r="C286" s="46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</row>
    <row r="287" spans="2:18">
      <c r="B287" s="28"/>
      <c r="C287" s="46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>
      <c r="B288" s="28"/>
      <c r="C288" s="46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</row>
    <row r="289" spans="2:18">
      <c r="B289" s="28"/>
      <c r="C289" s="46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</row>
    <row r="290" spans="2:18">
      <c r="B290" s="28"/>
      <c r="C290" s="46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</row>
    <row r="291" spans="2:18">
      <c r="B291" s="28"/>
      <c r="C291" s="46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</row>
    <row r="292" spans="2:18">
      <c r="B292" s="28"/>
      <c r="C292" s="46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</row>
    <row r="293" spans="2:18">
      <c r="B293" s="28"/>
      <c r="C293" s="46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</row>
    <row r="294" spans="2:18">
      <c r="B294" s="28"/>
      <c r="C294" s="46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</row>
    <row r="295" spans="2:18">
      <c r="B295" s="28"/>
      <c r="C295" s="46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>
      <c r="B296" s="28"/>
      <c r="C296" s="46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</row>
    <row r="297" spans="2:18">
      <c r="B297" s="28"/>
      <c r="C297" s="46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</row>
    <row r="298" spans="2:18">
      <c r="B298" s="28"/>
      <c r="C298" s="46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</row>
    <row r="299" spans="2:18">
      <c r="B299" s="28"/>
      <c r="C299" s="46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>
      <c r="B300" s="28"/>
      <c r="C300" s="4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</row>
    <row r="301" spans="2:18">
      <c r="B301" s="28"/>
      <c r="C301" s="46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</row>
    <row r="302" spans="2:18">
      <c r="B302" s="28"/>
      <c r="C302" s="46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</row>
    <row r="304" spans="2:18">
      <c r="B304" s="26"/>
    </row>
    <row r="305" spans="2:18">
      <c r="B305" s="28"/>
      <c r="C305" s="46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</row>
    <row r="306" spans="2:18">
      <c r="B306" s="28"/>
      <c r="C306" s="46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</row>
    <row r="307" spans="2:18">
      <c r="B307" s="28"/>
      <c r="C307" s="46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>
      <c r="B308" s="28"/>
      <c r="C308" s="46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</row>
    <row r="309" spans="2:18">
      <c r="B309" s="28"/>
      <c r="C309" s="46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</row>
    <row r="310" spans="2:18">
      <c r="B310" s="28"/>
      <c r="C310" s="46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</row>
    <row r="311" spans="2:18">
      <c r="B311" s="28"/>
      <c r="C311" s="46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>
      <c r="B312" s="28"/>
      <c r="C312" s="46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</row>
    <row r="313" spans="2:18">
      <c r="B313" s="28"/>
      <c r="C313" s="46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</row>
    <row r="314" spans="2:18">
      <c r="B314" s="28"/>
      <c r="C314" s="46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</row>
    <row r="315" spans="2:18">
      <c r="B315" s="28"/>
      <c r="C315" s="46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>
      <c r="B316" s="28"/>
      <c r="C316" s="46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2:18">
      <c r="B317" s="28"/>
      <c r="C317" s="46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</row>
    <row r="318" spans="2:18">
      <c r="B318" s="28"/>
      <c r="C318" s="46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</row>
    <row r="319" spans="2:18">
      <c r="B319" s="28"/>
      <c r="C319" s="46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>
      <c r="B320" s="28"/>
      <c r="C320" s="46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</row>
    <row r="321" spans="2:18">
      <c r="B321" s="28"/>
      <c r="C321" s="46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</row>
    <row r="322" spans="2:18">
      <c r="B322" s="28"/>
      <c r="C322" s="46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</row>
    <row r="323" spans="2:18">
      <c r="B323" s="28"/>
      <c r="C323" s="46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>
      <c r="B324" s="28"/>
      <c r="C324" s="46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</row>
    <row r="325" spans="2:18">
      <c r="B325" s="28"/>
      <c r="C325" s="46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</row>
    <row r="326" spans="2:18">
      <c r="B326" s="28"/>
      <c r="C326" s="46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</row>
    <row r="327" spans="2:18">
      <c r="B327" s="28"/>
      <c r="C327" s="46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>
      <c r="B328" s="28"/>
      <c r="C328" s="46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</row>
    <row r="329" spans="2:18">
      <c r="B329" s="28"/>
      <c r="C329" s="46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</row>
    <row r="330" spans="2:18">
      <c r="B330" s="28"/>
      <c r="C330" s="46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</row>
    <row r="331" spans="2:18">
      <c r="B331" s="28"/>
      <c r="C331" s="4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</row>
    <row r="332" spans="2:18">
      <c r="B332" s="28"/>
      <c r="C332" s="46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</row>
    <row r="333" spans="2:18">
      <c r="B333" s="28"/>
      <c r="C333" s="46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</row>
    <row r="335" spans="2:18">
      <c r="B335" s="26"/>
    </row>
    <row r="336" spans="2:18">
      <c r="B336" s="28"/>
      <c r="C336" s="46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</row>
    <row r="337" spans="2:18">
      <c r="B337" s="28"/>
      <c r="C337" s="46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</row>
    <row r="338" spans="2:18">
      <c r="B338" s="28"/>
      <c r="C338" s="46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</row>
    <row r="339" spans="2:18">
      <c r="B339" s="28"/>
      <c r="C339" s="46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>
      <c r="B340" s="28"/>
      <c r="C340" s="46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</row>
    <row r="341" spans="2:18">
      <c r="B341" s="28"/>
      <c r="C341" s="46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</row>
    <row r="342" spans="2:18">
      <c r="B342" s="28"/>
      <c r="C342" s="46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</row>
    <row r="343" spans="2:18">
      <c r="B343" s="28"/>
      <c r="C343" s="46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>
      <c r="B344" s="28"/>
      <c r="C344" s="46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</row>
    <row r="345" spans="2:18">
      <c r="B345" s="28"/>
      <c r="C345" s="46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</row>
    <row r="346" spans="2:18">
      <c r="B346" s="28"/>
      <c r="C346" s="46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</row>
    <row r="347" spans="2:18">
      <c r="B347" s="28"/>
      <c r="C347" s="46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>
      <c r="B348" s="28"/>
      <c r="C348" s="46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</row>
    <row r="349" spans="2:18">
      <c r="B349" s="28"/>
      <c r="C349" s="46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</row>
    <row r="350" spans="2:18">
      <c r="B350" s="28"/>
      <c r="C350" s="46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</row>
    <row r="351" spans="2:18">
      <c r="B351" s="28"/>
      <c r="C351" s="46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>
      <c r="B352" s="28"/>
      <c r="C352" s="46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</row>
    <row r="353" spans="2:18">
      <c r="B353" s="28"/>
      <c r="C353" s="46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</row>
    <row r="354" spans="2:18">
      <c r="B354" s="28"/>
      <c r="C354" s="46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</row>
    <row r="355" spans="2:18">
      <c r="B355" s="28"/>
      <c r="C355" s="46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>
      <c r="B356" s="28"/>
      <c r="C356" s="46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</row>
    <row r="357" spans="2:18">
      <c r="B357" s="28"/>
      <c r="C357" s="46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</row>
    <row r="358" spans="2:18">
      <c r="B358" s="28"/>
      <c r="C358" s="46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</row>
    <row r="359" spans="2:18">
      <c r="B359" s="28"/>
      <c r="C359" s="46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>
      <c r="B360" s="28"/>
      <c r="C360" s="46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</row>
    <row r="361" spans="2:18">
      <c r="B361" s="28"/>
      <c r="C361" s="46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2:18">
      <c r="B362" s="28"/>
      <c r="C362" s="4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</row>
    <row r="363" spans="2:18">
      <c r="B363" s="28"/>
      <c r="C363" s="46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>
      <c r="B364" s="28"/>
      <c r="C364" s="46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</row>
    <row r="366" spans="2:18">
      <c r="B366" s="26"/>
    </row>
    <row r="367" spans="2:18">
      <c r="B367" s="28"/>
      <c r="C367" s="46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>
      <c r="B368" s="28"/>
      <c r="C368" s="46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</row>
    <row r="369" spans="2:18">
      <c r="B369" s="28"/>
      <c r="C369" s="46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</row>
    <row r="370" spans="2:18">
      <c r="B370" s="28"/>
      <c r="C370" s="46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</row>
    <row r="371" spans="2:18">
      <c r="B371" s="28"/>
      <c r="C371" s="46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>
      <c r="B372" s="28"/>
      <c r="C372" s="46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</row>
    <row r="373" spans="2:18">
      <c r="B373" s="28"/>
      <c r="C373" s="46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</row>
    <row r="374" spans="2:18">
      <c r="B374" s="28"/>
      <c r="C374" s="46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</row>
    <row r="375" spans="2:18">
      <c r="B375" s="28"/>
      <c r="C375" s="46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>
      <c r="B376" s="28"/>
      <c r="C376" s="46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</row>
    <row r="377" spans="2:18">
      <c r="B377" s="28"/>
      <c r="C377" s="46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</row>
    <row r="378" spans="2:18">
      <c r="B378" s="28"/>
      <c r="C378" s="46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</row>
    <row r="379" spans="2:18">
      <c r="B379" s="28"/>
      <c r="C379" s="46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>
      <c r="B380" s="28"/>
      <c r="C380" s="46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</row>
    <row r="381" spans="2:18">
      <c r="B381" s="28"/>
      <c r="C381" s="46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</row>
    <row r="382" spans="2:18">
      <c r="B382" s="28"/>
      <c r="C382" s="46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</row>
    <row r="383" spans="2:18">
      <c r="B383" s="28"/>
      <c r="C383" s="46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>
      <c r="B384" s="28"/>
      <c r="C384" s="46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</row>
    <row r="385" spans="2:18">
      <c r="B385" s="28"/>
      <c r="C385" s="46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</row>
    <row r="386" spans="2:18">
      <c r="B386" s="28"/>
      <c r="C386" s="46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</row>
    <row r="387" spans="2:18">
      <c r="B387" s="28"/>
      <c r="C387" s="46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>
      <c r="B388" s="28"/>
      <c r="C388" s="46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</row>
    <row r="389" spans="2:18">
      <c r="B389" s="28"/>
      <c r="C389" s="46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</row>
    <row r="390" spans="2:18">
      <c r="B390" s="28"/>
      <c r="C390" s="46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</row>
    <row r="391" spans="2:18">
      <c r="B391" s="28"/>
      <c r="C391" s="46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>
      <c r="B392" s="28"/>
      <c r="C392" s="46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</row>
    <row r="393" spans="2:18">
      <c r="B393" s="28"/>
      <c r="C393" s="4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</row>
    <row r="394" spans="2:18">
      <c r="B394" s="28"/>
      <c r="C394" s="46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</row>
    <row r="395" spans="2:18">
      <c r="B395" s="28"/>
      <c r="C395" s="46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7" spans="2:18">
      <c r="B397" s="26"/>
    </row>
    <row r="398" spans="2:18">
      <c r="B398" s="28"/>
      <c r="C398" s="46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</row>
    <row r="399" spans="2:18">
      <c r="B399" s="28"/>
      <c r="C399" s="46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</row>
    <row r="400" spans="2:18">
      <c r="B400" s="28"/>
      <c r="C400" s="46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</row>
    <row r="401" spans="2:18">
      <c r="B401" s="28"/>
      <c r="C401" s="46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</row>
    <row r="402" spans="2:18">
      <c r="B402" s="28"/>
      <c r="C402" s="46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</row>
    <row r="403" spans="2:18">
      <c r="B403" s="28"/>
      <c r="C403" s="46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>
      <c r="B404" s="28"/>
      <c r="C404" s="46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</row>
    <row r="405" spans="2:18">
      <c r="B405" s="28"/>
      <c r="C405" s="46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</row>
    <row r="406" spans="2:18">
      <c r="B406" s="28"/>
      <c r="C406" s="46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</row>
    <row r="407" spans="2:18">
      <c r="B407" s="28"/>
      <c r="C407" s="46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>
      <c r="B408" s="28"/>
      <c r="C408" s="46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</row>
    <row r="409" spans="2:18">
      <c r="B409" s="28"/>
      <c r="C409" s="46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</row>
    <row r="410" spans="2:18">
      <c r="B410" s="28"/>
      <c r="C410" s="46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</row>
    <row r="411" spans="2:18">
      <c r="B411" s="28"/>
      <c r="C411" s="46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>
      <c r="B412" s="28"/>
      <c r="C412" s="46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</row>
    <row r="413" spans="2:18">
      <c r="B413" s="28"/>
      <c r="C413" s="46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</row>
    <row r="414" spans="2:18">
      <c r="B414" s="28"/>
      <c r="C414" s="46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</row>
    <row r="415" spans="2:18">
      <c r="B415" s="28"/>
      <c r="C415" s="46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</row>
    <row r="416" spans="2:18">
      <c r="B416" s="28"/>
      <c r="C416" s="46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</row>
    <row r="417" spans="2:18">
      <c r="B417" s="28"/>
      <c r="C417" s="46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</row>
    <row r="418" spans="2:18">
      <c r="B418" s="28"/>
      <c r="C418" s="46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</row>
    <row r="419" spans="2:18">
      <c r="B419" s="28"/>
      <c r="C419" s="46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>
      <c r="B420" s="28"/>
      <c r="C420" s="46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</row>
    <row r="421" spans="2:18">
      <c r="B421" s="28"/>
      <c r="C421" s="46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</row>
    <row r="422" spans="2:18">
      <c r="B422" s="28"/>
      <c r="C422" s="46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</row>
    <row r="423" spans="2:18">
      <c r="B423" s="28"/>
      <c r="C423" s="46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>
      <c r="B424" s="28"/>
      <c r="C424" s="4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</row>
    <row r="425" spans="2:18">
      <c r="B425" s="28"/>
      <c r="C425" s="46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</row>
    <row r="426" spans="2:18">
      <c r="B426" s="28"/>
      <c r="C426" s="46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49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9080.01</v>
      </c>
      <c r="C2" s="97">
        <v>2171.84</v>
      </c>
      <c r="D2" s="97">
        <v>2171.84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9080.01</v>
      </c>
      <c r="C3" s="97">
        <v>2171.84</v>
      </c>
      <c r="D3" s="97">
        <v>2171.84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22829.8</v>
      </c>
      <c r="C4" s="97">
        <v>5460.64</v>
      </c>
      <c r="D4" s="97">
        <v>5460.64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22829.8</v>
      </c>
      <c r="C5" s="97">
        <v>5460.64</v>
      </c>
      <c r="D5" s="97">
        <v>5460.64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2411.84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18.420000000000002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77.180000000000007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616.22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21.5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3437.39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6447.54</v>
      </c>
      <c r="C28" s="97">
        <v>2632.47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528</v>
      </c>
      <c r="C42" s="97">
        <v>0.08</v>
      </c>
      <c r="D42" s="97">
        <v>2.3769999999999998</v>
      </c>
      <c r="E42" s="97">
        <v>3.6909999999999998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528</v>
      </c>
      <c r="C43" s="97">
        <v>0.08</v>
      </c>
      <c r="D43" s="97">
        <v>2.3769999999999998</v>
      </c>
      <c r="E43" s="97">
        <v>3.6909999999999998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529</v>
      </c>
      <c r="C45" s="97">
        <v>0.3</v>
      </c>
      <c r="D45" s="97">
        <v>0.501</v>
      </c>
      <c r="E45" s="97">
        <v>0.55300000000000005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528</v>
      </c>
      <c r="C46" s="97">
        <v>0.08</v>
      </c>
      <c r="D46" s="97">
        <v>2.3769999999999998</v>
      </c>
      <c r="E46" s="97">
        <v>3.6909999999999998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529</v>
      </c>
      <c r="C48" s="97">
        <v>0.3</v>
      </c>
      <c r="D48" s="97">
        <v>0.501</v>
      </c>
      <c r="E48" s="97">
        <v>0.55300000000000005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528</v>
      </c>
      <c r="C49" s="97">
        <v>0.08</v>
      </c>
      <c r="D49" s="97">
        <v>2.3769999999999998</v>
      </c>
      <c r="E49" s="97">
        <v>3.6909999999999998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528</v>
      </c>
      <c r="C50" s="97">
        <v>0.08</v>
      </c>
      <c r="D50" s="97">
        <v>2.3769999999999998</v>
      </c>
      <c r="E50" s="97">
        <v>3.6909999999999998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529</v>
      </c>
      <c r="C52" s="97">
        <v>0.3</v>
      </c>
      <c r="D52" s="97">
        <v>0.501</v>
      </c>
      <c r="E52" s="97">
        <v>0.55300000000000005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528</v>
      </c>
      <c r="C53" s="97">
        <v>0.08</v>
      </c>
      <c r="D53" s="97">
        <v>2.3769999999999998</v>
      </c>
      <c r="E53" s="97">
        <v>3.6909999999999998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528</v>
      </c>
      <c r="C54" s="97">
        <v>0.08</v>
      </c>
      <c r="D54" s="97">
        <v>2.3769999999999998</v>
      </c>
      <c r="E54" s="97">
        <v>3.6909999999999998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529</v>
      </c>
      <c r="C56" s="97">
        <v>0.3</v>
      </c>
      <c r="D56" s="97">
        <v>0.501</v>
      </c>
      <c r="E56" s="97">
        <v>0.55300000000000005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528</v>
      </c>
      <c r="C57" s="97">
        <v>0.08</v>
      </c>
      <c r="D57" s="97">
        <v>2.3769999999999998</v>
      </c>
      <c r="E57" s="97">
        <v>3.6909999999999998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528</v>
      </c>
      <c r="C58" s="97">
        <v>0.08</v>
      </c>
      <c r="D58" s="97">
        <v>2.3769999999999998</v>
      </c>
      <c r="E58" s="97">
        <v>3.6909999999999998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529</v>
      </c>
      <c r="C60" s="97">
        <v>0.3</v>
      </c>
      <c r="D60" s="97">
        <v>0.501</v>
      </c>
      <c r="E60" s="97">
        <v>0.55300000000000005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528</v>
      </c>
      <c r="C61" s="97">
        <v>0.08</v>
      </c>
      <c r="D61" s="97">
        <v>2.3769999999999998</v>
      </c>
      <c r="E61" s="97">
        <v>3.6909999999999998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529</v>
      </c>
      <c r="C63" s="97">
        <v>0.3</v>
      </c>
      <c r="D63" s="97">
        <v>0.501</v>
      </c>
      <c r="E63" s="97">
        <v>0.55300000000000005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701</v>
      </c>
      <c r="C66" s="97">
        <v>174.7</v>
      </c>
      <c r="D66" s="97">
        <v>174.7</v>
      </c>
      <c r="E66" s="97">
        <v>4.0919999999999996</v>
      </c>
      <c r="F66" s="97">
        <v>0.39200000000000002</v>
      </c>
      <c r="G66" s="97">
        <v>0.253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4.09</v>
      </c>
      <c r="F67" s="97">
        <v>0.39200000000000002</v>
      </c>
      <c r="G67" s="97">
        <v>0.253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4.09</v>
      </c>
      <c r="F69" s="97">
        <v>0.39200000000000002</v>
      </c>
      <c r="G69" s="97">
        <v>0.253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9966.41</v>
      </c>
      <c r="D75" s="97">
        <v>7959.72</v>
      </c>
      <c r="E75" s="97">
        <v>2006.68</v>
      </c>
      <c r="F75" s="97">
        <v>0.8</v>
      </c>
      <c r="G75" s="97">
        <v>3.19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56829.63</v>
      </c>
      <c r="D76" s="97">
        <v>43466.13</v>
      </c>
      <c r="E76" s="97">
        <v>13363.49</v>
      </c>
      <c r="F76" s="97">
        <v>0.76</v>
      </c>
      <c r="G76" s="97">
        <v>2.75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38466.370000000003</v>
      </c>
      <c r="D77" s="97">
        <v>28515.22</v>
      </c>
      <c r="E77" s="97">
        <v>9951.15</v>
      </c>
      <c r="F77" s="97">
        <v>0.74</v>
      </c>
      <c r="G77" s="97">
        <v>3.07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188142.31</v>
      </c>
      <c r="D78" s="97">
        <v>138654.06</v>
      </c>
      <c r="E78" s="97">
        <v>49488.25</v>
      </c>
      <c r="F78" s="97">
        <v>0.74</v>
      </c>
      <c r="G78" s="97">
        <v>3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56235.88</v>
      </c>
      <c r="D79" s="97">
        <v>44913.08</v>
      </c>
      <c r="E79" s="97">
        <v>11322.8</v>
      </c>
      <c r="F79" s="97">
        <v>0.8</v>
      </c>
      <c r="G79" s="97">
        <v>2.8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34502.769999999997</v>
      </c>
      <c r="D80" s="97">
        <v>27555.82</v>
      </c>
      <c r="E80" s="97">
        <v>6946.95</v>
      </c>
      <c r="F80" s="97">
        <v>0.8</v>
      </c>
      <c r="G80" s="97">
        <v>3.19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15113.95</v>
      </c>
      <c r="D83" s="97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83504.69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87290.69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292474.83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101056.26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55873.46</v>
      </c>
      <c r="D88" s="97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629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630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0.54</v>
      </c>
      <c r="D94" s="97">
        <v>622</v>
      </c>
      <c r="E94" s="97">
        <v>0.6</v>
      </c>
      <c r="F94" s="97">
        <v>698.35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0.56999999999999995</v>
      </c>
      <c r="D95" s="97">
        <v>622</v>
      </c>
      <c r="E95" s="97">
        <v>3.12</v>
      </c>
      <c r="F95" s="97">
        <v>3409.28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1.96</v>
      </c>
      <c r="F96" s="97">
        <v>2144.88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0.59</v>
      </c>
      <c r="D97" s="97">
        <v>1017.59</v>
      </c>
      <c r="E97" s="97">
        <v>9.4600000000000009</v>
      </c>
      <c r="F97" s="97">
        <v>16272.09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0.56999999999999995</v>
      </c>
      <c r="D98" s="97">
        <v>622</v>
      </c>
      <c r="E98" s="97">
        <v>3.4</v>
      </c>
      <c r="F98" s="97">
        <v>3715.28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2.08</v>
      </c>
      <c r="F99" s="97">
        <v>2279.46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0.78</v>
      </c>
      <c r="F105" s="97">
        <v>1.67</v>
      </c>
      <c r="G105" s="97">
        <v>0.57999999999999996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66002.185400000002</v>
      </c>
      <c r="C108" s="97">
        <v>57.583300000000001</v>
      </c>
      <c r="D108" s="97">
        <v>418.67959999999999</v>
      </c>
      <c r="E108" s="97">
        <v>0</v>
      </c>
      <c r="F108" s="97">
        <v>2.0000000000000001E-4</v>
      </c>
      <c r="G108" s="98">
        <v>2525590</v>
      </c>
      <c r="H108" s="97">
        <v>24120.8423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55031.4113</v>
      </c>
      <c r="C109" s="97">
        <v>47.797199999999997</v>
      </c>
      <c r="D109" s="97">
        <v>387.50450000000001</v>
      </c>
      <c r="E109" s="97">
        <v>0</v>
      </c>
      <c r="F109" s="97">
        <v>2.0000000000000001E-4</v>
      </c>
      <c r="G109" s="98">
        <v>2337720</v>
      </c>
      <c r="H109" s="97">
        <v>20228.7248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61348.380899999996</v>
      </c>
      <c r="C110" s="97">
        <v>53.317700000000002</v>
      </c>
      <c r="D110" s="97">
        <v>425.91160000000002</v>
      </c>
      <c r="E110" s="97">
        <v>0</v>
      </c>
      <c r="F110" s="97">
        <v>2.0000000000000001E-4</v>
      </c>
      <c r="G110" s="98">
        <v>2569400</v>
      </c>
      <c r="H110" s="97">
        <v>22532.217400000001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56957.0861</v>
      </c>
      <c r="C111" s="97">
        <v>49.3825</v>
      </c>
      <c r="D111" s="97">
        <v>416.66160000000002</v>
      </c>
      <c r="E111" s="97">
        <v>0</v>
      </c>
      <c r="F111" s="97">
        <v>2.0000000000000001E-4</v>
      </c>
      <c r="G111" s="98">
        <v>2513690</v>
      </c>
      <c r="H111" s="97">
        <v>20984.1613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57188.474800000004</v>
      </c>
      <c r="C112" s="97">
        <v>49.432699999999997</v>
      </c>
      <c r="D112" s="97">
        <v>445.27859999999998</v>
      </c>
      <c r="E112" s="97">
        <v>0</v>
      </c>
      <c r="F112" s="97">
        <v>2.0000000000000001E-4</v>
      </c>
      <c r="G112" s="98">
        <v>2686450</v>
      </c>
      <c r="H112" s="97">
        <v>21151.554700000001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54545.809300000001</v>
      </c>
      <c r="C113" s="97">
        <v>47.061599999999999</v>
      </c>
      <c r="D113" s="97">
        <v>440.23630000000003</v>
      </c>
      <c r="E113" s="97">
        <v>0</v>
      </c>
      <c r="F113" s="97">
        <v>2.0000000000000001E-4</v>
      </c>
      <c r="G113" s="98">
        <v>2656090</v>
      </c>
      <c r="H113" s="97">
        <v>20221.54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55107.701500000003</v>
      </c>
      <c r="C114" s="97">
        <v>47.462200000000003</v>
      </c>
      <c r="D114" s="97">
        <v>459.82639999999998</v>
      </c>
      <c r="E114" s="97">
        <v>0</v>
      </c>
      <c r="F114" s="97">
        <v>2.0000000000000001E-4</v>
      </c>
      <c r="G114" s="98">
        <v>2774340</v>
      </c>
      <c r="H114" s="97">
        <v>20475.780200000001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56129.991300000002</v>
      </c>
      <c r="C115" s="97">
        <v>48.335700000000003</v>
      </c>
      <c r="D115" s="97">
        <v>469.6164</v>
      </c>
      <c r="E115" s="97">
        <v>0</v>
      </c>
      <c r="F115" s="97">
        <v>2.0000000000000001E-4</v>
      </c>
      <c r="G115" s="98">
        <v>2833410</v>
      </c>
      <c r="H115" s="97">
        <v>20859.4656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54019.050900000002</v>
      </c>
      <c r="C116" s="97">
        <v>46.506100000000004</v>
      </c>
      <c r="D116" s="97">
        <v>454.06470000000002</v>
      </c>
      <c r="E116" s="97">
        <v>0</v>
      </c>
      <c r="F116" s="97">
        <v>2.0000000000000001E-4</v>
      </c>
      <c r="G116" s="98">
        <v>2739590</v>
      </c>
      <c r="H116" s="97">
        <v>20081.4179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56558.891499999998</v>
      </c>
      <c r="C117" s="97">
        <v>48.820700000000002</v>
      </c>
      <c r="D117" s="97">
        <v>452.5052</v>
      </c>
      <c r="E117" s="97">
        <v>0</v>
      </c>
      <c r="F117" s="97">
        <v>2.0000000000000001E-4</v>
      </c>
      <c r="G117" s="98">
        <v>2730100</v>
      </c>
      <c r="H117" s="97">
        <v>20955.7029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57810.145900000003</v>
      </c>
      <c r="C118" s="97">
        <v>50.133499999999998</v>
      </c>
      <c r="D118" s="97">
        <v>420.8698</v>
      </c>
      <c r="E118" s="97">
        <v>0</v>
      </c>
      <c r="F118" s="97">
        <v>2.0000000000000001E-4</v>
      </c>
      <c r="G118" s="98">
        <v>2539070</v>
      </c>
      <c r="H118" s="97">
        <v>21292.245900000002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65260.939400000003</v>
      </c>
      <c r="C119" s="97">
        <v>56.896799999999999</v>
      </c>
      <c r="D119" s="97">
        <v>421.09859999999998</v>
      </c>
      <c r="E119" s="97">
        <v>0</v>
      </c>
      <c r="F119" s="97">
        <v>2.0000000000000001E-4</v>
      </c>
      <c r="G119" s="98">
        <v>2540220</v>
      </c>
      <c r="H119" s="97">
        <v>23871.676200000002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7">
        <v>695960.06830000004</v>
      </c>
      <c r="C121" s="97">
        <v>602.72990000000004</v>
      </c>
      <c r="D121" s="97">
        <v>5212.2533000000003</v>
      </c>
      <c r="E121" s="97">
        <v>0</v>
      </c>
      <c r="F121" s="97">
        <v>2.5999999999999999E-3</v>
      </c>
      <c r="G121" s="98">
        <v>31445700</v>
      </c>
      <c r="H121" s="97">
        <v>256775.3291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54019.050900000002</v>
      </c>
      <c r="C122" s="97">
        <v>46.506100000000004</v>
      </c>
      <c r="D122" s="97">
        <v>387.50450000000001</v>
      </c>
      <c r="E122" s="97">
        <v>0</v>
      </c>
      <c r="F122" s="97">
        <v>2.0000000000000001E-4</v>
      </c>
      <c r="G122" s="98">
        <v>2337720</v>
      </c>
      <c r="H122" s="97">
        <v>20081.4179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66002.185400000002</v>
      </c>
      <c r="C123" s="97">
        <v>57.583300000000001</v>
      </c>
      <c r="D123" s="97">
        <v>469.6164</v>
      </c>
      <c r="E123" s="97">
        <v>0</v>
      </c>
      <c r="F123" s="97">
        <v>2.0000000000000001E-4</v>
      </c>
      <c r="G123" s="98">
        <v>2833410</v>
      </c>
      <c r="H123" s="97">
        <v>24120.8423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517841000000</v>
      </c>
      <c r="C126" s="97">
        <v>350877.41399999999</v>
      </c>
      <c r="D126" s="97" t="s">
        <v>671</v>
      </c>
      <c r="E126" s="97">
        <v>101872.63800000001</v>
      </c>
      <c r="F126" s="97">
        <v>41401.919999999998</v>
      </c>
      <c r="G126" s="97">
        <v>28650.258000000002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178952.598</v>
      </c>
      <c r="R126" s="97">
        <v>0</v>
      </c>
      <c r="S126" s="97">
        <v>0</v>
      </c>
    </row>
    <row r="127" spans="1:19">
      <c r="A127" s="97" t="s">
        <v>477</v>
      </c>
      <c r="B127" s="98">
        <v>479321000000</v>
      </c>
      <c r="C127" s="97">
        <v>350333.73700000002</v>
      </c>
      <c r="D127" s="97" t="s">
        <v>702</v>
      </c>
      <c r="E127" s="97">
        <v>67915.092000000004</v>
      </c>
      <c r="F127" s="97">
        <v>36859.928999999996</v>
      </c>
      <c r="G127" s="97">
        <v>28650.258000000002</v>
      </c>
      <c r="H127" s="97">
        <v>0</v>
      </c>
      <c r="I127" s="97">
        <v>138.27799999999999</v>
      </c>
      <c r="J127" s="97">
        <v>4916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211854.18</v>
      </c>
      <c r="R127" s="97">
        <v>0</v>
      </c>
      <c r="S127" s="97">
        <v>0</v>
      </c>
    </row>
    <row r="128" spans="1:19">
      <c r="A128" s="97" t="s">
        <v>478</v>
      </c>
      <c r="B128" s="98">
        <v>526823000000</v>
      </c>
      <c r="C128" s="97">
        <v>349042.72600000002</v>
      </c>
      <c r="D128" s="97" t="s">
        <v>584</v>
      </c>
      <c r="E128" s="97">
        <v>101872.63800000001</v>
      </c>
      <c r="F128" s="97">
        <v>41401.919999999998</v>
      </c>
      <c r="G128" s="97">
        <v>28650.258000000002</v>
      </c>
      <c r="H128" s="97">
        <v>0</v>
      </c>
      <c r="I128" s="97">
        <v>0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177117.91</v>
      </c>
      <c r="R128" s="97">
        <v>0</v>
      </c>
      <c r="S128" s="97">
        <v>0</v>
      </c>
    </row>
    <row r="129" spans="1:19">
      <c r="A129" s="97" t="s">
        <v>479</v>
      </c>
      <c r="B129" s="98">
        <v>515401000000</v>
      </c>
      <c r="C129" s="97">
        <v>360143.42</v>
      </c>
      <c r="D129" s="97" t="s">
        <v>565</v>
      </c>
      <c r="E129" s="97">
        <v>101872.63800000001</v>
      </c>
      <c r="F129" s="97">
        <v>41401.919999999998</v>
      </c>
      <c r="G129" s="97">
        <v>28650.258000000002</v>
      </c>
      <c r="H129" s="97">
        <v>0</v>
      </c>
      <c r="I129" s="97">
        <v>3836.1860000000001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184382.41800000001</v>
      </c>
      <c r="R129" s="97">
        <v>0</v>
      </c>
      <c r="S129" s="97">
        <v>0</v>
      </c>
    </row>
    <row r="130" spans="1:19">
      <c r="A130" s="97" t="s">
        <v>291</v>
      </c>
      <c r="B130" s="98">
        <v>550823000000</v>
      </c>
      <c r="C130" s="97">
        <v>362898.804</v>
      </c>
      <c r="D130" s="97" t="s">
        <v>672</v>
      </c>
      <c r="E130" s="97">
        <v>101872.63800000001</v>
      </c>
      <c r="F130" s="97">
        <v>41401.919999999998</v>
      </c>
      <c r="G130" s="97">
        <v>28650.258000000002</v>
      </c>
      <c r="H130" s="97">
        <v>0</v>
      </c>
      <c r="I130" s="97">
        <v>2993.9369999999999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187980.05100000001</v>
      </c>
      <c r="R130" s="97">
        <v>0</v>
      </c>
      <c r="S130" s="97">
        <v>0</v>
      </c>
    </row>
    <row r="131" spans="1:19">
      <c r="A131" s="97" t="s">
        <v>480</v>
      </c>
      <c r="B131" s="98">
        <v>544598000000</v>
      </c>
      <c r="C131" s="97">
        <v>380911.94799999997</v>
      </c>
      <c r="D131" s="97" t="s">
        <v>567</v>
      </c>
      <c r="E131" s="97">
        <v>101872.63800000001</v>
      </c>
      <c r="F131" s="97">
        <v>41401.919999999998</v>
      </c>
      <c r="G131" s="97">
        <v>28650.258000000002</v>
      </c>
      <c r="H131" s="97">
        <v>0</v>
      </c>
      <c r="I131" s="97">
        <v>13979.718000000001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195007.41399999999</v>
      </c>
      <c r="R131" s="97">
        <v>0</v>
      </c>
      <c r="S131" s="97">
        <v>0</v>
      </c>
    </row>
    <row r="132" spans="1:19">
      <c r="A132" s="97" t="s">
        <v>481</v>
      </c>
      <c r="B132" s="98">
        <v>568844000000</v>
      </c>
      <c r="C132" s="97">
        <v>402247.03899999999</v>
      </c>
      <c r="D132" s="97" t="s">
        <v>568</v>
      </c>
      <c r="E132" s="97">
        <v>101872.63800000001</v>
      </c>
      <c r="F132" s="97">
        <v>41401.919999999998</v>
      </c>
      <c r="G132" s="97">
        <v>28650.258000000002</v>
      </c>
      <c r="H132" s="97">
        <v>0</v>
      </c>
      <c r="I132" s="97">
        <v>25765.703000000001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204556.52</v>
      </c>
      <c r="R132" s="97">
        <v>0</v>
      </c>
      <c r="S132" s="97">
        <v>0</v>
      </c>
    </row>
    <row r="133" spans="1:19">
      <c r="A133" s="97" t="s">
        <v>482</v>
      </c>
      <c r="B133" s="98">
        <v>580956000000</v>
      </c>
      <c r="C133" s="97">
        <v>389107.13</v>
      </c>
      <c r="D133" s="97" t="s">
        <v>569</v>
      </c>
      <c r="E133" s="97">
        <v>101872.63800000001</v>
      </c>
      <c r="F133" s="97">
        <v>41401.919999999998</v>
      </c>
      <c r="G133" s="97">
        <v>28650.258000000002</v>
      </c>
      <c r="H133" s="97">
        <v>0</v>
      </c>
      <c r="I133" s="97">
        <v>13323.754000000001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203858.56</v>
      </c>
      <c r="R133" s="97">
        <v>0</v>
      </c>
      <c r="S133" s="97">
        <v>0</v>
      </c>
    </row>
    <row r="134" spans="1:19">
      <c r="A134" s="97" t="s">
        <v>483</v>
      </c>
      <c r="B134" s="98">
        <v>561719000000</v>
      </c>
      <c r="C134" s="97">
        <v>404606.14</v>
      </c>
      <c r="D134" s="97" t="s">
        <v>673</v>
      </c>
      <c r="E134" s="97">
        <v>101872.63800000001</v>
      </c>
      <c r="F134" s="97">
        <v>41401.919999999998</v>
      </c>
      <c r="G134" s="97">
        <v>28650.258000000002</v>
      </c>
      <c r="H134" s="97">
        <v>0</v>
      </c>
      <c r="I134" s="97">
        <v>34274.930999999997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198406.394</v>
      </c>
      <c r="R134" s="97">
        <v>0</v>
      </c>
      <c r="S134" s="97">
        <v>0</v>
      </c>
    </row>
    <row r="135" spans="1:19">
      <c r="A135" s="97" t="s">
        <v>484</v>
      </c>
      <c r="B135" s="98">
        <v>559772000000</v>
      </c>
      <c r="C135" s="97">
        <v>359498.45</v>
      </c>
      <c r="D135" s="97" t="s">
        <v>674</v>
      </c>
      <c r="E135" s="97">
        <v>101872.63800000001</v>
      </c>
      <c r="F135" s="97">
        <v>41401.919999999998</v>
      </c>
      <c r="G135" s="97">
        <v>28650.258000000002</v>
      </c>
      <c r="H135" s="97">
        <v>0</v>
      </c>
      <c r="I135" s="97">
        <v>37.323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187536.31099999999</v>
      </c>
      <c r="R135" s="97">
        <v>0</v>
      </c>
      <c r="S135" s="97">
        <v>0</v>
      </c>
    </row>
    <row r="136" spans="1:19">
      <c r="A136" s="97" t="s">
        <v>485</v>
      </c>
      <c r="B136" s="98">
        <v>520604000000</v>
      </c>
      <c r="C136" s="97">
        <v>354270.08</v>
      </c>
      <c r="D136" s="97" t="s">
        <v>675</v>
      </c>
      <c r="E136" s="97">
        <v>101872.63800000001</v>
      </c>
      <c r="F136" s="97">
        <v>41401.919999999998</v>
      </c>
      <c r="G136" s="97">
        <v>28650.258000000002</v>
      </c>
      <c r="H136" s="97">
        <v>0</v>
      </c>
      <c r="I136" s="97">
        <v>0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182345.264</v>
      </c>
      <c r="R136" s="97">
        <v>0</v>
      </c>
      <c r="S136" s="97">
        <v>0</v>
      </c>
    </row>
    <row r="137" spans="1:19">
      <c r="A137" s="97" t="s">
        <v>486</v>
      </c>
      <c r="B137" s="98">
        <v>520840000000</v>
      </c>
      <c r="C137" s="97">
        <v>348364.32500000001</v>
      </c>
      <c r="D137" s="97" t="s">
        <v>676</v>
      </c>
      <c r="E137" s="97">
        <v>101872.63800000001</v>
      </c>
      <c r="F137" s="97">
        <v>41401.919999999998</v>
      </c>
      <c r="G137" s="97">
        <v>28650.258000000002</v>
      </c>
      <c r="H137" s="97">
        <v>0</v>
      </c>
      <c r="I137" s="97">
        <v>0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176439.50899999999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6447540000000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479321000000</v>
      </c>
      <c r="C140" s="97">
        <v>348364.32500000001</v>
      </c>
      <c r="D140" s="97"/>
      <c r="E140" s="97">
        <v>67915.092000000004</v>
      </c>
      <c r="F140" s="97">
        <v>36859.928999999996</v>
      </c>
      <c r="G140" s="97">
        <v>28650.258000000002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176439.50899999999</v>
      </c>
      <c r="R140" s="97">
        <v>0</v>
      </c>
      <c r="S140" s="97">
        <v>0</v>
      </c>
    </row>
    <row r="141" spans="1:19">
      <c r="A141" s="97" t="s">
        <v>489</v>
      </c>
      <c r="B141" s="98">
        <v>580956000000</v>
      </c>
      <c r="C141" s="97">
        <v>404606.14</v>
      </c>
      <c r="D141" s="97"/>
      <c r="E141" s="97">
        <v>101872.63800000001</v>
      </c>
      <c r="F141" s="97">
        <v>41401.919999999998</v>
      </c>
      <c r="G141" s="97">
        <v>28650.258000000002</v>
      </c>
      <c r="H141" s="97">
        <v>0</v>
      </c>
      <c r="I141" s="97">
        <v>34274.930999999997</v>
      </c>
      <c r="J141" s="97">
        <v>4916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211854.18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509</v>
      </c>
      <c r="C143" s="97" t="s">
        <v>510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511</v>
      </c>
      <c r="B144" s="97">
        <v>258677.72</v>
      </c>
      <c r="C144" s="97">
        <v>22387.79</v>
      </c>
      <c r="D144" s="97">
        <v>0</v>
      </c>
      <c r="E144" s="97">
        <v>281065.51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512</v>
      </c>
      <c r="B145" s="97">
        <v>61.87</v>
      </c>
      <c r="C145" s="97">
        <v>5.35</v>
      </c>
      <c r="D145" s="97">
        <v>0</v>
      </c>
      <c r="E145" s="97">
        <v>67.23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513</v>
      </c>
      <c r="B146" s="97">
        <v>61.87</v>
      </c>
      <c r="C146" s="97">
        <v>5.35</v>
      </c>
      <c r="D146" s="97">
        <v>0</v>
      </c>
      <c r="E146" s="97">
        <v>67.23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</row>
    <row r="148" spans="1:19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</row>
    <row r="149" spans="1:1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51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10482.709999999999</v>
      </c>
      <c r="C2" s="97">
        <v>2507.35</v>
      </c>
      <c r="D2" s="97">
        <v>2507.35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10482.709999999999</v>
      </c>
      <c r="C3" s="97">
        <v>2507.35</v>
      </c>
      <c r="D3" s="97">
        <v>2507.35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29180.25</v>
      </c>
      <c r="C4" s="97">
        <v>6979.59</v>
      </c>
      <c r="D4" s="97">
        <v>6979.59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29180.25</v>
      </c>
      <c r="C5" s="97">
        <v>6979.59</v>
      </c>
      <c r="D5" s="97">
        <v>6979.59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3122.91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284.60000000000002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77.260000000000005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1002.31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21.74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3476.44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7138.94</v>
      </c>
      <c r="C28" s="97">
        <v>3343.78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528</v>
      </c>
      <c r="C42" s="97">
        <v>0.08</v>
      </c>
      <c r="D42" s="97">
        <v>0.68100000000000005</v>
      </c>
      <c r="E42" s="97">
        <v>0.75900000000000001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528</v>
      </c>
      <c r="C43" s="97">
        <v>0.08</v>
      </c>
      <c r="D43" s="97">
        <v>0.68100000000000005</v>
      </c>
      <c r="E43" s="97">
        <v>0.75900000000000001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529</v>
      </c>
      <c r="C45" s="97">
        <v>0.3</v>
      </c>
      <c r="D45" s="97">
        <v>0.33</v>
      </c>
      <c r="E45" s="97">
        <v>0.35199999999999998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528</v>
      </c>
      <c r="C46" s="97">
        <v>0.08</v>
      </c>
      <c r="D46" s="97">
        <v>0.68100000000000005</v>
      </c>
      <c r="E46" s="97">
        <v>0.75900000000000001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529</v>
      </c>
      <c r="C48" s="97">
        <v>0.3</v>
      </c>
      <c r="D48" s="97">
        <v>0.33</v>
      </c>
      <c r="E48" s="97">
        <v>0.35199999999999998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528</v>
      </c>
      <c r="C49" s="97">
        <v>0.08</v>
      </c>
      <c r="D49" s="97">
        <v>0.68100000000000005</v>
      </c>
      <c r="E49" s="97">
        <v>0.75900000000000001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528</v>
      </c>
      <c r="C50" s="97">
        <v>0.08</v>
      </c>
      <c r="D50" s="97">
        <v>0.68100000000000005</v>
      </c>
      <c r="E50" s="97">
        <v>0.75900000000000001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529</v>
      </c>
      <c r="C52" s="97">
        <v>0.3</v>
      </c>
      <c r="D52" s="97">
        <v>0.33</v>
      </c>
      <c r="E52" s="97">
        <v>0.35199999999999998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528</v>
      </c>
      <c r="C53" s="97">
        <v>0.08</v>
      </c>
      <c r="D53" s="97">
        <v>0.68100000000000005</v>
      </c>
      <c r="E53" s="97">
        <v>0.75900000000000001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528</v>
      </c>
      <c r="C54" s="97">
        <v>0.08</v>
      </c>
      <c r="D54" s="97">
        <v>0.68100000000000005</v>
      </c>
      <c r="E54" s="97">
        <v>0.75900000000000001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529</v>
      </c>
      <c r="C56" s="97">
        <v>0.3</v>
      </c>
      <c r="D56" s="97">
        <v>0.33</v>
      </c>
      <c r="E56" s="97">
        <v>0.35199999999999998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528</v>
      </c>
      <c r="C57" s="97">
        <v>0.08</v>
      </c>
      <c r="D57" s="97">
        <v>0.68100000000000005</v>
      </c>
      <c r="E57" s="97">
        <v>0.75900000000000001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528</v>
      </c>
      <c r="C58" s="97">
        <v>0.08</v>
      </c>
      <c r="D58" s="97">
        <v>0.68100000000000005</v>
      </c>
      <c r="E58" s="97">
        <v>0.75900000000000001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529</v>
      </c>
      <c r="C60" s="97">
        <v>0.3</v>
      </c>
      <c r="D60" s="97">
        <v>0.33</v>
      </c>
      <c r="E60" s="97">
        <v>0.35199999999999998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528</v>
      </c>
      <c r="C61" s="97">
        <v>0.08</v>
      </c>
      <c r="D61" s="97">
        <v>0.68100000000000005</v>
      </c>
      <c r="E61" s="97">
        <v>0.75900000000000001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529</v>
      </c>
      <c r="C63" s="97">
        <v>0.3</v>
      </c>
      <c r="D63" s="97">
        <v>0.33</v>
      </c>
      <c r="E63" s="97">
        <v>0.35199999999999998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701</v>
      </c>
      <c r="C66" s="97">
        <v>174.7</v>
      </c>
      <c r="D66" s="97">
        <v>174.7</v>
      </c>
      <c r="E66" s="97">
        <v>3.3540000000000001</v>
      </c>
      <c r="F66" s="97">
        <v>0.35499999999999998</v>
      </c>
      <c r="G66" s="97">
        <v>0.27400000000000002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3.35</v>
      </c>
      <c r="F67" s="97">
        <v>0.35499999999999998</v>
      </c>
      <c r="G67" s="97">
        <v>0.27400000000000002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3.35</v>
      </c>
      <c r="F69" s="97">
        <v>0.35499999999999998</v>
      </c>
      <c r="G69" s="97">
        <v>0.27400000000000002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19285.18</v>
      </c>
      <c r="D75" s="97">
        <v>13203.21</v>
      </c>
      <c r="E75" s="97">
        <v>6081.97</v>
      </c>
      <c r="F75" s="97">
        <v>0.68</v>
      </c>
      <c r="G75" s="97">
        <v>3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107164.33</v>
      </c>
      <c r="D76" s="97">
        <v>72452</v>
      </c>
      <c r="E76" s="97">
        <v>34712.32</v>
      </c>
      <c r="F76" s="97">
        <v>0.68</v>
      </c>
      <c r="G76" s="97">
        <v>2.9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54583.65</v>
      </c>
      <c r="D77" s="97">
        <v>36903.089999999997</v>
      </c>
      <c r="E77" s="97">
        <v>17680.560000000001</v>
      </c>
      <c r="F77" s="97">
        <v>0.68</v>
      </c>
      <c r="G77" s="97">
        <v>2.62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307156.65999999997</v>
      </c>
      <c r="D78" s="97">
        <v>207663.47</v>
      </c>
      <c r="E78" s="97">
        <v>99493.2</v>
      </c>
      <c r="F78" s="97">
        <v>0.68</v>
      </c>
      <c r="G78" s="97">
        <v>2.74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109526.63</v>
      </c>
      <c r="D79" s="97">
        <v>74049.119999999995</v>
      </c>
      <c r="E79" s="97">
        <v>35477.51</v>
      </c>
      <c r="F79" s="97">
        <v>0.68</v>
      </c>
      <c r="G79" s="97">
        <v>2.9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38606.120000000003</v>
      </c>
      <c r="D80" s="97">
        <v>29761.32</v>
      </c>
      <c r="E80" s="97">
        <v>8844.7999999999993</v>
      </c>
      <c r="F80" s="97">
        <v>0.77</v>
      </c>
      <c r="G80" s="97">
        <v>3.13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20577.25</v>
      </c>
      <c r="D83" s="97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118398.9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134907.43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423344.44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143452.19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62226.49</v>
      </c>
      <c r="D88" s="97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629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630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0.54</v>
      </c>
      <c r="D94" s="97">
        <v>622</v>
      </c>
      <c r="E94" s="97">
        <v>0.8</v>
      </c>
      <c r="F94" s="97">
        <v>932.21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0.57999999999999996</v>
      </c>
      <c r="D95" s="97">
        <v>1109.6500000000001</v>
      </c>
      <c r="E95" s="97">
        <v>4.32</v>
      </c>
      <c r="F95" s="97">
        <v>8231.5300000000007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2.2000000000000002</v>
      </c>
      <c r="F96" s="97">
        <v>2403.88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0.6</v>
      </c>
      <c r="D97" s="97">
        <v>1017.59</v>
      </c>
      <c r="E97" s="97">
        <v>12.37</v>
      </c>
      <c r="F97" s="97">
        <v>20957.04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0.57999999999999996</v>
      </c>
      <c r="D98" s="97">
        <v>1109.6500000000001</v>
      </c>
      <c r="E98" s="97">
        <v>4.41</v>
      </c>
      <c r="F98" s="97">
        <v>8412.99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2.16</v>
      </c>
      <c r="F99" s="97">
        <v>2357.98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0.78</v>
      </c>
      <c r="F105" s="97">
        <v>1.67</v>
      </c>
      <c r="G105" s="97">
        <v>0.57999999999999996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126448.326</v>
      </c>
      <c r="C108" s="97">
        <v>211.35059999999999</v>
      </c>
      <c r="D108" s="97">
        <v>533.76819999999998</v>
      </c>
      <c r="E108" s="97">
        <v>0</v>
      </c>
      <c r="F108" s="97">
        <v>2.2000000000000001E-3</v>
      </c>
      <c r="G108" s="97">
        <v>33185.7016</v>
      </c>
      <c r="H108" s="97">
        <v>52594.390599999999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110590.0215</v>
      </c>
      <c r="C109" s="97">
        <v>187.595</v>
      </c>
      <c r="D109" s="97">
        <v>482.01429999999999</v>
      </c>
      <c r="E109" s="97">
        <v>0</v>
      </c>
      <c r="F109" s="97">
        <v>2E-3</v>
      </c>
      <c r="G109" s="97">
        <v>29969.181799999998</v>
      </c>
      <c r="H109" s="97">
        <v>46249.861599999997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112803.6235</v>
      </c>
      <c r="C110" s="97">
        <v>202.30279999999999</v>
      </c>
      <c r="D110" s="97">
        <v>552.13919999999996</v>
      </c>
      <c r="E110" s="97">
        <v>0</v>
      </c>
      <c r="F110" s="97">
        <v>2.3E-3</v>
      </c>
      <c r="G110" s="97">
        <v>34333.6325</v>
      </c>
      <c r="H110" s="97">
        <v>48177.107100000001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102373.87270000001</v>
      </c>
      <c r="C111" s="97">
        <v>190.28829999999999</v>
      </c>
      <c r="D111" s="97">
        <v>538.02940000000001</v>
      </c>
      <c r="E111" s="97">
        <v>0</v>
      </c>
      <c r="F111" s="97">
        <v>2.2000000000000001E-3</v>
      </c>
      <c r="G111" s="97">
        <v>33458.658799999997</v>
      </c>
      <c r="H111" s="97">
        <v>44334.418899999997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107750.8216</v>
      </c>
      <c r="C112" s="97">
        <v>209.76230000000001</v>
      </c>
      <c r="D112" s="97">
        <v>618.62980000000005</v>
      </c>
      <c r="E112" s="97">
        <v>0</v>
      </c>
      <c r="F112" s="97">
        <v>2.5000000000000001E-3</v>
      </c>
      <c r="G112" s="97">
        <v>38474.183299999997</v>
      </c>
      <c r="H112" s="97">
        <v>47529.759599999998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116796.0371</v>
      </c>
      <c r="C113" s="97">
        <v>231.90600000000001</v>
      </c>
      <c r="D113" s="97">
        <v>695.60220000000004</v>
      </c>
      <c r="E113" s="97">
        <v>0</v>
      </c>
      <c r="F113" s="97">
        <v>2.8E-3</v>
      </c>
      <c r="G113" s="97">
        <v>43262.688300000002</v>
      </c>
      <c r="H113" s="97">
        <v>51934.356899999999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125396.26820000001</v>
      </c>
      <c r="C114" s="97">
        <v>249.51910000000001</v>
      </c>
      <c r="D114" s="97">
        <v>749.78620000000001</v>
      </c>
      <c r="E114" s="97">
        <v>0</v>
      </c>
      <c r="F114" s="97">
        <v>3.0000000000000001E-3</v>
      </c>
      <c r="G114" s="97">
        <v>46632.800799999997</v>
      </c>
      <c r="H114" s="97">
        <v>55807.600899999998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126541.85430000001</v>
      </c>
      <c r="C115" s="97">
        <v>251.72790000000001</v>
      </c>
      <c r="D115" s="97">
        <v>756.24590000000001</v>
      </c>
      <c r="E115" s="97">
        <v>0</v>
      </c>
      <c r="F115" s="97">
        <v>3.0000000000000001E-3</v>
      </c>
      <c r="G115" s="97">
        <v>47034.536699999997</v>
      </c>
      <c r="H115" s="97">
        <v>56310.982400000001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109301.30070000001</v>
      </c>
      <c r="C116" s="97">
        <v>216.0498</v>
      </c>
      <c r="D116" s="97">
        <v>645.58249999999998</v>
      </c>
      <c r="E116" s="97">
        <v>0</v>
      </c>
      <c r="F116" s="97">
        <v>2.5999999999999999E-3</v>
      </c>
      <c r="G116" s="97">
        <v>40151.448100000001</v>
      </c>
      <c r="H116" s="97">
        <v>48512.611900000004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107284.70299999999</v>
      </c>
      <c r="C117" s="97">
        <v>204.357</v>
      </c>
      <c r="D117" s="97">
        <v>591.11879999999996</v>
      </c>
      <c r="E117" s="97">
        <v>0</v>
      </c>
      <c r="F117" s="97">
        <v>2.3999999999999998E-3</v>
      </c>
      <c r="G117" s="97">
        <v>36761.816200000001</v>
      </c>
      <c r="H117" s="97">
        <v>46912.885000000002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108186.4822</v>
      </c>
      <c r="C118" s="97">
        <v>196.7122</v>
      </c>
      <c r="D118" s="97">
        <v>544.39139999999998</v>
      </c>
      <c r="E118" s="97">
        <v>0</v>
      </c>
      <c r="F118" s="97">
        <v>2.2000000000000001E-3</v>
      </c>
      <c r="G118" s="97">
        <v>33852.823700000001</v>
      </c>
      <c r="H118" s="97">
        <v>46451.124199999998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120792.87609999999</v>
      </c>
      <c r="C119" s="97">
        <v>205.98650000000001</v>
      </c>
      <c r="D119" s="97">
        <v>532.47090000000003</v>
      </c>
      <c r="E119" s="97">
        <v>0</v>
      </c>
      <c r="F119" s="97">
        <v>2.2000000000000001E-3</v>
      </c>
      <c r="G119" s="97">
        <v>33106.755799999999</v>
      </c>
      <c r="H119" s="97">
        <v>50615.938999999998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1374270</v>
      </c>
      <c r="C121" s="97">
        <v>2557.5574999999999</v>
      </c>
      <c r="D121" s="97">
        <v>7239.7786999999998</v>
      </c>
      <c r="E121" s="97">
        <v>0</v>
      </c>
      <c r="F121" s="97">
        <v>2.9499999999999998E-2</v>
      </c>
      <c r="G121" s="97">
        <v>450224.22769999999</v>
      </c>
      <c r="H121" s="97">
        <v>595431.03810000001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102373.87270000001</v>
      </c>
      <c r="C122" s="97">
        <v>187.595</v>
      </c>
      <c r="D122" s="97">
        <v>482.01429999999999</v>
      </c>
      <c r="E122" s="97">
        <v>0</v>
      </c>
      <c r="F122" s="97">
        <v>2E-3</v>
      </c>
      <c r="G122" s="97">
        <v>29969.181799999998</v>
      </c>
      <c r="H122" s="97">
        <v>44334.418899999997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126541.85430000001</v>
      </c>
      <c r="C123" s="97">
        <v>251.72790000000001</v>
      </c>
      <c r="D123" s="97">
        <v>756.24590000000001</v>
      </c>
      <c r="E123" s="97">
        <v>0</v>
      </c>
      <c r="F123" s="97">
        <v>3.0000000000000001E-3</v>
      </c>
      <c r="G123" s="97">
        <v>47034.536699999997</v>
      </c>
      <c r="H123" s="97">
        <v>56310.982400000001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526206000000</v>
      </c>
      <c r="C126" s="97">
        <v>367162.06599999999</v>
      </c>
      <c r="D126" s="97" t="s">
        <v>570</v>
      </c>
      <c r="E126" s="97">
        <v>101872.63800000001</v>
      </c>
      <c r="F126" s="97">
        <v>41401.919999999998</v>
      </c>
      <c r="G126" s="97">
        <v>43426.55</v>
      </c>
      <c r="H126" s="97">
        <v>0</v>
      </c>
      <c r="I126" s="97">
        <v>2465.393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177995.565</v>
      </c>
      <c r="R126" s="97">
        <v>0</v>
      </c>
      <c r="S126" s="97">
        <v>0</v>
      </c>
    </row>
    <row r="127" spans="1:19">
      <c r="A127" s="97" t="s">
        <v>477</v>
      </c>
      <c r="B127" s="98">
        <v>475203000000</v>
      </c>
      <c r="C127" s="97">
        <v>356513.34</v>
      </c>
      <c r="D127" s="97" t="s">
        <v>571</v>
      </c>
      <c r="E127" s="97">
        <v>101872.63800000001</v>
      </c>
      <c r="F127" s="97">
        <v>41401.919999999998</v>
      </c>
      <c r="G127" s="97">
        <v>43426.55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169812.23199999999</v>
      </c>
      <c r="R127" s="97">
        <v>0</v>
      </c>
      <c r="S127" s="97">
        <v>0</v>
      </c>
    </row>
    <row r="128" spans="1:19">
      <c r="A128" s="97" t="s">
        <v>478</v>
      </c>
      <c r="B128" s="98">
        <v>544408000000</v>
      </c>
      <c r="C128" s="97">
        <v>387711.49099999998</v>
      </c>
      <c r="D128" s="97" t="s">
        <v>572</v>
      </c>
      <c r="E128" s="97">
        <v>67915.092000000004</v>
      </c>
      <c r="F128" s="97">
        <v>36859.928999999996</v>
      </c>
      <c r="G128" s="97">
        <v>43426.55</v>
      </c>
      <c r="H128" s="97">
        <v>0</v>
      </c>
      <c r="I128" s="97">
        <v>10344.86</v>
      </c>
      <c r="J128" s="97">
        <v>4916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224249.06</v>
      </c>
      <c r="R128" s="97">
        <v>0</v>
      </c>
      <c r="S128" s="97">
        <v>0</v>
      </c>
    </row>
    <row r="129" spans="1:19">
      <c r="A129" s="97" t="s">
        <v>479</v>
      </c>
      <c r="B129" s="98">
        <v>530534000000</v>
      </c>
      <c r="C129" s="97">
        <v>387333.40899999999</v>
      </c>
      <c r="D129" s="97" t="s">
        <v>573</v>
      </c>
      <c r="E129" s="97">
        <v>67915.092000000004</v>
      </c>
      <c r="F129" s="97">
        <v>36859.928999999996</v>
      </c>
      <c r="G129" s="97">
        <v>43426.55</v>
      </c>
      <c r="H129" s="97">
        <v>0</v>
      </c>
      <c r="I129" s="97">
        <v>15172.77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223959.068</v>
      </c>
      <c r="R129" s="97">
        <v>0</v>
      </c>
      <c r="S129" s="97">
        <v>0</v>
      </c>
    </row>
    <row r="130" spans="1:19">
      <c r="A130" s="97" t="s">
        <v>291</v>
      </c>
      <c r="B130" s="98">
        <v>610062000000</v>
      </c>
      <c r="C130" s="97">
        <v>423162.03499999997</v>
      </c>
      <c r="D130" s="97" t="s">
        <v>532</v>
      </c>
      <c r="E130" s="97">
        <v>67915.092000000004</v>
      </c>
      <c r="F130" s="97">
        <v>36859.928999999996</v>
      </c>
      <c r="G130" s="97">
        <v>43426.55</v>
      </c>
      <c r="H130" s="97">
        <v>0</v>
      </c>
      <c r="I130" s="97">
        <v>36719.002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238241.462</v>
      </c>
      <c r="R130" s="97">
        <v>0</v>
      </c>
      <c r="S130" s="97">
        <v>0</v>
      </c>
    </row>
    <row r="131" spans="1:19">
      <c r="A131" s="97" t="s">
        <v>480</v>
      </c>
      <c r="B131" s="98">
        <v>685991000000</v>
      </c>
      <c r="C131" s="97">
        <v>513965.37300000002</v>
      </c>
      <c r="D131" s="97" t="s">
        <v>574</v>
      </c>
      <c r="E131" s="97">
        <v>67915.092000000004</v>
      </c>
      <c r="F131" s="97">
        <v>36859.928999999996</v>
      </c>
      <c r="G131" s="97">
        <v>43426.55</v>
      </c>
      <c r="H131" s="97">
        <v>0</v>
      </c>
      <c r="I131" s="97">
        <v>119211.414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246552.38800000001</v>
      </c>
      <c r="R131" s="97">
        <v>0</v>
      </c>
      <c r="S131" s="97">
        <v>0</v>
      </c>
    </row>
    <row r="132" spans="1:19">
      <c r="A132" s="97" t="s">
        <v>481</v>
      </c>
      <c r="B132" s="98">
        <v>739429000000</v>
      </c>
      <c r="C132" s="97">
        <v>543946.26699999999</v>
      </c>
      <c r="D132" s="97" t="s">
        <v>515</v>
      </c>
      <c r="E132" s="97">
        <v>101872.63800000001</v>
      </c>
      <c r="F132" s="97">
        <v>41401.919999999998</v>
      </c>
      <c r="G132" s="97">
        <v>43426.55</v>
      </c>
      <c r="H132" s="97">
        <v>0</v>
      </c>
      <c r="I132" s="97">
        <v>132848.20000000001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224396.959</v>
      </c>
      <c r="R132" s="97">
        <v>0</v>
      </c>
      <c r="S132" s="97">
        <v>0</v>
      </c>
    </row>
    <row r="133" spans="1:19">
      <c r="A133" s="97" t="s">
        <v>482</v>
      </c>
      <c r="B133" s="98">
        <v>745799000000</v>
      </c>
      <c r="C133" s="97">
        <v>516407.20699999999</v>
      </c>
      <c r="D133" s="97" t="s">
        <v>575</v>
      </c>
      <c r="E133" s="97">
        <v>67915.092000000004</v>
      </c>
      <c r="F133" s="97">
        <v>36859.928999999996</v>
      </c>
      <c r="G133" s="97">
        <v>43426.55</v>
      </c>
      <c r="H133" s="97">
        <v>0</v>
      </c>
      <c r="I133" s="97">
        <v>121953.527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246252.109</v>
      </c>
      <c r="R133" s="97">
        <v>0</v>
      </c>
      <c r="S133" s="97">
        <v>0</v>
      </c>
    </row>
    <row r="134" spans="1:19">
      <c r="A134" s="97" t="s">
        <v>483</v>
      </c>
      <c r="B134" s="98">
        <v>636658000000</v>
      </c>
      <c r="C134" s="97">
        <v>450150.03399999999</v>
      </c>
      <c r="D134" s="97" t="s">
        <v>557</v>
      </c>
      <c r="E134" s="97">
        <v>101872.63800000001</v>
      </c>
      <c r="F134" s="97">
        <v>41401.919999999998</v>
      </c>
      <c r="G134" s="97">
        <v>43426.55</v>
      </c>
      <c r="H134" s="97">
        <v>0</v>
      </c>
      <c r="I134" s="97">
        <v>51506.934000000001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211941.99100000001</v>
      </c>
      <c r="R134" s="97">
        <v>0</v>
      </c>
      <c r="S134" s="97">
        <v>0</v>
      </c>
    </row>
    <row r="135" spans="1:19">
      <c r="A135" s="97" t="s">
        <v>484</v>
      </c>
      <c r="B135" s="98">
        <v>582910000000</v>
      </c>
      <c r="C135" s="97">
        <v>419263.18699999998</v>
      </c>
      <c r="D135" s="97" t="s">
        <v>677</v>
      </c>
      <c r="E135" s="97">
        <v>101872.63800000001</v>
      </c>
      <c r="F135" s="97">
        <v>41401.919999999998</v>
      </c>
      <c r="G135" s="97">
        <v>43426.55</v>
      </c>
      <c r="H135" s="97">
        <v>0</v>
      </c>
      <c r="I135" s="97">
        <v>27442.856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205119.223</v>
      </c>
      <c r="R135" s="97">
        <v>0</v>
      </c>
      <c r="S135" s="97">
        <v>0</v>
      </c>
    </row>
    <row r="136" spans="1:19">
      <c r="A136" s="97" t="s">
        <v>485</v>
      </c>
      <c r="B136" s="98">
        <v>536784000000</v>
      </c>
      <c r="C136" s="97">
        <v>403359.88500000001</v>
      </c>
      <c r="D136" s="97" t="s">
        <v>678</v>
      </c>
      <c r="E136" s="97">
        <v>101872.63800000001</v>
      </c>
      <c r="F136" s="97">
        <v>41401.919999999998</v>
      </c>
      <c r="G136" s="97">
        <v>43426.55</v>
      </c>
      <c r="H136" s="97">
        <v>0</v>
      </c>
      <c r="I136" s="97">
        <v>17098.746999999999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199560.03</v>
      </c>
      <c r="R136" s="97">
        <v>0</v>
      </c>
      <c r="S136" s="97">
        <v>0</v>
      </c>
    </row>
    <row r="137" spans="1:19">
      <c r="A137" s="97" t="s">
        <v>486</v>
      </c>
      <c r="B137" s="98">
        <v>524954000000</v>
      </c>
      <c r="C137" s="97">
        <v>367345.88</v>
      </c>
      <c r="D137" s="97" t="s">
        <v>576</v>
      </c>
      <c r="E137" s="97">
        <v>101872.63800000001</v>
      </c>
      <c r="F137" s="97">
        <v>41401.919999999998</v>
      </c>
      <c r="G137" s="97">
        <v>43426.55</v>
      </c>
      <c r="H137" s="97">
        <v>0</v>
      </c>
      <c r="I137" s="97">
        <v>1480.6389999999999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179164.133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7138940000000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475203000000</v>
      </c>
      <c r="C140" s="97">
        <v>356513.34</v>
      </c>
      <c r="D140" s="97"/>
      <c r="E140" s="97">
        <v>67915.092000000004</v>
      </c>
      <c r="F140" s="97">
        <v>36859.928999999996</v>
      </c>
      <c r="G140" s="97">
        <v>43426.55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169812.23199999999</v>
      </c>
      <c r="R140" s="97">
        <v>0</v>
      </c>
      <c r="S140" s="97">
        <v>0</v>
      </c>
    </row>
    <row r="141" spans="1:19">
      <c r="A141" s="97" t="s">
        <v>489</v>
      </c>
      <c r="B141" s="98">
        <v>745799000000</v>
      </c>
      <c r="C141" s="97">
        <v>543946.26699999999</v>
      </c>
      <c r="D141" s="97"/>
      <c r="E141" s="97">
        <v>101872.63800000001</v>
      </c>
      <c r="F141" s="97">
        <v>41401.919999999998</v>
      </c>
      <c r="G141" s="97">
        <v>43426.55</v>
      </c>
      <c r="H141" s="97">
        <v>0</v>
      </c>
      <c r="I141" s="97">
        <v>132848.20000000001</v>
      </c>
      <c r="J141" s="97">
        <v>4916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246552.38800000001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509</v>
      </c>
      <c r="C143" s="97" t="s">
        <v>510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511</v>
      </c>
      <c r="B144" s="97">
        <v>139399.16</v>
      </c>
      <c r="C144" s="97">
        <v>32489.61</v>
      </c>
      <c r="D144" s="97">
        <v>0</v>
      </c>
      <c r="E144" s="97">
        <v>171888.76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512</v>
      </c>
      <c r="B145" s="97">
        <v>33.340000000000003</v>
      </c>
      <c r="C145" s="97">
        <v>7.77</v>
      </c>
      <c r="D145" s="97">
        <v>0</v>
      </c>
      <c r="E145" s="97">
        <v>41.11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513</v>
      </c>
      <c r="B146" s="97">
        <v>33.340000000000003</v>
      </c>
      <c r="C146" s="97">
        <v>7.77</v>
      </c>
      <c r="D146" s="97">
        <v>0</v>
      </c>
      <c r="E146" s="97">
        <v>41.11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</row>
    <row r="148" spans="1:19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</row>
    <row r="149" spans="1:1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</row>
    <row r="150" spans="1:19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</row>
    <row r="151" spans="1:19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46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9502.2800000000007</v>
      </c>
      <c r="C2" s="97">
        <v>2272.84</v>
      </c>
      <c r="D2" s="97">
        <v>2272.84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9502.2800000000007</v>
      </c>
      <c r="C3" s="97">
        <v>2272.84</v>
      </c>
      <c r="D3" s="97">
        <v>2272.84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25627.98</v>
      </c>
      <c r="C4" s="97">
        <v>6129.93</v>
      </c>
      <c r="D4" s="97">
        <v>6129.93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25627.98</v>
      </c>
      <c r="C5" s="97">
        <v>6129.93</v>
      </c>
      <c r="D5" s="97">
        <v>6129.93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2430.1799999999998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177.33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77.25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1113.75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21.45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3184.86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6851.52</v>
      </c>
      <c r="C28" s="97">
        <v>2650.76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528</v>
      </c>
      <c r="C42" s="97">
        <v>0.08</v>
      </c>
      <c r="D42" s="97">
        <v>1.079</v>
      </c>
      <c r="E42" s="97">
        <v>1.2869999999999999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528</v>
      </c>
      <c r="C43" s="97">
        <v>0.08</v>
      </c>
      <c r="D43" s="97">
        <v>1.079</v>
      </c>
      <c r="E43" s="97">
        <v>1.2869999999999999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529</v>
      </c>
      <c r="C45" s="97">
        <v>0.3</v>
      </c>
      <c r="D45" s="97">
        <v>0.33500000000000002</v>
      </c>
      <c r="E45" s="97">
        <v>0.35799999999999998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528</v>
      </c>
      <c r="C46" s="97">
        <v>0.08</v>
      </c>
      <c r="D46" s="97">
        <v>1.079</v>
      </c>
      <c r="E46" s="97">
        <v>1.2869999999999999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529</v>
      </c>
      <c r="C48" s="97">
        <v>0.3</v>
      </c>
      <c r="D48" s="97">
        <v>0.33500000000000002</v>
      </c>
      <c r="E48" s="97">
        <v>0.35799999999999998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528</v>
      </c>
      <c r="C49" s="97">
        <v>0.08</v>
      </c>
      <c r="D49" s="97">
        <v>1.079</v>
      </c>
      <c r="E49" s="97">
        <v>1.2869999999999999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528</v>
      </c>
      <c r="C50" s="97">
        <v>0.08</v>
      </c>
      <c r="D50" s="97">
        <v>1.079</v>
      </c>
      <c r="E50" s="97">
        <v>1.2869999999999999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529</v>
      </c>
      <c r="C52" s="97">
        <v>0.3</v>
      </c>
      <c r="D52" s="97">
        <v>0.33500000000000002</v>
      </c>
      <c r="E52" s="97">
        <v>0.35799999999999998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528</v>
      </c>
      <c r="C53" s="97">
        <v>0.08</v>
      </c>
      <c r="D53" s="97">
        <v>1.079</v>
      </c>
      <c r="E53" s="97">
        <v>1.2869999999999999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528</v>
      </c>
      <c r="C54" s="97">
        <v>0.08</v>
      </c>
      <c r="D54" s="97">
        <v>1.079</v>
      </c>
      <c r="E54" s="97">
        <v>1.2869999999999999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529</v>
      </c>
      <c r="C56" s="97">
        <v>0.3</v>
      </c>
      <c r="D56" s="97">
        <v>0.33500000000000002</v>
      </c>
      <c r="E56" s="97">
        <v>0.35799999999999998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528</v>
      </c>
      <c r="C57" s="97">
        <v>0.08</v>
      </c>
      <c r="D57" s="97">
        <v>1.079</v>
      </c>
      <c r="E57" s="97">
        <v>1.2869999999999999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528</v>
      </c>
      <c r="C58" s="97">
        <v>0.08</v>
      </c>
      <c r="D58" s="97">
        <v>1.079</v>
      </c>
      <c r="E58" s="97">
        <v>1.2869999999999999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529</v>
      </c>
      <c r="C60" s="97">
        <v>0.3</v>
      </c>
      <c r="D60" s="97">
        <v>0.33500000000000002</v>
      </c>
      <c r="E60" s="97">
        <v>0.35799999999999998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528</v>
      </c>
      <c r="C61" s="97">
        <v>0.08</v>
      </c>
      <c r="D61" s="97">
        <v>1.079</v>
      </c>
      <c r="E61" s="97">
        <v>1.2869999999999999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529</v>
      </c>
      <c r="C63" s="97">
        <v>0.3</v>
      </c>
      <c r="D63" s="97">
        <v>0.33500000000000002</v>
      </c>
      <c r="E63" s="97">
        <v>0.35799999999999998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701</v>
      </c>
      <c r="C66" s="97">
        <v>174.7</v>
      </c>
      <c r="D66" s="97">
        <v>174.7</v>
      </c>
      <c r="E66" s="97">
        <v>4.0919999999999996</v>
      </c>
      <c r="F66" s="97">
        <v>0.36199999999999999</v>
      </c>
      <c r="G66" s="97">
        <v>0.22500000000000001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4.09</v>
      </c>
      <c r="F67" s="97">
        <v>0.36199999999999999</v>
      </c>
      <c r="G67" s="97">
        <v>0.22500000000000001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4.09</v>
      </c>
      <c r="F69" s="97">
        <v>0.36199999999999999</v>
      </c>
      <c r="G69" s="97">
        <v>0.22500000000000001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14837.87</v>
      </c>
      <c r="D75" s="97">
        <v>11850.34</v>
      </c>
      <c r="E75" s="97">
        <v>2987.53</v>
      </c>
      <c r="F75" s="97">
        <v>0.8</v>
      </c>
      <c r="G75" s="97">
        <v>3.17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81168.13</v>
      </c>
      <c r="D76" s="97">
        <v>63218.46</v>
      </c>
      <c r="E76" s="97">
        <v>17949.669999999998</v>
      </c>
      <c r="F76" s="97">
        <v>0.78</v>
      </c>
      <c r="G76" s="97">
        <v>3.26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39565.949999999997</v>
      </c>
      <c r="D77" s="97">
        <v>31599.56</v>
      </c>
      <c r="E77" s="97">
        <v>7966.4</v>
      </c>
      <c r="F77" s="97">
        <v>0.8</v>
      </c>
      <c r="G77" s="97">
        <v>3.19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235440.93</v>
      </c>
      <c r="D78" s="97">
        <v>188036.14</v>
      </c>
      <c r="E78" s="97">
        <v>47404.79</v>
      </c>
      <c r="F78" s="97">
        <v>0.8</v>
      </c>
      <c r="G78" s="97">
        <v>3.07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78579.929999999993</v>
      </c>
      <c r="D79" s="97">
        <v>62758.27</v>
      </c>
      <c r="E79" s="97">
        <v>15821.65</v>
      </c>
      <c r="F79" s="97">
        <v>0.8</v>
      </c>
      <c r="G79" s="97">
        <v>3.35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39328.5</v>
      </c>
      <c r="D80" s="97">
        <v>31409.919999999998</v>
      </c>
      <c r="E80" s="97">
        <v>7918.59</v>
      </c>
      <c r="F80" s="97">
        <v>0.8</v>
      </c>
      <c r="G80" s="97">
        <v>3.19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18581.77</v>
      </c>
      <c r="D83" s="97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103231.51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116559.06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373184.75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122996.72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55078.89</v>
      </c>
      <c r="D88" s="97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629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630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0.55000000000000004</v>
      </c>
      <c r="D94" s="97">
        <v>622</v>
      </c>
      <c r="E94" s="97">
        <v>0.9</v>
      </c>
      <c r="F94" s="97">
        <v>1021.12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0.57999999999999996</v>
      </c>
      <c r="D95" s="97">
        <v>1109.6500000000001</v>
      </c>
      <c r="E95" s="97">
        <v>4.6399999999999997</v>
      </c>
      <c r="F95" s="97">
        <v>8849.2099999999991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2.39</v>
      </c>
      <c r="F96" s="97">
        <v>2613.96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0.6</v>
      </c>
      <c r="D97" s="97">
        <v>1017.59</v>
      </c>
      <c r="E97" s="97">
        <v>14.22</v>
      </c>
      <c r="F97" s="97">
        <v>24097.9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0.57999999999999996</v>
      </c>
      <c r="D98" s="97">
        <v>1109.6500000000001</v>
      </c>
      <c r="E98" s="97">
        <v>4.75</v>
      </c>
      <c r="F98" s="97">
        <v>9054.6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2.38</v>
      </c>
      <c r="F99" s="97">
        <v>2598.2800000000002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0.78</v>
      </c>
      <c r="F105" s="97">
        <v>1.67</v>
      </c>
      <c r="G105" s="97">
        <v>0.57999999999999996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167128.52340000001</v>
      </c>
      <c r="C108" s="97">
        <v>270.81790000000001</v>
      </c>
      <c r="D108" s="97">
        <v>645.41890000000001</v>
      </c>
      <c r="E108" s="97">
        <v>0</v>
      </c>
      <c r="F108" s="97">
        <v>2.5999999999999999E-3</v>
      </c>
      <c r="G108" s="97">
        <v>670994.50569999998</v>
      </c>
      <c r="H108" s="97">
        <v>69527.262000000002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146954.90909999999</v>
      </c>
      <c r="C109" s="97">
        <v>241.15530000000001</v>
      </c>
      <c r="D109" s="97">
        <v>583.89620000000002</v>
      </c>
      <c r="E109" s="97">
        <v>0</v>
      </c>
      <c r="F109" s="97">
        <v>2.3E-3</v>
      </c>
      <c r="G109" s="97">
        <v>607056.64690000005</v>
      </c>
      <c r="H109" s="97">
        <v>61431.745300000002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159578.57500000001</v>
      </c>
      <c r="C110" s="97">
        <v>265.27069999999998</v>
      </c>
      <c r="D110" s="97">
        <v>652.45500000000004</v>
      </c>
      <c r="E110" s="97">
        <v>0</v>
      </c>
      <c r="F110" s="97">
        <v>2.5999999999999999E-3</v>
      </c>
      <c r="G110" s="97">
        <v>678359.61490000004</v>
      </c>
      <c r="H110" s="97">
        <v>67042.311000000002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147733.40779999999</v>
      </c>
      <c r="C111" s="97">
        <v>250.9889</v>
      </c>
      <c r="D111" s="97">
        <v>633.29930000000002</v>
      </c>
      <c r="E111" s="97">
        <v>0</v>
      </c>
      <c r="F111" s="97">
        <v>2.5000000000000001E-3</v>
      </c>
      <c r="G111" s="97">
        <v>658481.72809999995</v>
      </c>
      <c r="H111" s="97">
        <v>62596.443599999999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156964.32889999999</v>
      </c>
      <c r="C112" s="97">
        <v>271.74590000000001</v>
      </c>
      <c r="D112" s="97">
        <v>700.33479999999997</v>
      </c>
      <c r="E112" s="97">
        <v>0</v>
      </c>
      <c r="F112" s="97">
        <v>2.7000000000000001E-3</v>
      </c>
      <c r="G112" s="97">
        <v>728217.12650000001</v>
      </c>
      <c r="H112" s="97">
        <v>67005.431899999996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165561.88190000001</v>
      </c>
      <c r="C113" s="97">
        <v>288.97559999999999</v>
      </c>
      <c r="D113" s="97">
        <v>751.3877</v>
      </c>
      <c r="E113" s="97">
        <v>0</v>
      </c>
      <c r="F113" s="97">
        <v>2.8999999999999998E-3</v>
      </c>
      <c r="G113" s="97">
        <v>781317.88560000004</v>
      </c>
      <c r="H113" s="97">
        <v>70905.612200000003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183200.5735</v>
      </c>
      <c r="C114" s="97">
        <v>320.48939999999999</v>
      </c>
      <c r="D114" s="97">
        <v>835.37350000000004</v>
      </c>
      <c r="E114" s="97">
        <v>0</v>
      </c>
      <c r="F114" s="97">
        <v>3.3E-3</v>
      </c>
      <c r="G114" s="97">
        <v>868653.72479999997</v>
      </c>
      <c r="H114" s="97">
        <v>78531.077699999994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182341.44279999999</v>
      </c>
      <c r="C115" s="97">
        <v>318.81400000000002</v>
      </c>
      <c r="D115" s="97">
        <v>830.52250000000004</v>
      </c>
      <c r="E115" s="97">
        <v>0</v>
      </c>
      <c r="F115" s="97">
        <v>3.2000000000000002E-3</v>
      </c>
      <c r="G115" s="97">
        <v>863608.3628</v>
      </c>
      <c r="H115" s="97">
        <v>78145.8842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163052.7543</v>
      </c>
      <c r="C116" s="97">
        <v>284.34030000000001</v>
      </c>
      <c r="D116" s="97">
        <v>738.61569999999995</v>
      </c>
      <c r="E116" s="97">
        <v>0</v>
      </c>
      <c r="F116" s="97">
        <v>2.8999999999999998E-3</v>
      </c>
      <c r="G116" s="97">
        <v>768035.47759999998</v>
      </c>
      <c r="H116" s="97">
        <v>69805.929399999994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155306.4939</v>
      </c>
      <c r="C117" s="97">
        <v>265.07810000000001</v>
      </c>
      <c r="D117" s="97">
        <v>672.38310000000001</v>
      </c>
      <c r="E117" s="97">
        <v>0</v>
      </c>
      <c r="F117" s="97">
        <v>2.5999999999999999E-3</v>
      </c>
      <c r="G117" s="97">
        <v>699127.93079999997</v>
      </c>
      <c r="H117" s="97">
        <v>65925.219800000006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154038.8769</v>
      </c>
      <c r="C118" s="97">
        <v>254.77860000000001</v>
      </c>
      <c r="D118" s="97">
        <v>622.85929999999996</v>
      </c>
      <c r="E118" s="97">
        <v>0</v>
      </c>
      <c r="F118" s="97">
        <v>2.5000000000000001E-3</v>
      </c>
      <c r="G118" s="97">
        <v>647579.74840000004</v>
      </c>
      <c r="H118" s="97">
        <v>64589.086199999998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167785.05059999999</v>
      </c>
      <c r="C119" s="97">
        <v>271.34719999999999</v>
      </c>
      <c r="D119" s="97">
        <v>645.06089999999995</v>
      </c>
      <c r="E119" s="97">
        <v>0</v>
      </c>
      <c r="F119" s="97">
        <v>2.5999999999999999E-3</v>
      </c>
      <c r="G119" s="97">
        <v>670618.34589999996</v>
      </c>
      <c r="H119" s="97">
        <v>69747.948999999993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1949650</v>
      </c>
      <c r="C121" s="97">
        <v>3303.8018999999999</v>
      </c>
      <c r="D121" s="97">
        <v>8311.6069000000007</v>
      </c>
      <c r="E121" s="97">
        <v>0</v>
      </c>
      <c r="F121" s="97">
        <v>3.2599999999999997E-2</v>
      </c>
      <c r="G121" s="98">
        <v>8642050</v>
      </c>
      <c r="H121" s="97">
        <v>825253.95220000006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146954.90909999999</v>
      </c>
      <c r="C122" s="97">
        <v>241.15530000000001</v>
      </c>
      <c r="D122" s="97">
        <v>583.89620000000002</v>
      </c>
      <c r="E122" s="97">
        <v>0</v>
      </c>
      <c r="F122" s="97">
        <v>2.3E-3</v>
      </c>
      <c r="G122" s="97">
        <v>607056.64690000005</v>
      </c>
      <c r="H122" s="97">
        <v>61431.745300000002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183200.5735</v>
      </c>
      <c r="C123" s="97">
        <v>320.48939999999999</v>
      </c>
      <c r="D123" s="97">
        <v>835.37350000000004</v>
      </c>
      <c r="E123" s="97">
        <v>0</v>
      </c>
      <c r="F123" s="97">
        <v>3.3E-3</v>
      </c>
      <c r="G123" s="97">
        <v>868653.72479999997</v>
      </c>
      <c r="H123" s="97">
        <v>78531.077699999994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531973000000</v>
      </c>
      <c r="C126" s="97">
        <v>352154.24800000002</v>
      </c>
      <c r="D126" s="97" t="s">
        <v>577</v>
      </c>
      <c r="E126" s="97">
        <v>101872.63800000001</v>
      </c>
      <c r="F126" s="97">
        <v>41401.919999999998</v>
      </c>
      <c r="G126" s="97">
        <v>48365.99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160513.69899999999</v>
      </c>
      <c r="R126" s="97">
        <v>0</v>
      </c>
      <c r="S126" s="97">
        <v>0</v>
      </c>
    </row>
    <row r="127" spans="1:19">
      <c r="A127" s="97" t="s">
        <v>477</v>
      </c>
      <c r="B127" s="98">
        <v>481282000000</v>
      </c>
      <c r="C127" s="97">
        <v>353753.50799999997</v>
      </c>
      <c r="D127" s="97" t="s">
        <v>679</v>
      </c>
      <c r="E127" s="97">
        <v>101872.63800000001</v>
      </c>
      <c r="F127" s="97">
        <v>41401.919999999998</v>
      </c>
      <c r="G127" s="97">
        <v>48365.99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162112.95999999999</v>
      </c>
      <c r="R127" s="97">
        <v>0</v>
      </c>
      <c r="S127" s="97">
        <v>0</v>
      </c>
    </row>
    <row r="128" spans="1:19">
      <c r="A128" s="97" t="s">
        <v>478</v>
      </c>
      <c r="B128" s="98">
        <v>537812000000</v>
      </c>
      <c r="C128" s="97">
        <v>357465.64500000002</v>
      </c>
      <c r="D128" s="97" t="s">
        <v>680</v>
      </c>
      <c r="E128" s="97">
        <v>101872.63800000001</v>
      </c>
      <c r="F128" s="97">
        <v>41401.919999999998</v>
      </c>
      <c r="G128" s="97">
        <v>48365.99</v>
      </c>
      <c r="H128" s="97">
        <v>0</v>
      </c>
      <c r="I128" s="97">
        <v>0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165825.09599999999</v>
      </c>
      <c r="R128" s="97">
        <v>0</v>
      </c>
      <c r="S128" s="97">
        <v>0</v>
      </c>
    </row>
    <row r="129" spans="1:19">
      <c r="A129" s="97" t="s">
        <v>479</v>
      </c>
      <c r="B129" s="98">
        <v>522052000000</v>
      </c>
      <c r="C129" s="97">
        <v>373079.06400000001</v>
      </c>
      <c r="D129" s="97" t="s">
        <v>560</v>
      </c>
      <c r="E129" s="97">
        <v>67915.092000000004</v>
      </c>
      <c r="F129" s="97">
        <v>36859.928999999996</v>
      </c>
      <c r="G129" s="97">
        <v>48365.99</v>
      </c>
      <c r="H129" s="97">
        <v>0</v>
      </c>
      <c r="I129" s="97">
        <v>19314.776999999998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200623.27499999999</v>
      </c>
      <c r="R129" s="97">
        <v>0</v>
      </c>
      <c r="S129" s="97">
        <v>0</v>
      </c>
    </row>
    <row r="130" spans="1:19">
      <c r="A130" s="97" t="s">
        <v>291</v>
      </c>
      <c r="B130" s="98">
        <v>577339000000</v>
      </c>
      <c r="C130" s="97">
        <v>403272.78399999999</v>
      </c>
      <c r="D130" s="97" t="s">
        <v>555</v>
      </c>
      <c r="E130" s="97">
        <v>101872.63800000001</v>
      </c>
      <c r="F130" s="97">
        <v>41401.919999999998</v>
      </c>
      <c r="G130" s="97">
        <v>48365.99</v>
      </c>
      <c r="H130" s="97">
        <v>0</v>
      </c>
      <c r="I130" s="97">
        <v>19565.067999999999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192067.16800000001</v>
      </c>
      <c r="R130" s="97">
        <v>0</v>
      </c>
      <c r="S130" s="97">
        <v>0</v>
      </c>
    </row>
    <row r="131" spans="1:19">
      <c r="A131" s="97" t="s">
        <v>480</v>
      </c>
      <c r="B131" s="98">
        <v>619438000000</v>
      </c>
      <c r="C131" s="97">
        <v>429716.22499999998</v>
      </c>
      <c r="D131" s="97" t="s">
        <v>681</v>
      </c>
      <c r="E131" s="97">
        <v>101872.63800000001</v>
      </c>
      <c r="F131" s="97">
        <v>41401.919999999998</v>
      </c>
      <c r="G131" s="97">
        <v>48365.99</v>
      </c>
      <c r="H131" s="97">
        <v>0</v>
      </c>
      <c r="I131" s="97">
        <v>38127.798000000003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199947.878</v>
      </c>
      <c r="R131" s="97">
        <v>0</v>
      </c>
      <c r="S131" s="97">
        <v>0</v>
      </c>
    </row>
    <row r="132" spans="1:19">
      <c r="A132" s="97" t="s">
        <v>481</v>
      </c>
      <c r="B132" s="98">
        <v>688679000000</v>
      </c>
      <c r="C132" s="97">
        <v>441215.53200000001</v>
      </c>
      <c r="D132" s="97" t="s">
        <v>579</v>
      </c>
      <c r="E132" s="97">
        <v>67915.092000000004</v>
      </c>
      <c r="F132" s="97">
        <v>36859.928999999996</v>
      </c>
      <c r="G132" s="97">
        <v>48365.99</v>
      </c>
      <c r="H132" s="97">
        <v>0</v>
      </c>
      <c r="I132" s="97">
        <v>63893.41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224181.11</v>
      </c>
      <c r="R132" s="97">
        <v>0</v>
      </c>
      <c r="S132" s="97">
        <v>0</v>
      </c>
    </row>
    <row r="133" spans="1:19">
      <c r="A133" s="97" t="s">
        <v>482</v>
      </c>
      <c r="B133" s="98">
        <v>684679000000</v>
      </c>
      <c r="C133" s="97">
        <v>455511.51699999999</v>
      </c>
      <c r="D133" s="97" t="s">
        <v>682</v>
      </c>
      <c r="E133" s="97">
        <v>101872.63800000001</v>
      </c>
      <c r="F133" s="97">
        <v>41401.919999999998</v>
      </c>
      <c r="G133" s="97">
        <v>48365.99</v>
      </c>
      <c r="H133" s="97">
        <v>0</v>
      </c>
      <c r="I133" s="97">
        <v>52202.826999999997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211668.14199999999</v>
      </c>
      <c r="R133" s="97">
        <v>0</v>
      </c>
      <c r="S133" s="97">
        <v>0</v>
      </c>
    </row>
    <row r="134" spans="1:19">
      <c r="A134" s="97" t="s">
        <v>483</v>
      </c>
      <c r="B134" s="98">
        <v>608908000000</v>
      </c>
      <c r="C134" s="97">
        <v>408500.64500000002</v>
      </c>
      <c r="D134" s="97" t="s">
        <v>633</v>
      </c>
      <c r="E134" s="97">
        <v>101872.63800000001</v>
      </c>
      <c r="F134" s="97">
        <v>41401.919999999998</v>
      </c>
      <c r="G134" s="97">
        <v>48365.99</v>
      </c>
      <c r="H134" s="97">
        <v>0</v>
      </c>
      <c r="I134" s="97">
        <v>21555.68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195304.416</v>
      </c>
      <c r="R134" s="97">
        <v>0</v>
      </c>
      <c r="S134" s="97">
        <v>0</v>
      </c>
    </row>
    <row r="135" spans="1:19">
      <c r="A135" s="97" t="s">
        <v>484</v>
      </c>
      <c r="B135" s="98">
        <v>554277000000</v>
      </c>
      <c r="C135" s="97">
        <v>389589.99900000001</v>
      </c>
      <c r="D135" s="97" t="s">
        <v>677</v>
      </c>
      <c r="E135" s="97">
        <v>101872.63800000001</v>
      </c>
      <c r="F135" s="97">
        <v>41401.919999999998</v>
      </c>
      <c r="G135" s="97">
        <v>48365.99</v>
      </c>
      <c r="H135" s="97">
        <v>0</v>
      </c>
      <c r="I135" s="97">
        <v>12841.194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185108.25700000001</v>
      </c>
      <c r="R135" s="97">
        <v>0</v>
      </c>
      <c r="S135" s="97">
        <v>0</v>
      </c>
    </row>
    <row r="136" spans="1:19">
      <c r="A136" s="97" t="s">
        <v>485</v>
      </c>
      <c r="B136" s="98">
        <v>513409000000</v>
      </c>
      <c r="C136" s="97">
        <v>359828.16</v>
      </c>
      <c r="D136" s="97" t="s">
        <v>580</v>
      </c>
      <c r="E136" s="97">
        <v>101872.63800000001</v>
      </c>
      <c r="F136" s="97">
        <v>41401.919999999998</v>
      </c>
      <c r="G136" s="97">
        <v>48365.99</v>
      </c>
      <c r="H136" s="97">
        <v>0</v>
      </c>
      <c r="I136" s="97">
        <v>0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168187.61199999999</v>
      </c>
      <c r="R136" s="97">
        <v>0</v>
      </c>
      <c r="S136" s="97">
        <v>0</v>
      </c>
    </row>
    <row r="137" spans="1:19">
      <c r="A137" s="97" t="s">
        <v>486</v>
      </c>
      <c r="B137" s="98">
        <v>531674000000</v>
      </c>
      <c r="C137" s="97">
        <v>351013.38799999998</v>
      </c>
      <c r="D137" s="97" t="s">
        <v>581</v>
      </c>
      <c r="E137" s="97">
        <v>101872.63800000001</v>
      </c>
      <c r="F137" s="97">
        <v>41401.919999999998</v>
      </c>
      <c r="G137" s="97">
        <v>48365.99</v>
      </c>
      <c r="H137" s="97">
        <v>0</v>
      </c>
      <c r="I137" s="97">
        <v>0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159372.84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6851520000000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481282000000</v>
      </c>
      <c r="C140" s="97">
        <v>351013.38799999998</v>
      </c>
      <c r="D140" s="97"/>
      <c r="E140" s="97">
        <v>67915.092000000004</v>
      </c>
      <c r="F140" s="97">
        <v>36859.928999999996</v>
      </c>
      <c r="G140" s="97">
        <v>48365.99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159372.84</v>
      </c>
      <c r="R140" s="97">
        <v>0</v>
      </c>
      <c r="S140" s="97">
        <v>0</v>
      </c>
    </row>
    <row r="141" spans="1:19">
      <c r="A141" s="97" t="s">
        <v>489</v>
      </c>
      <c r="B141" s="98">
        <v>688679000000</v>
      </c>
      <c r="C141" s="97">
        <v>455511.51699999999</v>
      </c>
      <c r="D141" s="97"/>
      <c r="E141" s="97">
        <v>101872.63800000001</v>
      </c>
      <c r="F141" s="97">
        <v>41401.919999999998</v>
      </c>
      <c r="G141" s="97">
        <v>48365.99</v>
      </c>
      <c r="H141" s="97">
        <v>0</v>
      </c>
      <c r="I141" s="97">
        <v>63893.41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224181.11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509</v>
      </c>
      <c r="C143" s="97" t="s">
        <v>510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511</v>
      </c>
      <c r="B144" s="97">
        <v>70473.52</v>
      </c>
      <c r="C144" s="97">
        <v>18373.669999999998</v>
      </c>
      <c r="D144" s="97">
        <v>0</v>
      </c>
      <c r="E144" s="97">
        <v>88847.19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512</v>
      </c>
      <c r="B145" s="97">
        <v>16.86</v>
      </c>
      <c r="C145" s="97">
        <v>4.3899999999999997</v>
      </c>
      <c r="D145" s="97">
        <v>0</v>
      </c>
      <c r="E145" s="97">
        <v>21.25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513</v>
      </c>
      <c r="B146" s="97">
        <v>16.86</v>
      </c>
      <c r="C146" s="97">
        <v>4.3899999999999997</v>
      </c>
      <c r="D146" s="97">
        <v>0</v>
      </c>
      <c r="E146" s="97">
        <v>21.25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49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9946.32</v>
      </c>
      <c r="C2" s="97">
        <v>2379.0500000000002</v>
      </c>
      <c r="D2" s="97">
        <v>2379.0500000000002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9946.32</v>
      </c>
      <c r="C3" s="97">
        <v>2379.0500000000002</v>
      </c>
      <c r="D3" s="97">
        <v>2379.0500000000002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15098.45</v>
      </c>
      <c r="C4" s="97">
        <v>3611.38</v>
      </c>
      <c r="D4" s="97">
        <v>3611.38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15098.45</v>
      </c>
      <c r="C5" s="97">
        <v>3611.38</v>
      </c>
      <c r="D5" s="97">
        <v>3611.38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3206.08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26.59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77.13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853.18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22.54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3263.35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6518.57</v>
      </c>
      <c r="C28" s="97">
        <v>3427.75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528</v>
      </c>
      <c r="C42" s="97">
        <v>0.08</v>
      </c>
      <c r="D42" s="97">
        <v>0.56799999999999995</v>
      </c>
      <c r="E42" s="97">
        <v>0.621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528</v>
      </c>
      <c r="C43" s="97">
        <v>0.08</v>
      </c>
      <c r="D43" s="97">
        <v>0.56799999999999995</v>
      </c>
      <c r="E43" s="97">
        <v>0.621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529</v>
      </c>
      <c r="C45" s="97">
        <v>0.3</v>
      </c>
      <c r="D45" s="97">
        <v>0.36399999999999999</v>
      </c>
      <c r="E45" s="97">
        <v>0.39100000000000001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528</v>
      </c>
      <c r="C46" s="97">
        <v>0.08</v>
      </c>
      <c r="D46" s="97">
        <v>0.56799999999999995</v>
      </c>
      <c r="E46" s="97">
        <v>0.621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529</v>
      </c>
      <c r="C48" s="97">
        <v>0.3</v>
      </c>
      <c r="D48" s="97">
        <v>0.36399999999999999</v>
      </c>
      <c r="E48" s="97">
        <v>0.39100000000000001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528</v>
      </c>
      <c r="C49" s="97">
        <v>0.08</v>
      </c>
      <c r="D49" s="97">
        <v>0.56799999999999995</v>
      </c>
      <c r="E49" s="97">
        <v>0.621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528</v>
      </c>
      <c r="C50" s="97">
        <v>0.08</v>
      </c>
      <c r="D50" s="97">
        <v>0.56799999999999995</v>
      </c>
      <c r="E50" s="97">
        <v>0.621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529</v>
      </c>
      <c r="C52" s="97">
        <v>0.3</v>
      </c>
      <c r="D52" s="97">
        <v>0.36399999999999999</v>
      </c>
      <c r="E52" s="97">
        <v>0.39100000000000001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528</v>
      </c>
      <c r="C53" s="97">
        <v>0.08</v>
      </c>
      <c r="D53" s="97">
        <v>0.56799999999999995</v>
      </c>
      <c r="E53" s="97">
        <v>0.621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528</v>
      </c>
      <c r="C54" s="97">
        <v>0.08</v>
      </c>
      <c r="D54" s="97">
        <v>0.56799999999999995</v>
      </c>
      <c r="E54" s="97">
        <v>0.621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529</v>
      </c>
      <c r="C56" s="97">
        <v>0.3</v>
      </c>
      <c r="D56" s="97">
        <v>0.36399999999999999</v>
      </c>
      <c r="E56" s="97">
        <v>0.39100000000000001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528</v>
      </c>
      <c r="C57" s="97">
        <v>0.08</v>
      </c>
      <c r="D57" s="97">
        <v>0.56799999999999995</v>
      </c>
      <c r="E57" s="97">
        <v>0.621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528</v>
      </c>
      <c r="C58" s="97">
        <v>0.08</v>
      </c>
      <c r="D58" s="97">
        <v>0.56799999999999995</v>
      </c>
      <c r="E58" s="97">
        <v>0.621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529</v>
      </c>
      <c r="C60" s="97">
        <v>0.3</v>
      </c>
      <c r="D60" s="97">
        <v>0.36399999999999999</v>
      </c>
      <c r="E60" s="97">
        <v>0.39100000000000001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528</v>
      </c>
      <c r="C61" s="97">
        <v>0.08</v>
      </c>
      <c r="D61" s="97">
        <v>0.56799999999999995</v>
      </c>
      <c r="E61" s="97">
        <v>0.621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529</v>
      </c>
      <c r="C63" s="97">
        <v>0.3</v>
      </c>
      <c r="D63" s="97">
        <v>0.36399999999999999</v>
      </c>
      <c r="E63" s="97">
        <v>0.39100000000000001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701</v>
      </c>
      <c r="C66" s="97">
        <v>174.7</v>
      </c>
      <c r="D66" s="97">
        <v>174.7</v>
      </c>
      <c r="E66" s="97">
        <v>4.0919999999999996</v>
      </c>
      <c r="F66" s="97">
        <v>0.39200000000000002</v>
      </c>
      <c r="G66" s="97">
        <v>0.253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4.09</v>
      </c>
      <c r="F67" s="97">
        <v>0.39200000000000002</v>
      </c>
      <c r="G67" s="97">
        <v>0.253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4.09</v>
      </c>
      <c r="F69" s="97">
        <v>0.39200000000000002</v>
      </c>
      <c r="G69" s="97">
        <v>0.253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11204.64</v>
      </c>
      <c r="D75" s="97">
        <v>8816.32</v>
      </c>
      <c r="E75" s="97">
        <v>2388.33</v>
      </c>
      <c r="F75" s="97">
        <v>0.79</v>
      </c>
      <c r="G75" s="97">
        <v>3.16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66503.61</v>
      </c>
      <c r="D76" s="97">
        <v>50187.44</v>
      </c>
      <c r="E76" s="97">
        <v>16316.17</v>
      </c>
      <c r="F76" s="97">
        <v>0.75</v>
      </c>
      <c r="G76" s="97">
        <v>3.17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30533.919999999998</v>
      </c>
      <c r="D77" s="97">
        <v>24386.07</v>
      </c>
      <c r="E77" s="97">
        <v>6147.84</v>
      </c>
      <c r="F77" s="97">
        <v>0.8</v>
      </c>
      <c r="G77" s="97">
        <v>3.19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255701.22</v>
      </c>
      <c r="D78" s="97">
        <v>178869.25</v>
      </c>
      <c r="E78" s="97">
        <v>76831.97</v>
      </c>
      <c r="F78" s="97">
        <v>0.7</v>
      </c>
      <c r="G78" s="97">
        <v>2.79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60608.75</v>
      </c>
      <c r="D79" s="97">
        <v>48405.49</v>
      </c>
      <c r="E79" s="97">
        <v>12203.25</v>
      </c>
      <c r="F79" s="97">
        <v>0.8</v>
      </c>
      <c r="G79" s="97">
        <v>3.35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30946.639999999999</v>
      </c>
      <c r="D80" s="97">
        <v>24715.69</v>
      </c>
      <c r="E80" s="97">
        <v>6230.94</v>
      </c>
      <c r="F80" s="97">
        <v>0.8</v>
      </c>
      <c r="G80" s="97">
        <v>3.19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16577.38</v>
      </c>
      <c r="D83" s="97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95691.62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97904.73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361840.33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117222.53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52596.15</v>
      </c>
      <c r="D88" s="97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629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630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0.54</v>
      </c>
      <c r="D94" s="97">
        <v>622</v>
      </c>
      <c r="E94" s="97">
        <v>0.66</v>
      </c>
      <c r="F94" s="97">
        <v>759.89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0.57999999999999996</v>
      </c>
      <c r="D95" s="97">
        <v>1109.6500000000001</v>
      </c>
      <c r="E95" s="97">
        <v>3.54</v>
      </c>
      <c r="F95" s="97">
        <v>6746.02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1.84</v>
      </c>
      <c r="F96" s="97">
        <v>2017.25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0.6</v>
      </c>
      <c r="D97" s="97">
        <v>1017.59</v>
      </c>
      <c r="E97" s="97">
        <v>11.28</v>
      </c>
      <c r="F97" s="97">
        <v>19114.939999999999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0.57999999999999996</v>
      </c>
      <c r="D98" s="97">
        <v>1109.6500000000001</v>
      </c>
      <c r="E98" s="97">
        <v>3.66</v>
      </c>
      <c r="F98" s="97">
        <v>6983.82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1.87</v>
      </c>
      <c r="F99" s="97">
        <v>2044.52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0.78</v>
      </c>
      <c r="F105" s="97">
        <v>1.67</v>
      </c>
      <c r="G105" s="97">
        <v>0.57999999999999996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52454.547500000001</v>
      </c>
      <c r="C108" s="97">
        <v>65.1631</v>
      </c>
      <c r="D108" s="97">
        <v>112.2679</v>
      </c>
      <c r="E108" s="97">
        <v>0</v>
      </c>
      <c r="F108" s="97">
        <v>5.0000000000000001E-4</v>
      </c>
      <c r="G108" s="98">
        <v>1482150</v>
      </c>
      <c r="H108" s="97">
        <v>20034.118699999999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43216.657800000001</v>
      </c>
      <c r="C109" s="97">
        <v>55.0518</v>
      </c>
      <c r="D109" s="97">
        <v>101.20950000000001</v>
      </c>
      <c r="E109" s="97">
        <v>0</v>
      </c>
      <c r="F109" s="97">
        <v>4.0000000000000002E-4</v>
      </c>
      <c r="G109" s="98">
        <v>1336430</v>
      </c>
      <c r="H109" s="97">
        <v>16652.024799999999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46753.1296</v>
      </c>
      <c r="C110" s="97">
        <v>60.278199999999998</v>
      </c>
      <c r="D110" s="97">
        <v>114.0981</v>
      </c>
      <c r="E110" s="97">
        <v>0</v>
      </c>
      <c r="F110" s="97">
        <v>5.0000000000000001E-4</v>
      </c>
      <c r="G110" s="98">
        <v>1506760</v>
      </c>
      <c r="H110" s="97">
        <v>18091.952000000001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40816.480300000003</v>
      </c>
      <c r="C111" s="97">
        <v>54.391300000000001</v>
      </c>
      <c r="D111" s="97">
        <v>110.89279999999999</v>
      </c>
      <c r="E111" s="97">
        <v>0</v>
      </c>
      <c r="F111" s="97">
        <v>5.0000000000000001E-4</v>
      </c>
      <c r="G111" s="98">
        <v>1464740</v>
      </c>
      <c r="H111" s="97">
        <v>15983.918900000001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37038.422500000001</v>
      </c>
      <c r="C112" s="97">
        <v>52.36</v>
      </c>
      <c r="D112" s="97">
        <v>119.8036</v>
      </c>
      <c r="E112" s="97">
        <v>0</v>
      </c>
      <c r="F112" s="97">
        <v>5.0000000000000001E-4</v>
      </c>
      <c r="G112" s="98">
        <v>1582920</v>
      </c>
      <c r="H112" s="97">
        <v>14826.066199999999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33518.213799999998</v>
      </c>
      <c r="C113" s="97">
        <v>49.119399999999999</v>
      </c>
      <c r="D113" s="97">
        <v>119.5</v>
      </c>
      <c r="E113" s="97">
        <v>0</v>
      </c>
      <c r="F113" s="97">
        <v>5.0000000000000001E-4</v>
      </c>
      <c r="G113" s="98">
        <v>1579140</v>
      </c>
      <c r="H113" s="97">
        <v>13602.8714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32931.107300000003</v>
      </c>
      <c r="C114" s="97">
        <v>49.844900000000003</v>
      </c>
      <c r="D114" s="97">
        <v>127.5324</v>
      </c>
      <c r="E114" s="97">
        <v>0</v>
      </c>
      <c r="F114" s="97">
        <v>5.0000000000000001E-4</v>
      </c>
      <c r="G114" s="98">
        <v>1685480</v>
      </c>
      <c r="H114" s="97">
        <v>13534.4532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32869.876600000003</v>
      </c>
      <c r="C115" s="97">
        <v>50.437399999999997</v>
      </c>
      <c r="D115" s="97">
        <v>131.6704</v>
      </c>
      <c r="E115" s="97">
        <v>0</v>
      </c>
      <c r="F115" s="97">
        <v>5.0000000000000001E-4</v>
      </c>
      <c r="G115" s="98">
        <v>1740250</v>
      </c>
      <c r="H115" s="97">
        <v>13582.6774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34303.888400000003</v>
      </c>
      <c r="C116" s="97">
        <v>50.130899999999997</v>
      </c>
      <c r="D116" s="97">
        <v>121.4083</v>
      </c>
      <c r="E116" s="97">
        <v>0</v>
      </c>
      <c r="F116" s="97">
        <v>5.0000000000000001E-4</v>
      </c>
      <c r="G116" s="98">
        <v>1604340</v>
      </c>
      <c r="H116" s="97">
        <v>13906.749900000001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39910.419099999999</v>
      </c>
      <c r="C117" s="97">
        <v>54.7943</v>
      </c>
      <c r="D117" s="97">
        <v>118.7135</v>
      </c>
      <c r="E117" s="97">
        <v>0</v>
      </c>
      <c r="F117" s="97">
        <v>5.0000000000000001E-4</v>
      </c>
      <c r="G117" s="98">
        <v>1568300</v>
      </c>
      <c r="H117" s="97">
        <v>15801.5813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45923.574399999998</v>
      </c>
      <c r="C118" s="97">
        <v>58.938299999999998</v>
      </c>
      <c r="D118" s="97">
        <v>110.34739999999999</v>
      </c>
      <c r="E118" s="97">
        <v>0</v>
      </c>
      <c r="F118" s="97">
        <v>5.0000000000000001E-4</v>
      </c>
      <c r="G118" s="98">
        <v>1457180</v>
      </c>
      <c r="H118" s="97">
        <v>17741.983499999998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52131.757400000002</v>
      </c>
      <c r="C119" s="97">
        <v>64.986900000000006</v>
      </c>
      <c r="D119" s="97">
        <v>113.0119</v>
      </c>
      <c r="E119" s="97">
        <v>0</v>
      </c>
      <c r="F119" s="97">
        <v>5.0000000000000001E-4</v>
      </c>
      <c r="G119" s="98">
        <v>1492010</v>
      </c>
      <c r="H119" s="97">
        <v>19934.9035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7">
        <v>491868.0747</v>
      </c>
      <c r="C121" s="97">
        <v>665.49639999999999</v>
      </c>
      <c r="D121" s="97">
        <v>1400.4558999999999</v>
      </c>
      <c r="E121" s="97">
        <v>0</v>
      </c>
      <c r="F121" s="97">
        <v>5.7999999999999996E-3</v>
      </c>
      <c r="G121" s="98">
        <v>18499700</v>
      </c>
      <c r="H121" s="97">
        <v>193693.30059999999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32869.876600000003</v>
      </c>
      <c r="C122" s="97">
        <v>49.119399999999999</v>
      </c>
      <c r="D122" s="97">
        <v>101.20950000000001</v>
      </c>
      <c r="E122" s="97">
        <v>0</v>
      </c>
      <c r="F122" s="97">
        <v>4.0000000000000002E-4</v>
      </c>
      <c r="G122" s="98">
        <v>1336430</v>
      </c>
      <c r="H122" s="97">
        <v>13534.4532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52454.547500000001</v>
      </c>
      <c r="C123" s="97">
        <v>65.1631</v>
      </c>
      <c r="D123" s="97">
        <v>131.6704</v>
      </c>
      <c r="E123" s="97">
        <v>0</v>
      </c>
      <c r="F123" s="97">
        <v>5.0000000000000001E-4</v>
      </c>
      <c r="G123" s="98">
        <v>1740250</v>
      </c>
      <c r="H123" s="97">
        <v>20034.118699999999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522251000000</v>
      </c>
      <c r="C126" s="97">
        <v>357071.48100000003</v>
      </c>
      <c r="D126" s="97" t="s">
        <v>582</v>
      </c>
      <c r="E126" s="97">
        <v>101872.63800000001</v>
      </c>
      <c r="F126" s="97">
        <v>41401.919999999998</v>
      </c>
      <c r="G126" s="97">
        <v>37797.360000000001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175999.56200000001</v>
      </c>
      <c r="R126" s="97">
        <v>0</v>
      </c>
      <c r="S126" s="97">
        <v>0</v>
      </c>
    </row>
    <row r="127" spans="1:19">
      <c r="A127" s="97" t="s">
        <v>477</v>
      </c>
      <c r="B127" s="98">
        <v>470906000000</v>
      </c>
      <c r="C127" s="97">
        <v>347951.21100000001</v>
      </c>
      <c r="D127" s="97" t="s">
        <v>583</v>
      </c>
      <c r="E127" s="97">
        <v>101872.63800000001</v>
      </c>
      <c r="F127" s="97">
        <v>41401.919999999998</v>
      </c>
      <c r="G127" s="97">
        <v>37797.360000000001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166879.29300000001</v>
      </c>
      <c r="R127" s="97">
        <v>0</v>
      </c>
      <c r="S127" s="97">
        <v>0</v>
      </c>
    </row>
    <row r="128" spans="1:19">
      <c r="A128" s="97" t="s">
        <v>478</v>
      </c>
      <c r="B128" s="98">
        <v>530922000000</v>
      </c>
      <c r="C128" s="97">
        <v>357643.67</v>
      </c>
      <c r="D128" s="97" t="s">
        <v>584</v>
      </c>
      <c r="E128" s="97">
        <v>101872.63800000001</v>
      </c>
      <c r="F128" s="97">
        <v>41401.919999999998</v>
      </c>
      <c r="G128" s="97">
        <v>37797.360000000001</v>
      </c>
      <c r="H128" s="97">
        <v>0</v>
      </c>
      <c r="I128" s="97">
        <v>0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176571.75099999999</v>
      </c>
      <c r="R128" s="97">
        <v>0</v>
      </c>
      <c r="S128" s="97">
        <v>0</v>
      </c>
    </row>
    <row r="129" spans="1:19">
      <c r="A129" s="97" t="s">
        <v>479</v>
      </c>
      <c r="B129" s="98">
        <v>516117000000</v>
      </c>
      <c r="C129" s="97">
        <v>362846.87300000002</v>
      </c>
      <c r="D129" s="97" t="s">
        <v>585</v>
      </c>
      <c r="E129" s="97">
        <v>101872.63800000001</v>
      </c>
      <c r="F129" s="97">
        <v>41401.919999999998</v>
      </c>
      <c r="G129" s="97">
        <v>37797.360000000001</v>
      </c>
      <c r="H129" s="97">
        <v>0</v>
      </c>
      <c r="I129" s="97">
        <v>48.448999999999998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181726.505</v>
      </c>
      <c r="R129" s="97">
        <v>0</v>
      </c>
      <c r="S129" s="97">
        <v>0</v>
      </c>
    </row>
    <row r="130" spans="1:19">
      <c r="A130" s="97" t="s">
        <v>291</v>
      </c>
      <c r="B130" s="98">
        <v>557759000000</v>
      </c>
      <c r="C130" s="97">
        <v>374988.321</v>
      </c>
      <c r="D130" s="97" t="s">
        <v>586</v>
      </c>
      <c r="E130" s="97">
        <v>67915.092000000004</v>
      </c>
      <c r="F130" s="97">
        <v>36859.928999999996</v>
      </c>
      <c r="G130" s="97">
        <v>37797.360000000001</v>
      </c>
      <c r="H130" s="97">
        <v>0</v>
      </c>
      <c r="I130" s="97">
        <v>9485.0370000000003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222930.902</v>
      </c>
      <c r="R130" s="97">
        <v>0</v>
      </c>
      <c r="S130" s="97">
        <v>0</v>
      </c>
    </row>
    <row r="131" spans="1:19">
      <c r="A131" s="97" t="s">
        <v>480</v>
      </c>
      <c r="B131" s="98">
        <v>556428000000</v>
      </c>
      <c r="C131" s="97">
        <v>388387.46100000001</v>
      </c>
      <c r="D131" s="97" t="s">
        <v>587</v>
      </c>
      <c r="E131" s="97">
        <v>101872.63800000001</v>
      </c>
      <c r="F131" s="97">
        <v>41401.919999999998</v>
      </c>
      <c r="G131" s="97">
        <v>37797.360000000001</v>
      </c>
      <c r="H131" s="97">
        <v>0</v>
      </c>
      <c r="I131" s="97">
        <v>12996.483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194319.06</v>
      </c>
      <c r="R131" s="97">
        <v>0</v>
      </c>
      <c r="S131" s="97">
        <v>0</v>
      </c>
    </row>
    <row r="132" spans="1:19">
      <c r="A132" s="97" t="s">
        <v>481</v>
      </c>
      <c r="B132" s="98">
        <v>593898000000</v>
      </c>
      <c r="C132" s="97">
        <v>404944.64299999998</v>
      </c>
      <c r="D132" s="97" t="s">
        <v>588</v>
      </c>
      <c r="E132" s="97">
        <v>67915.092000000004</v>
      </c>
      <c r="F132" s="97">
        <v>36859.928999999996</v>
      </c>
      <c r="G132" s="97">
        <v>37797.360000000001</v>
      </c>
      <c r="H132" s="97">
        <v>0</v>
      </c>
      <c r="I132" s="97">
        <v>33729.56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228642.70199999999</v>
      </c>
      <c r="R132" s="97">
        <v>0</v>
      </c>
      <c r="S132" s="97">
        <v>0</v>
      </c>
    </row>
    <row r="133" spans="1:19">
      <c r="A133" s="97" t="s">
        <v>482</v>
      </c>
      <c r="B133" s="98">
        <v>613195000000</v>
      </c>
      <c r="C133" s="97">
        <v>399684.72499999998</v>
      </c>
      <c r="D133" s="97" t="s">
        <v>589</v>
      </c>
      <c r="E133" s="97">
        <v>67915.092000000004</v>
      </c>
      <c r="F133" s="97">
        <v>36859.928999999996</v>
      </c>
      <c r="G133" s="97">
        <v>37797.360000000001</v>
      </c>
      <c r="H133" s="97">
        <v>0</v>
      </c>
      <c r="I133" s="97">
        <v>29177.387999999999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227934.95600000001</v>
      </c>
      <c r="R133" s="97">
        <v>0</v>
      </c>
      <c r="S133" s="97">
        <v>0</v>
      </c>
    </row>
    <row r="134" spans="1:19">
      <c r="A134" s="97" t="s">
        <v>483</v>
      </c>
      <c r="B134" s="98">
        <v>565308000000</v>
      </c>
      <c r="C134" s="97">
        <v>419744.04200000002</v>
      </c>
      <c r="D134" s="97" t="s">
        <v>683</v>
      </c>
      <c r="E134" s="97">
        <v>101872.63800000001</v>
      </c>
      <c r="F134" s="97">
        <v>41401.919999999998</v>
      </c>
      <c r="G134" s="97">
        <v>37797.360000000001</v>
      </c>
      <c r="H134" s="97">
        <v>0</v>
      </c>
      <c r="I134" s="97">
        <v>77931.505999999994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160740.617</v>
      </c>
      <c r="R134" s="97">
        <v>0</v>
      </c>
      <c r="S134" s="97">
        <v>0</v>
      </c>
    </row>
    <row r="135" spans="1:19">
      <c r="A135" s="97" t="s">
        <v>484</v>
      </c>
      <c r="B135" s="98">
        <v>552608000000</v>
      </c>
      <c r="C135" s="97">
        <v>362980.69199999998</v>
      </c>
      <c r="D135" s="97" t="s">
        <v>684</v>
      </c>
      <c r="E135" s="97">
        <v>101872.63800000001</v>
      </c>
      <c r="F135" s="97">
        <v>41401.919999999998</v>
      </c>
      <c r="G135" s="97">
        <v>37797.360000000001</v>
      </c>
      <c r="H135" s="97">
        <v>0</v>
      </c>
      <c r="I135" s="97">
        <v>0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181908.77299999999</v>
      </c>
      <c r="R135" s="97">
        <v>0</v>
      </c>
      <c r="S135" s="97">
        <v>0</v>
      </c>
    </row>
    <row r="136" spans="1:19">
      <c r="A136" s="97" t="s">
        <v>485</v>
      </c>
      <c r="B136" s="98">
        <v>513452000000</v>
      </c>
      <c r="C136" s="97">
        <v>364192.60700000002</v>
      </c>
      <c r="D136" s="97" t="s">
        <v>685</v>
      </c>
      <c r="E136" s="97">
        <v>101872.63800000001</v>
      </c>
      <c r="F136" s="97">
        <v>41401.919999999998</v>
      </c>
      <c r="G136" s="97">
        <v>37797.360000000001</v>
      </c>
      <c r="H136" s="97">
        <v>0</v>
      </c>
      <c r="I136" s="97">
        <v>0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183120.68900000001</v>
      </c>
      <c r="R136" s="97">
        <v>0</v>
      </c>
      <c r="S136" s="97">
        <v>0</v>
      </c>
    </row>
    <row r="137" spans="1:19">
      <c r="A137" s="97" t="s">
        <v>486</v>
      </c>
      <c r="B137" s="98">
        <v>525728000000</v>
      </c>
      <c r="C137" s="97">
        <v>351207.73300000001</v>
      </c>
      <c r="D137" s="97" t="s">
        <v>590</v>
      </c>
      <c r="E137" s="97">
        <v>101872.63800000001</v>
      </c>
      <c r="F137" s="97">
        <v>41401.919999999998</v>
      </c>
      <c r="G137" s="97">
        <v>37797.360000000001</v>
      </c>
      <c r="H137" s="97">
        <v>0</v>
      </c>
      <c r="I137" s="97">
        <v>0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170135.815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6518570000000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470906000000</v>
      </c>
      <c r="C140" s="97">
        <v>347951.21100000001</v>
      </c>
      <c r="D140" s="97"/>
      <c r="E140" s="97">
        <v>67915.092000000004</v>
      </c>
      <c r="F140" s="97">
        <v>36859.928999999996</v>
      </c>
      <c r="G140" s="97">
        <v>37797.360000000001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160740.617</v>
      </c>
      <c r="R140" s="97">
        <v>0</v>
      </c>
      <c r="S140" s="97">
        <v>0</v>
      </c>
    </row>
    <row r="141" spans="1:19">
      <c r="A141" s="97" t="s">
        <v>489</v>
      </c>
      <c r="B141" s="98">
        <v>613195000000</v>
      </c>
      <c r="C141" s="97">
        <v>419744.04200000002</v>
      </c>
      <c r="D141" s="97"/>
      <c r="E141" s="97">
        <v>101872.63800000001</v>
      </c>
      <c r="F141" s="97">
        <v>41401.919999999998</v>
      </c>
      <c r="G141" s="97">
        <v>37797.360000000001</v>
      </c>
      <c r="H141" s="97">
        <v>0</v>
      </c>
      <c r="I141" s="97">
        <v>77931.505999999994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228642.70199999999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509</v>
      </c>
      <c r="C143" s="97" t="s">
        <v>510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511</v>
      </c>
      <c r="B144" s="97">
        <v>128924.9</v>
      </c>
      <c r="C144" s="97">
        <v>28712.22</v>
      </c>
      <c r="D144" s="97">
        <v>0</v>
      </c>
      <c r="E144" s="97">
        <v>157637.12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512</v>
      </c>
      <c r="B145" s="97">
        <v>30.84</v>
      </c>
      <c r="C145" s="97">
        <v>6.87</v>
      </c>
      <c r="D145" s="97">
        <v>0</v>
      </c>
      <c r="E145" s="97">
        <v>37.71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513</v>
      </c>
      <c r="B146" s="97">
        <v>30.84</v>
      </c>
      <c r="C146" s="97">
        <v>6.87</v>
      </c>
      <c r="D146" s="97">
        <v>0</v>
      </c>
      <c r="E146" s="97">
        <v>37.71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</row>
    <row r="148" spans="1:19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</row>
    <row r="149" spans="1:1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46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11303.7</v>
      </c>
      <c r="C2" s="97">
        <v>2703.72</v>
      </c>
      <c r="D2" s="97">
        <v>2703.72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11303.7</v>
      </c>
      <c r="C3" s="97">
        <v>2703.72</v>
      </c>
      <c r="D3" s="97">
        <v>2703.72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29846.49</v>
      </c>
      <c r="C4" s="97">
        <v>7138.95</v>
      </c>
      <c r="D4" s="97">
        <v>7138.95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29846.49</v>
      </c>
      <c r="C5" s="97">
        <v>7138.95</v>
      </c>
      <c r="D5" s="97">
        <v>7138.95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3949.12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193.07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77.150000000000006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1235.3900000000001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23.08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3328.43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7132.38</v>
      </c>
      <c r="C28" s="97">
        <v>4171.33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528</v>
      </c>
      <c r="C42" s="97">
        <v>0.08</v>
      </c>
      <c r="D42" s="97">
        <v>0.56799999999999995</v>
      </c>
      <c r="E42" s="97">
        <v>0.621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528</v>
      </c>
      <c r="C43" s="97">
        <v>0.08</v>
      </c>
      <c r="D43" s="97">
        <v>0.56799999999999995</v>
      </c>
      <c r="E43" s="97">
        <v>0.621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529</v>
      </c>
      <c r="C45" s="97">
        <v>0.3</v>
      </c>
      <c r="D45" s="97">
        <v>0.29599999999999999</v>
      </c>
      <c r="E45" s="97">
        <v>0.314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528</v>
      </c>
      <c r="C46" s="97">
        <v>0.08</v>
      </c>
      <c r="D46" s="97">
        <v>0.56799999999999995</v>
      </c>
      <c r="E46" s="97">
        <v>0.621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529</v>
      </c>
      <c r="C48" s="97">
        <v>0.3</v>
      </c>
      <c r="D48" s="97">
        <v>0.29599999999999999</v>
      </c>
      <c r="E48" s="97">
        <v>0.314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528</v>
      </c>
      <c r="C49" s="97">
        <v>0.08</v>
      </c>
      <c r="D49" s="97">
        <v>0.56799999999999995</v>
      </c>
      <c r="E49" s="97">
        <v>0.621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528</v>
      </c>
      <c r="C50" s="97">
        <v>0.08</v>
      </c>
      <c r="D50" s="97">
        <v>0.56799999999999995</v>
      </c>
      <c r="E50" s="97">
        <v>0.621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529</v>
      </c>
      <c r="C52" s="97">
        <v>0.3</v>
      </c>
      <c r="D52" s="97">
        <v>0.29599999999999999</v>
      </c>
      <c r="E52" s="97">
        <v>0.314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528</v>
      </c>
      <c r="C53" s="97">
        <v>0.08</v>
      </c>
      <c r="D53" s="97">
        <v>0.56799999999999995</v>
      </c>
      <c r="E53" s="97">
        <v>0.621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528</v>
      </c>
      <c r="C54" s="97">
        <v>0.08</v>
      </c>
      <c r="D54" s="97">
        <v>0.56799999999999995</v>
      </c>
      <c r="E54" s="97">
        <v>0.621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529</v>
      </c>
      <c r="C56" s="97">
        <v>0.3</v>
      </c>
      <c r="D56" s="97">
        <v>0.29599999999999999</v>
      </c>
      <c r="E56" s="97">
        <v>0.314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528</v>
      </c>
      <c r="C57" s="97">
        <v>0.08</v>
      </c>
      <c r="D57" s="97">
        <v>0.56799999999999995</v>
      </c>
      <c r="E57" s="97">
        <v>0.621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528</v>
      </c>
      <c r="C58" s="97">
        <v>0.08</v>
      </c>
      <c r="D58" s="97">
        <v>0.56799999999999995</v>
      </c>
      <c r="E58" s="97">
        <v>0.621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529</v>
      </c>
      <c r="C60" s="97">
        <v>0.3</v>
      </c>
      <c r="D60" s="97">
        <v>0.29599999999999999</v>
      </c>
      <c r="E60" s="97">
        <v>0.314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528</v>
      </c>
      <c r="C61" s="97">
        <v>0.08</v>
      </c>
      <c r="D61" s="97">
        <v>0.56799999999999995</v>
      </c>
      <c r="E61" s="97">
        <v>0.621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529</v>
      </c>
      <c r="C63" s="97">
        <v>0.3</v>
      </c>
      <c r="D63" s="97">
        <v>0.29599999999999999</v>
      </c>
      <c r="E63" s="97">
        <v>0.314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701</v>
      </c>
      <c r="C66" s="97">
        <v>174.7</v>
      </c>
      <c r="D66" s="97">
        <v>174.7</v>
      </c>
      <c r="E66" s="97">
        <v>3.3540000000000001</v>
      </c>
      <c r="F66" s="97">
        <v>0.38500000000000001</v>
      </c>
      <c r="G66" s="97">
        <v>0.30499999999999999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3.35</v>
      </c>
      <c r="F67" s="97">
        <v>0.38500000000000001</v>
      </c>
      <c r="G67" s="97">
        <v>0.30499999999999999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3.35</v>
      </c>
      <c r="F69" s="97">
        <v>0.38500000000000001</v>
      </c>
      <c r="G69" s="97">
        <v>0.30499999999999999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24909.23</v>
      </c>
      <c r="D75" s="97">
        <v>16931.240000000002</v>
      </c>
      <c r="E75" s="97">
        <v>7977.99</v>
      </c>
      <c r="F75" s="97">
        <v>0.68</v>
      </c>
      <c r="G75" s="97">
        <v>2.98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134275.95000000001</v>
      </c>
      <c r="D76" s="97">
        <v>90781.72</v>
      </c>
      <c r="E76" s="97">
        <v>43494.23</v>
      </c>
      <c r="F76" s="97">
        <v>0.68</v>
      </c>
      <c r="G76" s="97">
        <v>2.89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54867.95</v>
      </c>
      <c r="D77" s="97">
        <v>37095.300000000003</v>
      </c>
      <c r="E77" s="97">
        <v>17772.650000000001</v>
      </c>
      <c r="F77" s="97">
        <v>0.68</v>
      </c>
      <c r="G77" s="97">
        <v>2.62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377275.14</v>
      </c>
      <c r="D78" s="97">
        <v>255069.39</v>
      </c>
      <c r="E78" s="97">
        <v>122205.75</v>
      </c>
      <c r="F78" s="97">
        <v>0.68</v>
      </c>
      <c r="G78" s="97">
        <v>2.74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136351.76999999999</v>
      </c>
      <c r="D79" s="97">
        <v>92185.15</v>
      </c>
      <c r="E79" s="97">
        <v>44166.63</v>
      </c>
      <c r="F79" s="97">
        <v>0.68</v>
      </c>
      <c r="G79" s="97">
        <v>2.89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38025.199999999997</v>
      </c>
      <c r="D80" s="97">
        <v>29594.01</v>
      </c>
      <c r="E80" s="97">
        <v>8431.18</v>
      </c>
      <c r="F80" s="97">
        <v>0.78</v>
      </c>
      <c r="G80" s="97">
        <v>3.15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25522.71</v>
      </c>
      <c r="D83" s="97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146818.10999999999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158420.57999999999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518407.72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177981.64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64747.98</v>
      </c>
      <c r="D88" s="97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629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630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0.55000000000000004</v>
      </c>
      <c r="D94" s="97">
        <v>622</v>
      </c>
      <c r="E94" s="97">
        <v>1.02</v>
      </c>
      <c r="F94" s="97">
        <v>1159.67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0.59</v>
      </c>
      <c r="D95" s="97">
        <v>1109.6500000000001</v>
      </c>
      <c r="E95" s="97">
        <v>5.41</v>
      </c>
      <c r="F95" s="97">
        <v>10144.030000000001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2.21</v>
      </c>
      <c r="F96" s="97">
        <v>2416.4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0.6</v>
      </c>
      <c r="D97" s="97">
        <v>1017.59</v>
      </c>
      <c r="E97" s="97">
        <v>15.19</v>
      </c>
      <c r="F97" s="97">
        <v>25741.16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0.59</v>
      </c>
      <c r="D98" s="97">
        <v>1109.6500000000001</v>
      </c>
      <c r="E98" s="97">
        <v>5.49</v>
      </c>
      <c r="F98" s="97">
        <v>10300.85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2.17</v>
      </c>
      <c r="F99" s="97">
        <v>2372.91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0.78</v>
      </c>
      <c r="F105" s="97">
        <v>1.67</v>
      </c>
      <c r="G105" s="97">
        <v>0.57999999999999996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230665.04500000001</v>
      </c>
      <c r="C108" s="97">
        <v>378.90899999999999</v>
      </c>
      <c r="D108" s="97">
        <v>1017.2646999999999</v>
      </c>
      <c r="E108" s="97">
        <v>0</v>
      </c>
      <c r="F108" s="97">
        <v>3.2000000000000002E-3</v>
      </c>
      <c r="G108" s="97">
        <v>234132.54019999999</v>
      </c>
      <c r="H108" s="97">
        <v>96042.727199999994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202976.45389999999</v>
      </c>
      <c r="C109" s="97">
        <v>337.53039999999999</v>
      </c>
      <c r="D109" s="97">
        <v>919.76229999999998</v>
      </c>
      <c r="E109" s="97">
        <v>0</v>
      </c>
      <c r="F109" s="97">
        <v>2.8E-3</v>
      </c>
      <c r="G109" s="97">
        <v>211698.1079</v>
      </c>
      <c r="H109" s="97">
        <v>84906.419399999999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218201.7971</v>
      </c>
      <c r="C110" s="97">
        <v>369.98809999999997</v>
      </c>
      <c r="D110" s="97">
        <v>1031.5527999999999</v>
      </c>
      <c r="E110" s="97">
        <v>0</v>
      </c>
      <c r="F110" s="97">
        <v>3.2000000000000002E-3</v>
      </c>
      <c r="G110" s="97">
        <v>237439.69080000001</v>
      </c>
      <c r="H110" s="97">
        <v>91957.885800000004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200568.18590000001</v>
      </c>
      <c r="C111" s="97">
        <v>350.27699999999999</v>
      </c>
      <c r="D111" s="97">
        <v>1009.2693</v>
      </c>
      <c r="E111" s="97">
        <v>0</v>
      </c>
      <c r="F111" s="97">
        <v>3.0999999999999999E-3</v>
      </c>
      <c r="G111" s="97">
        <v>232325.8512</v>
      </c>
      <c r="H111" s="97">
        <v>85500.630699999994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212994.26699999999</v>
      </c>
      <c r="C112" s="97">
        <v>381.70400000000001</v>
      </c>
      <c r="D112" s="97">
        <v>1130.1015</v>
      </c>
      <c r="E112" s="97">
        <v>0</v>
      </c>
      <c r="F112" s="97">
        <v>3.3999999999999998E-3</v>
      </c>
      <c r="G112" s="97">
        <v>260154.1967</v>
      </c>
      <c r="H112" s="97">
        <v>91727.659599999999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229642.68160000001</v>
      </c>
      <c r="C113" s="97">
        <v>416.37630000000001</v>
      </c>
      <c r="D113" s="97">
        <v>1247.4304</v>
      </c>
      <c r="E113" s="97">
        <v>0</v>
      </c>
      <c r="F113" s="97">
        <v>3.8E-3</v>
      </c>
      <c r="G113" s="97">
        <v>287170.29849999998</v>
      </c>
      <c r="H113" s="97">
        <v>99359.891900000002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251531.86290000001</v>
      </c>
      <c r="C114" s="97">
        <v>456.92669999999998</v>
      </c>
      <c r="D114" s="97">
        <v>1371.501</v>
      </c>
      <c r="E114" s="97">
        <v>0</v>
      </c>
      <c r="F114" s="97">
        <v>4.1000000000000003E-3</v>
      </c>
      <c r="G114" s="97">
        <v>315733.64159999997</v>
      </c>
      <c r="H114" s="97">
        <v>108913.13740000001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246188.11569999999</v>
      </c>
      <c r="C115" s="97">
        <v>447.0505</v>
      </c>
      <c r="D115" s="97">
        <v>1341.3516</v>
      </c>
      <c r="E115" s="97">
        <v>0</v>
      </c>
      <c r="F115" s="97">
        <v>4.0000000000000001E-3</v>
      </c>
      <c r="G115" s="97">
        <v>308792.7205</v>
      </c>
      <c r="H115" s="97">
        <v>106583.1559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218221.75150000001</v>
      </c>
      <c r="C116" s="97">
        <v>394.61340000000001</v>
      </c>
      <c r="D116" s="97">
        <v>1179.0663</v>
      </c>
      <c r="E116" s="97">
        <v>0</v>
      </c>
      <c r="F116" s="97">
        <v>3.5999999999999999E-3</v>
      </c>
      <c r="G116" s="97">
        <v>271430.84250000003</v>
      </c>
      <c r="H116" s="97">
        <v>94317.498900000006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209300.08660000001</v>
      </c>
      <c r="C117" s="97">
        <v>370.21030000000002</v>
      </c>
      <c r="D117" s="97">
        <v>1081.2862</v>
      </c>
      <c r="E117" s="97">
        <v>0</v>
      </c>
      <c r="F117" s="97">
        <v>3.3E-3</v>
      </c>
      <c r="G117" s="97">
        <v>248910.1973</v>
      </c>
      <c r="H117" s="97">
        <v>89670.783200000005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207697.95250000001</v>
      </c>
      <c r="C118" s="97">
        <v>356.00779999999997</v>
      </c>
      <c r="D118" s="97">
        <v>1004.8574</v>
      </c>
      <c r="E118" s="97">
        <v>0</v>
      </c>
      <c r="F118" s="97">
        <v>3.0999999999999999E-3</v>
      </c>
      <c r="G118" s="97">
        <v>231300.7825</v>
      </c>
      <c r="H118" s="97">
        <v>87897.416400000002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226470.7225</v>
      </c>
      <c r="C119" s="97">
        <v>375.47449999999998</v>
      </c>
      <c r="D119" s="97">
        <v>1019.4816</v>
      </c>
      <c r="E119" s="97">
        <v>0</v>
      </c>
      <c r="F119" s="97">
        <v>3.2000000000000002E-3</v>
      </c>
      <c r="G119" s="97">
        <v>234648.33590000001</v>
      </c>
      <c r="H119" s="97">
        <v>94626.700200000007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2654460</v>
      </c>
      <c r="C121" s="97">
        <v>4635.0679</v>
      </c>
      <c r="D121" s="97">
        <v>13352.924999999999</v>
      </c>
      <c r="E121" s="97">
        <v>0</v>
      </c>
      <c r="F121" s="97">
        <v>4.07E-2</v>
      </c>
      <c r="G121" s="98">
        <v>3073740</v>
      </c>
      <c r="H121" s="98">
        <v>1131500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200568.18590000001</v>
      </c>
      <c r="C122" s="97">
        <v>337.53039999999999</v>
      </c>
      <c r="D122" s="97">
        <v>919.76229999999998</v>
      </c>
      <c r="E122" s="97">
        <v>0</v>
      </c>
      <c r="F122" s="97">
        <v>2.8E-3</v>
      </c>
      <c r="G122" s="97">
        <v>211698.1079</v>
      </c>
      <c r="H122" s="97">
        <v>84906.419399999999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251531.86290000001</v>
      </c>
      <c r="C123" s="97">
        <v>456.92669999999998</v>
      </c>
      <c r="D123" s="97">
        <v>1371.501</v>
      </c>
      <c r="E123" s="97">
        <v>0</v>
      </c>
      <c r="F123" s="97">
        <v>4.1000000000000003E-3</v>
      </c>
      <c r="G123" s="97">
        <v>315733.64159999997</v>
      </c>
      <c r="H123" s="97">
        <v>108913.13740000001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543287000000</v>
      </c>
      <c r="C126" s="97">
        <v>357606.261</v>
      </c>
      <c r="D126" s="97" t="s">
        <v>686</v>
      </c>
      <c r="E126" s="97">
        <v>101872.63800000001</v>
      </c>
      <c r="F126" s="97">
        <v>41401.919999999998</v>
      </c>
      <c r="G126" s="97">
        <v>52265.928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162065.77600000001</v>
      </c>
      <c r="R126" s="97">
        <v>0</v>
      </c>
      <c r="S126" s="97">
        <v>0</v>
      </c>
    </row>
    <row r="127" spans="1:19">
      <c r="A127" s="97" t="s">
        <v>477</v>
      </c>
      <c r="B127" s="98">
        <v>491230000000</v>
      </c>
      <c r="C127" s="97">
        <v>359444.29200000002</v>
      </c>
      <c r="D127" s="97" t="s">
        <v>591</v>
      </c>
      <c r="E127" s="97">
        <v>101872.63800000001</v>
      </c>
      <c r="F127" s="97">
        <v>41401.919999999998</v>
      </c>
      <c r="G127" s="97">
        <v>52265.928</v>
      </c>
      <c r="H127" s="97">
        <v>0</v>
      </c>
      <c r="I127" s="97">
        <v>504.59300000000002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163399.21400000001</v>
      </c>
      <c r="R127" s="97">
        <v>0</v>
      </c>
      <c r="S127" s="97">
        <v>0</v>
      </c>
    </row>
    <row r="128" spans="1:19">
      <c r="A128" s="97" t="s">
        <v>478</v>
      </c>
      <c r="B128" s="98">
        <v>550961000000</v>
      </c>
      <c r="C128" s="97">
        <v>372512.13500000001</v>
      </c>
      <c r="D128" s="97" t="s">
        <v>592</v>
      </c>
      <c r="E128" s="97">
        <v>67915.092000000004</v>
      </c>
      <c r="F128" s="97">
        <v>36859.928999999996</v>
      </c>
      <c r="G128" s="97">
        <v>52265.928</v>
      </c>
      <c r="H128" s="97">
        <v>0</v>
      </c>
      <c r="I128" s="97">
        <v>2592.2620000000002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212878.924</v>
      </c>
      <c r="R128" s="97">
        <v>0</v>
      </c>
      <c r="S128" s="97">
        <v>0</v>
      </c>
    </row>
    <row r="129" spans="1:19">
      <c r="A129" s="97" t="s">
        <v>479</v>
      </c>
      <c r="B129" s="98">
        <v>539095000000</v>
      </c>
      <c r="C129" s="97">
        <v>386827.92</v>
      </c>
      <c r="D129" s="97" t="s">
        <v>593</v>
      </c>
      <c r="E129" s="97">
        <v>101872.63800000001</v>
      </c>
      <c r="F129" s="97">
        <v>41401.919999999998</v>
      </c>
      <c r="G129" s="97">
        <v>52265.928</v>
      </c>
      <c r="H129" s="97">
        <v>0</v>
      </c>
      <c r="I129" s="97">
        <v>2874.0590000000002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188413.375</v>
      </c>
      <c r="R129" s="97">
        <v>0</v>
      </c>
      <c r="S129" s="97">
        <v>0</v>
      </c>
    </row>
    <row r="130" spans="1:19">
      <c r="A130" s="97" t="s">
        <v>291</v>
      </c>
      <c r="B130" s="98">
        <v>603668000000</v>
      </c>
      <c r="C130" s="97">
        <v>435847.35399999999</v>
      </c>
      <c r="D130" s="97" t="s">
        <v>541</v>
      </c>
      <c r="E130" s="97">
        <v>67915.092000000004</v>
      </c>
      <c r="F130" s="97">
        <v>36859.928999999996</v>
      </c>
      <c r="G130" s="97">
        <v>52265.928</v>
      </c>
      <c r="H130" s="97">
        <v>0</v>
      </c>
      <c r="I130" s="97">
        <v>40644.684999999998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238161.72099999999</v>
      </c>
      <c r="R130" s="97">
        <v>0</v>
      </c>
      <c r="S130" s="97">
        <v>0</v>
      </c>
    </row>
    <row r="131" spans="1:19">
      <c r="A131" s="97" t="s">
        <v>480</v>
      </c>
      <c r="B131" s="98">
        <v>666357000000</v>
      </c>
      <c r="C131" s="97">
        <v>504555.50300000003</v>
      </c>
      <c r="D131" s="97" t="s">
        <v>687</v>
      </c>
      <c r="E131" s="97">
        <v>101872.63800000001</v>
      </c>
      <c r="F131" s="97">
        <v>41401.919999999998</v>
      </c>
      <c r="G131" s="97">
        <v>52265.928</v>
      </c>
      <c r="H131" s="97">
        <v>0</v>
      </c>
      <c r="I131" s="97">
        <v>117463.851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191551.166</v>
      </c>
      <c r="R131" s="97">
        <v>0</v>
      </c>
      <c r="S131" s="97">
        <v>0</v>
      </c>
    </row>
    <row r="132" spans="1:19">
      <c r="A132" s="97" t="s">
        <v>481</v>
      </c>
      <c r="B132" s="98">
        <v>732636000000</v>
      </c>
      <c r="C132" s="97">
        <v>535013.07700000005</v>
      </c>
      <c r="D132" s="97" t="s">
        <v>516</v>
      </c>
      <c r="E132" s="97">
        <v>101872.63800000001</v>
      </c>
      <c r="F132" s="97">
        <v>41401.919999999998</v>
      </c>
      <c r="G132" s="97">
        <v>52265.928</v>
      </c>
      <c r="H132" s="97">
        <v>0</v>
      </c>
      <c r="I132" s="97">
        <v>118672.73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220799.861</v>
      </c>
      <c r="R132" s="97">
        <v>0</v>
      </c>
      <c r="S132" s="97">
        <v>0</v>
      </c>
    </row>
    <row r="133" spans="1:19">
      <c r="A133" s="97" t="s">
        <v>482</v>
      </c>
      <c r="B133" s="98">
        <v>716530000000</v>
      </c>
      <c r="C133" s="97">
        <v>509679.73300000001</v>
      </c>
      <c r="D133" s="97" t="s">
        <v>594</v>
      </c>
      <c r="E133" s="97">
        <v>67915.092000000004</v>
      </c>
      <c r="F133" s="97">
        <v>36859.928999999996</v>
      </c>
      <c r="G133" s="97">
        <v>52265.928</v>
      </c>
      <c r="H133" s="97">
        <v>0</v>
      </c>
      <c r="I133" s="97">
        <v>107857.762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244781.022</v>
      </c>
      <c r="R133" s="97">
        <v>0</v>
      </c>
      <c r="S133" s="97">
        <v>0</v>
      </c>
    </row>
    <row r="134" spans="1:19">
      <c r="A134" s="97" t="s">
        <v>483</v>
      </c>
      <c r="B134" s="98">
        <v>629835000000</v>
      </c>
      <c r="C134" s="97">
        <v>464877.97100000002</v>
      </c>
      <c r="D134" s="97" t="s">
        <v>595</v>
      </c>
      <c r="E134" s="97">
        <v>101872.63800000001</v>
      </c>
      <c r="F134" s="97">
        <v>41401.919999999998</v>
      </c>
      <c r="G134" s="97">
        <v>52265.928</v>
      </c>
      <c r="H134" s="97">
        <v>0</v>
      </c>
      <c r="I134" s="97">
        <v>56406.89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212930.595</v>
      </c>
      <c r="R134" s="97">
        <v>0</v>
      </c>
      <c r="S134" s="97">
        <v>0</v>
      </c>
    </row>
    <row r="135" spans="1:19">
      <c r="A135" s="97" t="s">
        <v>484</v>
      </c>
      <c r="B135" s="98">
        <v>577577000000</v>
      </c>
      <c r="C135" s="97">
        <v>403581.95299999998</v>
      </c>
      <c r="D135" s="97" t="s">
        <v>688</v>
      </c>
      <c r="E135" s="97">
        <v>101872.63800000001</v>
      </c>
      <c r="F135" s="97">
        <v>41401.919999999998</v>
      </c>
      <c r="G135" s="97">
        <v>52265.928</v>
      </c>
      <c r="H135" s="97">
        <v>0</v>
      </c>
      <c r="I135" s="97">
        <v>12267.012000000001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195774.45600000001</v>
      </c>
      <c r="R135" s="97">
        <v>0</v>
      </c>
      <c r="S135" s="97">
        <v>0</v>
      </c>
    </row>
    <row r="136" spans="1:19">
      <c r="A136" s="97" t="s">
        <v>485</v>
      </c>
      <c r="B136" s="98">
        <v>536716000000</v>
      </c>
      <c r="C136" s="97">
        <v>402837.11300000001</v>
      </c>
      <c r="D136" s="97" t="s">
        <v>689</v>
      </c>
      <c r="E136" s="97">
        <v>101872.63800000001</v>
      </c>
      <c r="F136" s="97">
        <v>41401.919999999998</v>
      </c>
      <c r="G136" s="97">
        <v>52265.928</v>
      </c>
      <c r="H136" s="97">
        <v>0</v>
      </c>
      <c r="I136" s="97">
        <v>11151.659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196144.96799999999</v>
      </c>
      <c r="R136" s="97">
        <v>0</v>
      </c>
      <c r="S136" s="97">
        <v>0</v>
      </c>
    </row>
    <row r="137" spans="1:19">
      <c r="A137" s="97" t="s">
        <v>486</v>
      </c>
      <c r="B137" s="98">
        <v>544484000000</v>
      </c>
      <c r="C137" s="97">
        <v>362009.24699999997</v>
      </c>
      <c r="D137" s="97" t="s">
        <v>690</v>
      </c>
      <c r="E137" s="97">
        <v>101872.63800000001</v>
      </c>
      <c r="F137" s="97">
        <v>41401.919999999998</v>
      </c>
      <c r="G137" s="97">
        <v>52265.928</v>
      </c>
      <c r="H137" s="97">
        <v>0</v>
      </c>
      <c r="I137" s="97">
        <v>507.29700000000003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165961.46400000001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7132380000000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491230000000</v>
      </c>
      <c r="C140" s="97">
        <v>357606.261</v>
      </c>
      <c r="D140" s="97"/>
      <c r="E140" s="97">
        <v>67915.092000000004</v>
      </c>
      <c r="F140" s="97">
        <v>36859.928999999996</v>
      </c>
      <c r="G140" s="97">
        <v>52265.928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162065.77600000001</v>
      </c>
      <c r="R140" s="97">
        <v>0</v>
      </c>
      <c r="S140" s="97">
        <v>0</v>
      </c>
    </row>
    <row r="141" spans="1:19">
      <c r="A141" s="97" t="s">
        <v>489</v>
      </c>
      <c r="B141" s="98">
        <v>732636000000</v>
      </c>
      <c r="C141" s="97">
        <v>535013.07700000005</v>
      </c>
      <c r="D141" s="97"/>
      <c r="E141" s="97">
        <v>101872.63800000001</v>
      </c>
      <c r="F141" s="97">
        <v>41401.919999999998</v>
      </c>
      <c r="G141" s="97">
        <v>52265.928</v>
      </c>
      <c r="H141" s="97">
        <v>0</v>
      </c>
      <c r="I141" s="97">
        <v>118672.73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244781.022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509</v>
      </c>
      <c r="C143" s="97" t="s">
        <v>510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511</v>
      </c>
      <c r="B144" s="97">
        <v>189826.48</v>
      </c>
      <c r="C144" s="97">
        <v>35006.71</v>
      </c>
      <c r="D144" s="97">
        <v>0</v>
      </c>
      <c r="E144" s="97">
        <v>224833.19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512</v>
      </c>
      <c r="B145" s="97">
        <v>45.4</v>
      </c>
      <c r="C145" s="97">
        <v>8.3699999999999992</v>
      </c>
      <c r="D145" s="97">
        <v>0</v>
      </c>
      <c r="E145" s="97">
        <v>53.78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513</v>
      </c>
      <c r="B146" s="97">
        <v>45.4</v>
      </c>
      <c r="C146" s="97">
        <v>8.3699999999999992</v>
      </c>
      <c r="D146" s="97">
        <v>0</v>
      </c>
      <c r="E146" s="97">
        <v>53.78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46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10239.27</v>
      </c>
      <c r="C2" s="97">
        <v>2449.12</v>
      </c>
      <c r="D2" s="97">
        <v>2449.12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10239.27</v>
      </c>
      <c r="C3" s="97">
        <v>2449.12</v>
      </c>
      <c r="D3" s="97">
        <v>2449.12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26455.4</v>
      </c>
      <c r="C4" s="97">
        <v>6327.84</v>
      </c>
      <c r="D4" s="97">
        <v>6327.84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26455.4</v>
      </c>
      <c r="C5" s="97">
        <v>6327.84</v>
      </c>
      <c r="D5" s="97">
        <v>6327.84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3155.43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105.55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77.17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1322.44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23.02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3058.21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6861.69</v>
      </c>
      <c r="C28" s="97">
        <v>3377.57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528</v>
      </c>
      <c r="C42" s="97">
        <v>0.08</v>
      </c>
      <c r="D42" s="97">
        <v>0.79500000000000004</v>
      </c>
      <c r="E42" s="97">
        <v>0.90200000000000002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528</v>
      </c>
      <c r="C43" s="97">
        <v>0.08</v>
      </c>
      <c r="D43" s="97">
        <v>0.79500000000000004</v>
      </c>
      <c r="E43" s="97">
        <v>0.90200000000000002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529</v>
      </c>
      <c r="C45" s="97">
        <v>0.3</v>
      </c>
      <c r="D45" s="97">
        <v>0.28499999999999998</v>
      </c>
      <c r="E45" s="97">
        <v>0.30199999999999999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528</v>
      </c>
      <c r="C46" s="97">
        <v>0.08</v>
      </c>
      <c r="D46" s="97">
        <v>0.79500000000000004</v>
      </c>
      <c r="E46" s="97">
        <v>0.90200000000000002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529</v>
      </c>
      <c r="C48" s="97">
        <v>0.3</v>
      </c>
      <c r="D48" s="97">
        <v>0.28499999999999998</v>
      </c>
      <c r="E48" s="97">
        <v>0.30199999999999999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528</v>
      </c>
      <c r="C49" s="97">
        <v>0.08</v>
      </c>
      <c r="D49" s="97">
        <v>0.79500000000000004</v>
      </c>
      <c r="E49" s="97">
        <v>0.90200000000000002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528</v>
      </c>
      <c r="C50" s="97">
        <v>0.08</v>
      </c>
      <c r="D50" s="97">
        <v>0.79500000000000004</v>
      </c>
      <c r="E50" s="97">
        <v>0.90200000000000002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529</v>
      </c>
      <c r="C52" s="97">
        <v>0.3</v>
      </c>
      <c r="D52" s="97">
        <v>0.28499999999999998</v>
      </c>
      <c r="E52" s="97">
        <v>0.30199999999999999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528</v>
      </c>
      <c r="C53" s="97">
        <v>0.08</v>
      </c>
      <c r="D53" s="97">
        <v>0.79500000000000004</v>
      </c>
      <c r="E53" s="97">
        <v>0.90200000000000002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528</v>
      </c>
      <c r="C54" s="97">
        <v>0.08</v>
      </c>
      <c r="D54" s="97">
        <v>0.79500000000000004</v>
      </c>
      <c r="E54" s="97">
        <v>0.90200000000000002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529</v>
      </c>
      <c r="C56" s="97">
        <v>0.3</v>
      </c>
      <c r="D56" s="97">
        <v>0.28499999999999998</v>
      </c>
      <c r="E56" s="97">
        <v>0.30199999999999999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528</v>
      </c>
      <c r="C57" s="97">
        <v>0.08</v>
      </c>
      <c r="D57" s="97">
        <v>0.79500000000000004</v>
      </c>
      <c r="E57" s="97">
        <v>0.90200000000000002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528</v>
      </c>
      <c r="C58" s="97">
        <v>0.08</v>
      </c>
      <c r="D58" s="97">
        <v>0.79500000000000004</v>
      </c>
      <c r="E58" s="97">
        <v>0.90200000000000002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529</v>
      </c>
      <c r="C60" s="97">
        <v>0.3</v>
      </c>
      <c r="D60" s="97">
        <v>0.28499999999999998</v>
      </c>
      <c r="E60" s="97">
        <v>0.30199999999999999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528</v>
      </c>
      <c r="C61" s="97">
        <v>0.08</v>
      </c>
      <c r="D61" s="97">
        <v>0.79500000000000004</v>
      </c>
      <c r="E61" s="97">
        <v>0.90200000000000002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529</v>
      </c>
      <c r="C63" s="97">
        <v>0.3</v>
      </c>
      <c r="D63" s="97">
        <v>0.28499999999999998</v>
      </c>
      <c r="E63" s="97">
        <v>0.30199999999999999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701</v>
      </c>
      <c r="C66" s="97">
        <v>174.7</v>
      </c>
      <c r="D66" s="97">
        <v>174.7</v>
      </c>
      <c r="E66" s="97">
        <v>3.3540000000000001</v>
      </c>
      <c r="F66" s="97">
        <v>0.38500000000000001</v>
      </c>
      <c r="G66" s="97">
        <v>0.30499999999999999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3.35</v>
      </c>
      <c r="F67" s="97">
        <v>0.38500000000000001</v>
      </c>
      <c r="G67" s="97">
        <v>0.30499999999999999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3.35</v>
      </c>
      <c r="F69" s="97">
        <v>0.38500000000000001</v>
      </c>
      <c r="G69" s="97">
        <v>0.30499999999999999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18016.91</v>
      </c>
      <c r="D75" s="97">
        <v>14389.3</v>
      </c>
      <c r="E75" s="97">
        <v>3627.61</v>
      </c>
      <c r="F75" s="97">
        <v>0.8</v>
      </c>
      <c r="G75" s="97">
        <v>3.17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110340.26</v>
      </c>
      <c r="D76" s="97">
        <v>81997.27</v>
      </c>
      <c r="E76" s="97">
        <v>28342.98</v>
      </c>
      <c r="F76" s="97">
        <v>0.74</v>
      </c>
      <c r="G76" s="97">
        <v>3.11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38303.519999999997</v>
      </c>
      <c r="D77" s="97">
        <v>30591.31</v>
      </c>
      <c r="E77" s="97">
        <v>7712.21</v>
      </c>
      <c r="F77" s="97">
        <v>0.8</v>
      </c>
      <c r="G77" s="97">
        <v>3.19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277757.03999999998</v>
      </c>
      <c r="D78" s="97">
        <v>221832.12</v>
      </c>
      <c r="E78" s="97">
        <v>55924.92</v>
      </c>
      <c r="F78" s="97">
        <v>0.8</v>
      </c>
      <c r="G78" s="97">
        <v>3.07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94993.68</v>
      </c>
      <c r="D79" s="97">
        <v>75867.199999999997</v>
      </c>
      <c r="E79" s="97">
        <v>19126.48</v>
      </c>
      <c r="F79" s="97">
        <v>0.8</v>
      </c>
      <c r="G79" s="97">
        <v>3.32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38997.03</v>
      </c>
      <c r="D80" s="97">
        <v>31145.18</v>
      </c>
      <c r="E80" s="97">
        <v>7851.85</v>
      </c>
      <c r="F80" s="97">
        <v>0.8</v>
      </c>
      <c r="G80" s="97">
        <v>3.19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22679.84</v>
      </c>
      <c r="D83" s="97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127193.91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134698.51999999999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454065.12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152086.09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57295.18</v>
      </c>
      <c r="D88" s="97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629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630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0.55000000000000004</v>
      </c>
      <c r="D94" s="97">
        <v>622</v>
      </c>
      <c r="E94" s="97">
        <v>1.0900000000000001</v>
      </c>
      <c r="F94" s="97">
        <v>1239.9000000000001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0.59</v>
      </c>
      <c r="D95" s="97">
        <v>1109.6500000000001</v>
      </c>
      <c r="E95" s="97">
        <v>5.66</v>
      </c>
      <c r="F95" s="97">
        <v>10616.21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2.31</v>
      </c>
      <c r="F96" s="97">
        <v>2530.56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0.6</v>
      </c>
      <c r="D97" s="97">
        <v>1017.59</v>
      </c>
      <c r="E97" s="97">
        <v>16.78</v>
      </c>
      <c r="F97" s="97">
        <v>28245.63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0.59</v>
      </c>
      <c r="D98" s="97">
        <v>1109.6500000000001</v>
      </c>
      <c r="E98" s="97">
        <v>5.74</v>
      </c>
      <c r="F98" s="97">
        <v>10765.5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2.36</v>
      </c>
      <c r="F99" s="97">
        <v>2576.38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0.78</v>
      </c>
      <c r="F105" s="97">
        <v>1.67</v>
      </c>
      <c r="G105" s="97">
        <v>0.57999999999999996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176420.65229999999</v>
      </c>
      <c r="C108" s="97">
        <v>283.16919999999999</v>
      </c>
      <c r="D108" s="97">
        <v>666.65800000000002</v>
      </c>
      <c r="E108" s="97">
        <v>0</v>
      </c>
      <c r="F108" s="97">
        <v>2.7000000000000001E-3</v>
      </c>
      <c r="G108" s="97">
        <v>693054.93689999997</v>
      </c>
      <c r="H108" s="97">
        <v>73127.473899999997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156018.27650000001</v>
      </c>
      <c r="C109" s="97">
        <v>252.68109999999999</v>
      </c>
      <c r="D109" s="97">
        <v>601.79020000000003</v>
      </c>
      <c r="E109" s="97">
        <v>0</v>
      </c>
      <c r="F109" s="97">
        <v>2.3999999999999998E-3</v>
      </c>
      <c r="G109" s="97">
        <v>625636.00199999998</v>
      </c>
      <c r="H109" s="97">
        <v>64892.177600000003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168548.8836</v>
      </c>
      <c r="C110" s="97">
        <v>277.3605</v>
      </c>
      <c r="D110" s="97">
        <v>673.85889999999995</v>
      </c>
      <c r="E110" s="97">
        <v>0</v>
      </c>
      <c r="F110" s="97">
        <v>2.7000000000000001E-3</v>
      </c>
      <c r="G110" s="97">
        <v>700593.34990000003</v>
      </c>
      <c r="H110" s="97">
        <v>70534.152199999997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154894.63440000001</v>
      </c>
      <c r="C111" s="97">
        <v>260.5745</v>
      </c>
      <c r="D111" s="97">
        <v>650.02890000000002</v>
      </c>
      <c r="E111" s="97">
        <v>0</v>
      </c>
      <c r="F111" s="97">
        <v>2.5999999999999999E-3</v>
      </c>
      <c r="G111" s="97">
        <v>675859.1041</v>
      </c>
      <c r="H111" s="97">
        <v>65377.587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160987.82750000001</v>
      </c>
      <c r="C112" s="97">
        <v>275.46289999999999</v>
      </c>
      <c r="D112" s="97">
        <v>700.70280000000002</v>
      </c>
      <c r="E112" s="97">
        <v>0</v>
      </c>
      <c r="F112" s="97">
        <v>2.7000000000000001E-3</v>
      </c>
      <c r="G112" s="97">
        <v>728578.71059999999</v>
      </c>
      <c r="H112" s="97">
        <v>68404.329400000002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162183.2316</v>
      </c>
      <c r="C113" s="97">
        <v>281.54410000000001</v>
      </c>
      <c r="D113" s="97">
        <v>727.74929999999995</v>
      </c>
      <c r="E113" s="97">
        <v>0</v>
      </c>
      <c r="F113" s="97">
        <v>2.8E-3</v>
      </c>
      <c r="G113" s="97">
        <v>756728.0723</v>
      </c>
      <c r="H113" s="97">
        <v>69308.1247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179626.0675</v>
      </c>
      <c r="C114" s="97">
        <v>314.00389999999999</v>
      </c>
      <c r="D114" s="97">
        <v>817.81659999999999</v>
      </c>
      <c r="E114" s="97">
        <v>0</v>
      </c>
      <c r="F114" s="97">
        <v>3.2000000000000002E-3</v>
      </c>
      <c r="G114" s="97">
        <v>850395.8676</v>
      </c>
      <c r="H114" s="97">
        <v>76976.032600000006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177049.66140000001</v>
      </c>
      <c r="C115" s="97">
        <v>309.11829999999998</v>
      </c>
      <c r="D115" s="97">
        <v>804.02020000000005</v>
      </c>
      <c r="E115" s="97">
        <v>0</v>
      </c>
      <c r="F115" s="97">
        <v>3.0999999999999999E-3</v>
      </c>
      <c r="G115" s="97">
        <v>836047.45909999998</v>
      </c>
      <c r="H115" s="97">
        <v>75834.505799999999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156573.78839999999</v>
      </c>
      <c r="C116" s="97">
        <v>270.5333</v>
      </c>
      <c r="D116" s="97">
        <v>695.68849999999998</v>
      </c>
      <c r="E116" s="97">
        <v>0</v>
      </c>
      <c r="F116" s="97">
        <v>2.7000000000000001E-3</v>
      </c>
      <c r="G116" s="97">
        <v>723382.3358</v>
      </c>
      <c r="H116" s="97">
        <v>66786.0913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158890.5963</v>
      </c>
      <c r="C117" s="97">
        <v>269.13459999999998</v>
      </c>
      <c r="D117" s="97">
        <v>676.74580000000003</v>
      </c>
      <c r="E117" s="97">
        <v>0</v>
      </c>
      <c r="F117" s="97">
        <v>2.7000000000000001E-3</v>
      </c>
      <c r="G117" s="97">
        <v>703650.3173</v>
      </c>
      <c r="H117" s="97">
        <v>67244.469100000002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162177.26949999999</v>
      </c>
      <c r="C118" s="97">
        <v>266.24090000000001</v>
      </c>
      <c r="D118" s="97">
        <v>644.95029999999997</v>
      </c>
      <c r="E118" s="97">
        <v>0</v>
      </c>
      <c r="F118" s="97">
        <v>2.5999999999999999E-3</v>
      </c>
      <c r="G118" s="97">
        <v>670533.21710000001</v>
      </c>
      <c r="H118" s="97">
        <v>67805.516499999998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176831.9583</v>
      </c>
      <c r="C119" s="97">
        <v>283.07470000000001</v>
      </c>
      <c r="D119" s="97">
        <v>664.1277</v>
      </c>
      <c r="E119" s="97">
        <v>0</v>
      </c>
      <c r="F119" s="97">
        <v>2.7000000000000001E-3</v>
      </c>
      <c r="G119" s="97">
        <v>690418.68229999999</v>
      </c>
      <c r="H119" s="97">
        <v>73223.940100000007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1990200</v>
      </c>
      <c r="C121" s="97">
        <v>3342.8980000000001</v>
      </c>
      <c r="D121" s="97">
        <v>8324.1370999999999</v>
      </c>
      <c r="E121" s="97">
        <v>0</v>
      </c>
      <c r="F121" s="97">
        <v>3.2800000000000003E-2</v>
      </c>
      <c r="G121" s="98">
        <v>8654880</v>
      </c>
      <c r="H121" s="97">
        <v>839514.40009999997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154894.63440000001</v>
      </c>
      <c r="C122" s="97">
        <v>252.68109999999999</v>
      </c>
      <c r="D122" s="97">
        <v>601.79020000000003</v>
      </c>
      <c r="E122" s="97">
        <v>0</v>
      </c>
      <c r="F122" s="97">
        <v>2.3999999999999998E-3</v>
      </c>
      <c r="G122" s="97">
        <v>625636.00199999998</v>
      </c>
      <c r="H122" s="97">
        <v>64892.177600000003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179626.0675</v>
      </c>
      <c r="C123" s="97">
        <v>314.00389999999999</v>
      </c>
      <c r="D123" s="97">
        <v>817.81659999999999</v>
      </c>
      <c r="E123" s="97">
        <v>0</v>
      </c>
      <c r="F123" s="97">
        <v>3.2000000000000002E-3</v>
      </c>
      <c r="G123" s="97">
        <v>850395.8676</v>
      </c>
      <c r="H123" s="97">
        <v>76976.032600000006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549462000000</v>
      </c>
      <c r="C126" s="97">
        <v>362737.63500000001</v>
      </c>
      <c r="D126" s="97" t="s">
        <v>596</v>
      </c>
      <c r="E126" s="97">
        <v>101872.63800000001</v>
      </c>
      <c r="F126" s="97">
        <v>41401.919999999998</v>
      </c>
      <c r="G126" s="97">
        <v>56105.091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163357.986</v>
      </c>
      <c r="R126" s="97">
        <v>0</v>
      </c>
      <c r="S126" s="97">
        <v>0</v>
      </c>
    </row>
    <row r="127" spans="1:19">
      <c r="A127" s="97" t="s">
        <v>477</v>
      </c>
      <c r="B127" s="98">
        <v>496012000000</v>
      </c>
      <c r="C127" s="97">
        <v>358721.31400000001</v>
      </c>
      <c r="D127" s="97" t="s">
        <v>597</v>
      </c>
      <c r="E127" s="97">
        <v>101872.63800000001</v>
      </c>
      <c r="F127" s="97">
        <v>41401.919999999998</v>
      </c>
      <c r="G127" s="97">
        <v>56105.091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159341.66500000001</v>
      </c>
      <c r="R127" s="97">
        <v>0</v>
      </c>
      <c r="S127" s="97">
        <v>0</v>
      </c>
    </row>
    <row r="128" spans="1:19">
      <c r="A128" s="97" t="s">
        <v>478</v>
      </c>
      <c r="B128" s="98">
        <v>555439000000</v>
      </c>
      <c r="C128" s="97">
        <v>366363.92499999999</v>
      </c>
      <c r="D128" s="97" t="s">
        <v>691</v>
      </c>
      <c r="E128" s="97">
        <v>101872.63800000001</v>
      </c>
      <c r="F128" s="97">
        <v>41401.919999999998</v>
      </c>
      <c r="G128" s="97">
        <v>56105.091</v>
      </c>
      <c r="H128" s="97">
        <v>0</v>
      </c>
      <c r="I128" s="97">
        <v>834.01499999999999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166150.26</v>
      </c>
      <c r="R128" s="97">
        <v>0</v>
      </c>
      <c r="S128" s="97">
        <v>0</v>
      </c>
    </row>
    <row r="129" spans="1:19">
      <c r="A129" s="97" t="s">
        <v>479</v>
      </c>
      <c r="B129" s="98">
        <v>535829000000</v>
      </c>
      <c r="C129" s="97">
        <v>382342.56</v>
      </c>
      <c r="D129" s="97" t="s">
        <v>598</v>
      </c>
      <c r="E129" s="97">
        <v>101872.63800000001</v>
      </c>
      <c r="F129" s="97">
        <v>41401.919999999998</v>
      </c>
      <c r="G129" s="97">
        <v>56105.091</v>
      </c>
      <c r="H129" s="97">
        <v>0</v>
      </c>
      <c r="I129" s="97">
        <v>6781.9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176181.011</v>
      </c>
      <c r="R129" s="97">
        <v>0</v>
      </c>
      <c r="S129" s="97">
        <v>0</v>
      </c>
    </row>
    <row r="130" spans="1:19">
      <c r="A130" s="97" t="s">
        <v>291</v>
      </c>
      <c r="B130" s="98">
        <v>577626000000</v>
      </c>
      <c r="C130" s="97">
        <v>406097.26</v>
      </c>
      <c r="D130" s="97" t="s">
        <v>634</v>
      </c>
      <c r="E130" s="97">
        <v>101872.63800000001</v>
      </c>
      <c r="F130" s="97">
        <v>41401.919999999998</v>
      </c>
      <c r="G130" s="97">
        <v>56105.091</v>
      </c>
      <c r="H130" s="97">
        <v>0</v>
      </c>
      <c r="I130" s="97">
        <v>15162.39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191555.22</v>
      </c>
      <c r="R130" s="97">
        <v>0</v>
      </c>
      <c r="S130" s="97">
        <v>0</v>
      </c>
    </row>
    <row r="131" spans="1:19">
      <c r="A131" s="97" t="s">
        <v>480</v>
      </c>
      <c r="B131" s="98">
        <v>599943000000</v>
      </c>
      <c r="C131" s="97">
        <v>432945.51799999998</v>
      </c>
      <c r="D131" s="97" t="s">
        <v>587</v>
      </c>
      <c r="E131" s="97">
        <v>101872.63800000001</v>
      </c>
      <c r="F131" s="97">
        <v>41401.919999999998</v>
      </c>
      <c r="G131" s="97">
        <v>56105.091</v>
      </c>
      <c r="H131" s="97">
        <v>0</v>
      </c>
      <c r="I131" s="97">
        <v>35544.175000000003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198021.69399999999</v>
      </c>
      <c r="R131" s="97">
        <v>0</v>
      </c>
      <c r="S131" s="97">
        <v>0</v>
      </c>
    </row>
    <row r="132" spans="1:19">
      <c r="A132" s="97" t="s">
        <v>481</v>
      </c>
      <c r="B132" s="98">
        <v>674204000000</v>
      </c>
      <c r="C132" s="97">
        <v>457799.13199999998</v>
      </c>
      <c r="D132" s="97" t="s">
        <v>599</v>
      </c>
      <c r="E132" s="97">
        <v>101872.63800000001</v>
      </c>
      <c r="F132" s="97">
        <v>41401.919999999998</v>
      </c>
      <c r="G132" s="97">
        <v>56105.091</v>
      </c>
      <c r="H132" s="97">
        <v>0</v>
      </c>
      <c r="I132" s="97">
        <v>50717.042999999998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207702.43900000001</v>
      </c>
      <c r="R132" s="97">
        <v>0</v>
      </c>
      <c r="S132" s="97">
        <v>0</v>
      </c>
    </row>
    <row r="133" spans="1:19">
      <c r="A133" s="97" t="s">
        <v>482</v>
      </c>
      <c r="B133" s="98">
        <v>662828000000</v>
      </c>
      <c r="C133" s="97">
        <v>458412.54100000003</v>
      </c>
      <c r="D133" s="97" t="s">
        <v>600</v>
      </c>
      <c r="E133" s="97">
        <v>101872.63800000001</v>
      </c>
      <c r="F133" s="97">
        <v>41401.919999999998</v>
      </c>
      <c r="G133" s="97">
        <v>56105.091</v>
      </c>
      <c r="H133" s="97">
        <v>0</v>
      </c>
      <c r="I133" s="97">
        <v>51904.641000000003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207128.25099999999</v>
      </c>
      <c r="R133" s="97">
        <v>0</v>
      </c>
      <c r="S133" s="97">
        <v>0</v>
      </c>
    </row>
    <row r="134" spans="1:19">
      <c r="A134" s="97" t="s">
        <v>483</v>
      </c>
      <c r="B134" s="98">
        <v>573506000000</v>
      </c>
      <c r="C134" s="97">
        <v>417617.886</v>
      </c>
      <c r="D134" s="97" t="s">
        <v>557</v>
      </c>
      <c r="E134" s="97">
        <v>101872.63800000001</v>
      </c>
      <c r="F134" s="97">
        <v>41401.919999999998</v>
      </c>
      <c r="G134" s="97">
        <v>56105.091</v>
      </c>
      <c r="H134" s="97">
        <v>0</v>
      </c>
      <c r="I134" s="97">
        <v>22037.511999999999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196200.72500000001</v>
      </c>
      <c r="R134" s="97">
        <v>0</v>
      </c>
      <c r="S134" s="97">
        <v>0</v>
      </c>
    </row>
    <row r="135" spans="1:19">
      <c r="A135" s="97" t="s">
        <v>484</v>
      </c>
      <c r="B135" s="98">
        <v>557862000000</v>
      </c>
      <c r="C135" s="97">
        <v>385601.82500000001</v>
      </c>
      <c r="D135" s="97" t="s">
        <v>558</v>
      </c>
      <c r="E135" s="97">
        <v>101872.63800000001</v>
      </c>
      <c r="F135" s="97">
        <v>41401.919999999998</v>
      </c>
      <c r="G135" s="97">
        <v>56105.091</v>
      </c>
      <c r="H135" s="97">
        <v>0</v>
      </c>
      <c r="I135" s="97">
        <v>10292.522999999999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175929.652</v>
      </c>
      <c r="R135" s="97">
        <v>0</v>
      </c>
      <c r="S135" s="97">
        <v>0</v>
      </c>
    </row>
    <row r="136" spans="1:19">
      <c r="A136" s="97" t="s">
        <v>485</v>
      </c>
      <c r="B136" s="98">
        <v>531607000000</v>
      </c>
      <c r="C136" s="97">
        <v>361848.35399999999</v>
      </c>
      <c r="D136" s="97" t="s">
        <v>624</v>
      </c>
      <c r="E136" s="97">
        <v>101872.63800000001</v>
      </c>
      <c r="F136" s="97">
        <v>41401.919999999998</v>
      </c>
      <c r="G136" s="97">
        <v>56105.091</v>
      </c>
      <c r="H136" s="97">
        <v>0</v>
      </c>
      <c r="I136" s="97">
        <v>0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162468.70499999999</v>
      </c>
      <c r="R136" s="97">
        <v>0</v>
      </c>
      <c r="S136" s="97">
        <v>0</v>
      </c>
    </row>
    <row r="137" spans="1:19">
      <c r="A137" s="97" t="s">
        <v>486</v>
      </c>
      <c r="B137" s="98">
        <v>547372000000</v>
      </c>
      <c r="C137" s="97">
        <v>356883.397</v>
      </c>
      <c r="D137" s="97" t="s">
        <v>601</v>
      </c>
      <c r="E137" s="97">
        <v>101872.63800000001</v>
      </c>
      <c r="F137" s="97">
        <v>41401.919999999998</v>
      </c>
      <c r="G137" s="97">
        <v>56105.091</v>
      </c>
      <c r="H137" s="97">
        <v>0</v>
      </c>
      <c r="I137" s="97">
        <v>0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157503.74799999999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6861690000000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496012000000</v>
      </c>
      <c r="C140" s="97">
        <v>356883.397</v>
      </c>
      <c r="D140" s="97"/>
      <c r="E140" s="97">
        <v>101872.63800000001</v>
      </c>
      <c r="F140" s="97">
        <v>41401.919999999998</v>
      </c>
      <c r="G140" s="97">
        <v>56105.091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157503.74799999999</v>
      </c>
      <c r="R140" s="97">
        <v>0</v>
      </c>
      <c r="S140" s="97">
        <v>0</v>
      </c>
    </row>
    <row r="141" spans="1:19">
      <c r="A141" s="97" t="s">
        <v>489</v>
      </c>
      <c r="B141" s="98">
        <v>674204000000</v>
      </c>
      <c r="C141" s="97">
        <v>458412.54100000003</v>
      </c>
      <c r="D141" s="97"/>
      <c r="E141" s="97">
        <v>101872.63800000001</v>
      </c>
      <c r="F141" s="97">
        <v>41401.919999999998</v>
      </c>
      <c r="G141" s="97">
        <v>56105.091</v>
      </c>
      <c r="H141" s="97">
        <v>0</v>
      </c>
      <c r="I141" s="97">
        <v>51904.641000000003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207702.43900000001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509</v>
      </c>
      <c r="C143" s="97" t="s">
        <v>510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511</v>
      </c>
      <c r="B144" s="97">
        <v>70577.84</v>
      </c>
      <c r="C144" s="97">
        <v>23508.39</v>
      </c>
      <c r="D144" s="97">
        <v>0</v>
      </c>
      <c r="E144" s="97">
        <v>94086.23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512</v>
      </c>
      <c r="B145" s="97">
        <v>16.88</v>
      </c>
      <c r="C145" s="97">
        <v>5.62</v>
      </c>
      <c r="D145" s="97">
        <v>0</v>
      </c>
      <c r="E145" s="97">
        <v>22.5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513</v>
      </c>
      <c r="B146" s="97">
        <v>16.88</v>
      </c>
      <c r="C146" s="97">
        <v>5.62</v>
      </c>
      <c r="D146" s="97">
        <v>0</v>
      </c>
      <c r="E146" s="97">
        <v>22.5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46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12227.57</v>
      </c>
      <c r="C2" s="97">
        <v>2924.7</v>
      </c>
      <c r="D2" s="97">
        <v>2924.7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12227.57</v>
      </c>
      <c r="C3" s="97">
        <v>2924.7</v>
      </c>
      <c r="D3" s="97">
        <v>2924.7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30126.49</v>
      </c>
      <c r="C4" s="97">
        <v>7205.93</v>
      </c>
      <c r="D4" s="97">
        <v>7205.93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30126.49</v>
      </c>
      <c r="C5" s="97">
        <v>7205.93</v>
      </c>
      <c r="D5" s="97">
        <v>7205.93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4851.12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165.3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77.209999999999994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1353.94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24.24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3258.3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7153.09</v>
      </c>
      <c r="C28" s="97">
        <v>5074.4799999999996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528</v>
      </c>
      <c r="C42" s="97">
        <v>0.08</v>
      </c>
      <c r="D42" s="97">
        <v>0.40300000000000002</v>
      </c>
      <c r="E42" s="97">
        <v>0.42899999999999999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528</v>
      </c>
      <c r="C43" s="97">
        <v>0.08</v>
      </c>
      <c r="D43" s="97">
        <v>0.40300000000000002</v>
      </c>
      <c r="E43" s="97">
        <v>0.42899999999999999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529</v>
      </c>
      <c r="C45" s="97">
        <v>0.3</v>
      </c>
      <c r="D45" s="97">
        <v>0.252</v>
      </c>
      <c r="E45" s="97">
        <v>0.26500000000000001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528</v>
      </c>
      <c r="C46" s="97">
        <v>0.08</v>
      </c>
      <c r="D46" s="97">
        <v>0.40300000000000002</v>
      </c>
      <c r="E46" s="97">
        <v>0.42899999999999999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529</v>
      </c>
      <c r="C48" s="97">
        <v>0.3</v>
      </c>
      <c r="D48" s="97">
        <v>0.252</v>
      </c>
      <c r="E48" s="97">
        <v>0.26500000000000001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528</v>
      </c>
      <c r="C49" s="97">
        <v>0.08</v>
      </c>
      <c r="D49" s="97">
        <v>0.40300000000000002</v>
      </c>
      <c r="E49" s="97">
        <v>0.42899999999999999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528</v>
      </c>
      <c r="C50" s="97">
        <v>0.08</v>
      </c>
      <c r="D50" s="97">
        <v>0.40300000000000002</v>
      </c>
      <c r="E50" s="97">
        <v>0.42899999999999999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529</v>
      </c>
      <c r="C52" s="97">
        <v>0.3</v>
      </c>
      <c r="D52" s="97">
        <v>0.252</v>
      </c>
      <c r="E52" s="97">
        <v>0.26500000000000001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528</v>
      </c>
      <c r="C53" s="97">
        <v>0.08</v>
      </c>
      <c r="D53" s="97">
        <v>0.40300000000000002</v>
      </c>
      <c r="E53" s="97">
        <v>0.42899999999999999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528</v>
      </c>
      <c r="C54" s="97">
        <v>0.08</v>
      </c>
      <c r="D54" s="97">
        <v>0.40300000000000002</v>
      </c>
      <c r="E54" s="97">
        <v>0.42899999999999999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529</v>
      </c>
      <c r="C56" s="97">
        <v>0.3</v>
      </c>
      <c r="D56" s="97">
        <v>0.252</v>
      </c>
      <c r="E56" s="97">
        <v>0.26500000000000001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528</v>
      </c>
      <c r="C57" s="97">
        <v>0.08</v>
      </c>
      <c r="D57" s="97">
        <v>0.40300000000000002</v>
      </c>
      <c r="E57" s="97">
        <v>0.42899999999999999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528</v>
      </c>
      <c r="C58" s="97">
        <v>0.08</v>
      </c>
      <c r="D58" s="97">
        <v>0.40300000000000002</v>
      </c>
      <c r="E58" s="97">
        <v>0.42899999999999999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529</v>
      </c>
      <c r="C60" s="97">
        <v>0.3</v>
      </c>
      <c r="D60" s="97">
        <v>0.252</v>
      </c>
      <c r="E60" s="97">
        <v>0.26500000000000001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528</v>
      </c>
      <c r="C61" s="97">
        <v>0.08</v>
      </c>
      <c r="D61" s="97">
        <v>0.40300000000000002</v>
      </c>
      <c r="E61" s="97">
        <v>0.42899999999999999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529</v>
      </c>
      <c r="C63" s="97">
        <v>0.3</v>
      </c>
      <c r="D63" s="97">
        <v>0.252</v>
      </c>
      <c r="E63" s="97">
        <v>0.26500000000000001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701</v>
      </c>
      <c r="C66" s="97">
        <v>174.7</v>
      </c>
      <c r="D66" s="97">
        <v>174.7</v>
      </c>
      <c r="E66" s="97">
        <v>2.956</v>
      </c>
      <c r="F66" s="97">
        <v>0.38500000000000001</v>
      </c>
      <c r="G66" s="97">
        <v>0.30499999999999999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2.96</v>
      </c>
      <c r="F67" s="97">
        <v>0.38500000000000001</v>
      </c>
      <c r="G67" s="97">
        <v>0.30499999999999999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2.96</v>
      </c>
      <c r="F69" s="97">
        <v>0.38500000000000001</v>
      </c>
      <c r="G69" s="97">
        <v>0.30499999999999999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26916.15</v>
      </c>
      <c r="D75" s="97">
        <v>18302.89</v>
      </c>
      <c r="E75" s="97">
        <v>8613.26</v>
      </c>
      <c r="F75" s="97">
        <v>0.68</v>
      </c>
      <c r="G75" s="97">
        <v>2.98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147418.99</v>
      </c>
      <c r="D76" s="97">
        <v>99667.5</v>
      </c>
      <c r="E76" s="97">
        <v>47751.48</v>
      </c>
      <c r="F76" s="97">
        <v>0.68</v>
      </c>
      <c r="G76" s="97">
        <v>2.89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55581.39</v>
      </c>
      <c r="D77" s="97">
        <v>37577.65</v>
      </c>
      <c r="E77" s="97">
        <v>18003.75</v>
      </c>
      <c r="F77" s="97">
        <v>0.68</v>
      </c>
      <c r="G77" s="97">
        <v>2.62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412986.07</v>
      </c>
      <c r="D78" s="97">
        <v>279212.95</v>
      </c>
      <c r="E78" s="97">
        <v>133773.12</v>
      </c>
      <c r="F78" s="97">
        <v>0.68</v>
      </c>
      <c r="G78" s="97">
        <v>2.73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149538.57</v>
      </c>
      <c r="D79" s="97">
        <v>101100.52</v>
      </c>
      <c r="E79" s="97">
        <v>48438.05</v>
      </c>
      <c r="F79" s="97">
        <v>0.68</v>
      </c>
      <c r="G79" s="97">
        <v>2.89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38143.519999999997</v>
      </c>
      <c r="D80" s="97">
        <v>29827.45</v>
      </c>
      <c r="E80" s="97">
        <v>8316.06</v>
      </c>
      <c r="F80" s="97">
        <v>0.78</v>
      </c>
      <c r="G80" s="97">
        <v>3.15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27513.06</v>
      </c>
      <c r="D83" s="97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159738.99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173432.23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569308.42000000004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195498.01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66917.679999999993</v>
      </c>
      <c r="D88" s="97">
        <v>0.78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629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630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0.55000000000000004</v>
      </c>
      <c r="D94" s="97">
        <v>622</v>
      </c>
      <c r="E94" s="97">
        <v>1.1000000000000001</v>
      </c>
      <c r="F94" s="97">
        <v>1254.5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0.59</v>
      </c>
      <c r="D95" s="97">
        <v>1109.6500000000001</v>
      </c>
      <c r="E95" s="97">
        <v>5.94</v>
      </c>
      <c r="F95" s="97">
        <v>11136.93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2.2400000000000002</v>
      </c>
      <c r="F96" s="97">
        <v>2447.8200000000002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0.6</v>
      </c>
      <c r="D97" s="97">
        <v>1017.59</v>
      </c>
      <c r="E97" s="97">
        <v>16.63</v>
      </c>
      <c r="F97" s="97">
        <v>27995.9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0.59</v>
      </c>
      <c r="D98" s="97">
        <v>1109.6500000000001</v>
      </c>
      <c r="E98" s="97">
        <v>6.02</v>
      </c>
      <c r="F98" s="97">
        <v>11297.06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2.2000000000000002</v>
      </c>
      <c r="F99" s="97">
        <v>2405.69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0.78</v>
      </c>
      <c r="F105" s="97">
        <v>1.67</v>
      </c>
      <c r="G105" s="97">
        <v>0.57999999999999996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180894.48379999999</v>
      </c>
      <c r="C108" s="97">
        <v>275.35719999999998</v>
      </c>
      <c r="D108" s="97">
        <v>362.7835</v>
      </c>
      <c r="E108" s="97">
        <v>0</v>
      </c>
      <c r="F108" s="97">
        <v>2.8E-3</v>
      </c>
      <c r="G108" s="97">
        <v>238272.14480000001</v>
      </c>
      <c r="H108" s="97">
        <v>73233.145600000003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154771.7408</v>
      </c>
      <c r="C109" s="97">
        <v>240.83529999999999</v>
      </c>
      <c r="D109" s="97">
        <v>327.46339999999998</v>
      </c>
      <c r="E109" s="97">
        <v>0</v>
      </c>
      <c r="F109" s="97">
        <v>2.5000000000000001E-3</v>
      </c>
      <c r="G109" s="97">
        <v>215103.16320000001</v>
      </c>
      <c r="H109" s="97">
        <v>63158.712800000001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154700.0036</v>
      </c>
      <c r="C110" s="97">
        <v>253.32060000000001</v>
      </c>
      <c r="D110" s="97">
        <v>368.32920000000001</v>
      </c>
      <c r="E110" s="97">
        <v>0</v>
      </c>
      <c r="F110" s="97">
        <v>2.8E-3</v>
      </c>
      <c r="G110" s="97">
        <v>242012.63949999999</v>
      </c>
      <c r="H110" s="97">
        <v>64333.535799999998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136122.30929999999</v>
      </c>
      <c r="C111" s="97">
        <v>234.08619999999999</v>
      </c>
      <c r="D111" s="97">
        <v>360.5222</v>
      </c>
      <c r="E111" s="97">
        <v>0</v>
      </c>
      <c r="F111" s="97">
        <v>2.7000000000000001E-3</v>
      </c>
      <c r="G111" s="97">
        <v>236934.79060000001</v>
      </c>
      <c r="H111" s="97">
        <v>57677.097099999999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142467.2654</v>
      </c>
      <c r="C112" s="97">
        <v>254.2961</v>
      </c>
      <c r="D112" s="97">
        <v>407.60469999999998</v>
      </c>
      <c r="E112" s="97">
        <v>0</v>
      </c>
      <c r="F112" s="97">
        <v>3.0000000000000001E-3</v>
      </c>
      <c r="G112" s="97">
        <v>267916.12530000001</v>
      </c>
      <c r="H112" s="97">
        <v>61254.376799999998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148352.6905</v>
      </c>
      <c r="C113" s="97">
        <v>268.96969999999999</v>
      </c>
      <c r="D113" s="97">
        <v>438.01639999999998</v>
      </c>
      <c r="E113" s="97">
        <v>0</v>
      </c>
      <c r="F113" s="97">
        <v>3.2000000000000002E-3</v>
      </c>
      <c r="G113" s="97">
        <v>287921.61690000002</v>
      </c>
      <c r="H113" s="97">
        <v>64183.290399999998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157987.0006</v>
      </c>
      <c r="C114" s="97">
        <v>286.9966</v>
      </c>
      <c r="D114" s="97">
        <v>468.28370000000001</v>
      </c>
      <c r="E114" s="97">
        <v>0</v>
      </c>
      <c r="F114" s="97">
        <v>3.3999999999999998E-3</v>
      </c>
      <c r="G114" s="97">
        <v>307819.3321</v>
      </c>
      <c r="H114" s="97">
        <v>68404.953399999999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158715.9871</v>
      </c>
      <c r="C115" s="97">
        <v>288.33699999999999</v>
      </c>
      <c r="D115" s="97">
        <v>470.49709999999999</v>
      </c>
      <c r="E115" s="97">
        <v>0</v>
      </c>
      <c r="F115" s="97">
        <v>3.3999999999999998E-3</v>
      </c>
      <c r="G115" s="97">
        <v>309274.32579999999</v>
      </c>
      <c r="H115" s="97">
        <v>68722.133499999996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138178.34330000001</v>
      </c>
      <c r="C116" s="97">
        <v>248.0224</v>
      </c>
      <c r="D116" s="97">
        <v>399.83330000000001</v>
      </c>
      <c r="E116" s="97">
        <v>0</v>
      </c>
      <c r="F116" s="97">
        <v>2.8999999999999998E-3</v>
      </c>
      <c r="G116" s="97">
        <v>262813.32569999999</v>
      </c>
      <c r="H116" s="97">
        <v>59542.4182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139966.81169999999</v>
      </c>
      <c r="C117" s="97">
        <v>240.97540000000001</v>
      </c>
      <c r="D117" s="97">
        <v>371.60930000000002</v>
      </c>
      <c r="E117" s="97">
        <v>0</v>
      </c>
      <c r="F117" s="97">
        <v>2.7000000000000001E-3</v>
      </c>
      <c r="G117" s="97">
        <v>244222.3941</v>
      </c>
      <c r="H117" s="97">
        <v>59332.6351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148129.77859999999</v>
      </c>
      <c r="C118" s="97">
        <v>242.8262</v>
      </c>
      <c r="D118" s="97">
        <v>353.54660000000001</v>
      </c>
      <c r="E118" s="97">
        <v>0</v>
      </c>
      <c r="F118" s="97">
        <v>2.5999999999999999E-3</v>
      </c>
      <c r="G118" s="97">
        <v>232300.8365</v>
      </c>
      <c r="H118" s="97">
        <v>61626.504399999998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172050.5471</v>
      </c>
      <c r="C119" s="97">
        <v>267.23450000000003</v>
      </c>
      <c r="D119" s="97">
        <v>362.4332</v>
      </c>
      <c r="E119" s="97">
        <v>0</v>
      </c>
      <c r="F119" s="97">
        <v>2.7000000000000001E-3</v>
      </c>
      <c r="G119" s="97">
        <v>238071.48389999999</v>
      </c>
      <c r="H119" s="97">
        <v>70163.159700000004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1832340</v>
      </c>
      <c r="C121" s="97">
        <v>3101.2573000000002</v>
      </c>
      <c r="D121" s="97">
        <v>4690.9227000000001</v>
      </c>
      <c r="E121" s="97">
        <v>0</v>
      </c>
      <c r="F121" s="97">
        <v>3.4700000000000002E-2</v>
      </c>
      <c r="G121" s="98">
        <v>3082660</v>
      </c>
      <c r="H121" s="97">
        <v>771631.96279999998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136122.30929999999</v>
      </c>
      <c r="C122" s="97">
        <v>234.08619999999999</v>
      </c>
      <c r="D122" s="97">
        <v>327.46339999999998</v>
      </c>
      <c r="E122" s="97">
        <v>0</v>
      </c>
      <c r="F122" s="97">
        <v>2.5000000000000001E-3</v>
      </c>
      <c r="G122" s="97">
        <v>215103.16320000001</v>
      </c>
      <c r="H122" s="97">
        <v>57677.097099999999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180894.48379999999</v>
      </c>
      <c r="C123" s="97">
        <v>288.33699999999999</v>
      </c>
      <c r="D123" s="97">
        <v>470.49709999999999</v>
      </c>
      <c r="E123" s="97">
        <v>0</v>
      </c>
      <c r="F123" s="97">
        <v>3.3999999999999998E-3</v>
      </c>
      <c r="G123" s="97">
        <v>309274.32579999999</v>
      </c>
      <c r="H123" s="97">
        <v>73233.145600000003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552893000000</v>
      </c>
      <c r="C126" s="97">
        <v>358461.39199999999</v>
      </c>
      <c r="D126" s="97" t="s">
        <v>602</v>
      </c>
      <c r="E126" s="97">
        <v>101872.63800000001</v>
      </c>
      <c r="F126" s="97">
        <v>41401.919999999998</v>
      </c>
      <c r="G126" s="97">
        <v>56668.821000000004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158518.01300000001</v>
      </c>
      <c r="R126" s="97">
        <v>0</v>
      </c>
      <c r="S126" s="97">
        <v>0</v>
      </c>
    </row>
    <row r="127" spans="1:19">
      <c r="A127" s="97" t="s">
        <v>477</v>
      </c>
      <c r="B127" s="98">
        <v>499131000000</v>
      </c>
      <c r="C127" s="97">
        <v>358138.61099999998</v>
      </c>
      <c r="D127" s="97" t="s">
        <v>583</v>
      </c>
      <c r="E127" s="97">
        <v>101872.63800000001</v>
      </c>
      <c r="F127" s="97">
        <v>41401.919999999998</v>
      </c>
      <c r="G127" s="97">
        <v>56668.821000000004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158195.231</v>
      </c>
      <c r="R127" s="97">
        <v>0</v>
      </c>
      <c r="S127" s="97">
        <v>0</v>
      </c>
    </row>
    <row r="128" spans="1:19">
      <c r="A128" s="97" t="s">
        <v>478</v>
      </c>
      <c r="B128" s="98">
        <v>561572000000</v>
      </c>
      <c r="C128" s="97">
        <v>368589.79800000001</v>
      </c>
      <c r="D128" s="97" t="s">
        <v>692</v>
      </c>
      <c r="E128" s="97">
        <v>101872.63800000001</v>
      </c>
      <c r="F128" s="97">
        <v>41401.919999999998</v>
      </c>
      <c r="G128" s="97">
        <v>56668.821000000004</v>
      </c>
      <c r="H128" s="97">
        <v>0</v>
      </c>
      <c r="I128" s="97">
        <v>0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168646.41899999999</v>
      </c>
      <c r="R128" s="97">
        <v>0</v>
      </c>
      <c r="S128" s="97">
        <v>0</v>
      </c>
    </row>
    <row r="129" spans="1:19">
      <c r="A129" s="97" t="s">
        <v>479</v>
      </c>
      <c r="B129" s="98">
        <v>549789000000</v>
      </c>
      <c r="C129" s="97">
        <v>380482.69099999999</v>
      </c>
      <c r="D129" s="97" t="s">
        <v>603</v>
      </c>
      <c r="E129" s="97">
        <v>56595.91</v>
      </c>
      <c r="F129" s="97">
        <v>32317.937999999998</v>
      </c>
      <c r="G129" s="97">
        <v>56668.821000000004</v>
      </c>
      <c r="H129" s="97">
        <v>0</v>
      </c>
      <c r="I129" s="97">
        <v>8343.8880000000008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226556.13399999999</v>
      </c>
      <c r="R129" s="97">
        <v>0</v>
      </c>
      <c r="S129" s="97">
        <v>0</v>
      </c>
    </row>
    <row r="130" spans="1:19">
      <c r="A130" s="97" t="s">
        <v>291</v>
      </c>
      <c r="B130" s="98">
        <v>621679000000</v>
      </c>
      <c r="C130" s="97">
        <v>485669.84399999998</v>
      </c>
      <c r="D130" s="97" t="s">
        <v>693</v>
      </c>
      <c r="E130" s="97">
        <v>101872.63800000001</v>
      </c>
      <c r="F130" s="97">
        <v>41401.919999999998</v>
      </c>
      <c r="G130" s="97">
        <v>56668.821000000004</v>
      </c>
      <c r="H130" s="97">
        <v>0</v>
      </c>
      <c r="I130" s="97">
        <v>109444.196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176282.269</v>
      </c>
      <c r="R130" s="97">
        <v>0</v>
      </c>
      <c r="S130" s="97">
        <v>0</v>
      </c>
    </row>
    <row r="131" spans="1:19">
      <c r="A131" s="97" t="s">
        <v>480</v>
      </c>
      <c r="B131" s="98">
        <v>668100000000</v>
      </c>
      <c r="C131" s="97">
        <v>500511.59600000002</v>
      </c>
      <c r="D131" s="97" t="s">
        <v>578</v>
      </c>
      <c r="E131" s="97">
        <v>67915.092000000004</v>
      </c>
      <c r="F131" s="97">
        <v>36859.928999999996</v>
      </c>
      <c r="G131" s="97">
        <v>56668.821000000004</v>
      </c>
      <c r="H131" s="97">
        <v>0</v>
      </c>
      <c r="I131" s="97">
        <v>96050.962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243016.79199999999</v>
      </c>
      <c r="R131" s="97">
        <v>0</v>
      </c>
      <c r="S131" s="97">
        <v>0</v>
      </c>
    </row>
    <row r="132" spans="1:19">
      <c r="A132" s="97" t="s">
        <v>481</v>
      </c>
      <c r="B132" s="98">
        <v>714272000000</v>
      </c>
      <c r="C132" s="97">
        <v>505300.85600000003</v>
      </c>
      <c r="D132" s="97" t="s">
        <v>534</v>
      </c>
      <c r="E132" s="97">
        <v>67915.092000000004</v>
      </c>
      <c r="F132" s="97">
        <v>36859.928999999996</v>
      </c>
      <c r="G132" s="97">
        <v>56668.821000000004</v>
      </c>
      <c r="H132" s="97">
        <v>0</v>
      </c>
      <c r="I132" s="97">
        <v>99142.467999999993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244714.546</v>
      </c>
      <c r="R132" s="97">
        <v>0</v>
      </c>
      <c r="S132" s="97">
        <v>0</v>
      </c>
    </row>
    <row r="133" spans="1:19">
      <c r="A133" s="97" t="s">
        <v>482</v>
      </c>
      <c r="B133" s="98">
        <v>717648000000</v>
      </c>
      <c r="C133" s="97">
        <v>500717.71500000003</v>
      </c>
      <c r="D133" s="97" t="s">
        <v>604</v>
      </c>
      <c r="E133" s="97">
        <v>67915.092000000004</v>
      </c>
      <c r="F133" s="97">
        <v>36859.928999999996</v>
      </c>
      <c r="G133" s="97">
        <v>56668.821000000004</v>
      </c>
      <c r="H133" s="97">
        <v>0</v>
      </c>
      <c r="I133" s="97">
        <v>96064.264999999999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243209.60800000001</v>
      </c>
      <c r="R133" s="97">
        <v>0</v>
      </c>
      <c r="S133" s="97">
        <v>0</v>
      </c>
    </row>
    <row r="134" spans="1:19">
      <c r="A134" s="97" t="s">
        <v>483</v>
      </c>
      <c r="B134" s="98">
        <v>609839000000</v>
      </c>
      <c r="C134" s="97">
        <v>425607.06400000001</v>
      </c>
      <c r="D134" s="97" t="s">
        <v>694</v>
      </c>
      <c r="E134" s="97">
        <v>101872.63800000001</v>
      </c>
      <c r="F134" s="97">
        <v>41401.919999999998</v>
      </c>
      <c r="G134" s="97">
        <v>56668.821000000004</v>
      </c>
      <c r="H134" s="97">
        <v>0</v>
      </c>
      <c r="I134" s="97">
        <v>25720.98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199942.704</v>
      </c>
      <c r="R134" s="97">
        <v>0</v>
      </c>
      <c r="S134" s="97">
        <v>0</v>
      </c>
    </row>
    <row r="135" spans="1:19">
      <c r="A135" s="97" t="s">
        <v>484</v>
      </c>
      <c r="B135" s="98">
        <v>566700000000</v>
      </c>
      <c r="C135" s="97">
        <v>388008.065</v>
      </c>
      <c r="D135" s="97" t="s">
        <v>605</v>
      </c>
      <c r="E135" s="97">
        <v>101872.63800000001</v>
      </c>
      <c r="F135" s="97">
        <v>41401.919999999998</v>
      </c>
      <c r="G135" s="97">
        <v>56668.821000000004</v>
      </c>
      <c r="H135" s="97">
        <v>0</v>
      </c>
      <c r="I135" s="97">
        <v>2464.1010000000001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185600.584</v>
      </c>
      <c r="R135" s="97">
        <v>0</v>
      </c>
      <c r="S135" s="97">
        <v>0</v>
      </c>
    </row>
    <row r="136" spans="1:19">
      <c r="A136" s="97" t="s">
        <v>485</v>
      </c>
      <c r="B136" s="98">
        <v>539037000000</v>
      </c>
      <c r="C136" s="97">
        <v>370373.49699999997</v>
      </c>
      <c r="D136" s="97" t="s">
        <v>685</v>
      </c>
      <c r="E136" s="97">
        <v>101872.63800000001</v>
      </c>
      <c r="F136" s="97">
        <v>41401.919999999998</v>
      </c>
      <c r="G136" s="97">
        <v>56668.821000000004</v>
      </c>
      <c r="H136" s="97">
        <v>0</v>
      </c>
      <c r="I136" s="97">
        <v>1552.329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168877.78899999999</v>
      </c>
      <c r="R136" s="97">
        <v>0</v>
      </c>
      <c r="S136" s="97">
        <v>0</v>
      </c>
    </row>
    <row r="137" spans="1:19">
      <c r="A137" s="97" t="s">
        <v>486</v>
      </c>
      <c r="B137" s="98">
        <v>552427000000</v>
      </c>
      <c r="C137" s="97">
        <v>362042.837</v>
      </c>
      <c r="D137" s="97" t="s">
        <v>606</v>
      </c>
      <c r="E137" s="97">
        <v>101872.63800000001</v>
      </c>
      <c r="F137" s="97">
        <v>41401.919999999998</v>
      </c>
      <c r="G137" s="97">
        <v>56668.821000000004</v>
      </c>
      <c r="H137" s="97">
        <v>0</v>
      </c>
      <c r="I137" s="97">
        <v>0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162099.45699999999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7153090000000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499131000000</v>
      </c>
      <c r="C140" s="97">
        <v>358138.61099999998</v>
      </c>
      <c r="D140" s="97"/>
      <c r="E140" s="97">
        <v>56595.91</v>
      </c>
      <c r="F140" s="97">
        <v>32317.937999999998</v>
      </c>
      <c r="G140" s="97">
        <v>56668.821000000004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158195.231</v>
      </c>
      <c r="R140" s="97">
        <v>0</v>
      </c>
      <c r="S140" s="97">
        <v>0</v>
      </c>
    </row>
    <row r="141" spans="1:19">
      <c r="A141" s="97" t="s">
        <v>489</v>
      </c>
      <c r="B141" s="98">
        <v>717648000000</v>
      </c>
      <c r="C141" s="97">
        <v>505300.85600000003</v>
      </c>
      <c r="D141" s="97"/>
      <c r="E141" s="97">
        <v>101872.63800000001</v>
      </c>
      <c r="F141" s="97">
        <v>41401.919999999998</v>
      </c>
      <c r="G141" s="97">
        <v>56668.821000000004</v>
      </c>
      <c r="H141" s="97">
        <v>0</v>
      </c>
      <c r="I141" s="97">
        <v>109444.196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244714.546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509</v>
      </c>
      <c r="C143" s="97" t="s">
        <v>510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511</v>
      </c>
      <c r="B144" s="97">
        <v>110252.58</v>
      </c>
      <c r="C144" s="97">
        <v>39919.269999999997</v>
      </c>
      <c r="D144" s="97">
        <v>0</v>
      </c>
      <c r="E144" s="97">
        <v>150171.85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512</v>
      </c>
      <c r="B145" s="97">
        <v>26.37</v>
      </c>
      <c r="C145" s="97">
        <v>9.5500000000000007</v>
      </c>
      <c r="D145" s="97">
        <v>0</v>
      </c>
      <c r="E145" s="97">
        <v>35.92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513</v>
      </c>
      <c r="B146" s="97">
        <v>26.37</v>
      </c>
      <c r="C146" s="97">
        <v>9.5500000000000007</v>
      </c>
      <c r="D146" s="97">
        <v>0</v>
      </c>
      <c r="E146" s="97">
        <v>35.92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46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11322.78</v>
      </c>
      <c r="C2" s="97">
        <v>2708.28</v>
      </c>
      <c r="D2" s="97">
        <v>2708.28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11322.78</v>
      </c>
      <c r="C3" s="97">
        <v>2708.28</v>
      </c>
      <c r="D3" s="97">
        <v>2708.28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28797.85</v>
      </c>
      <c r="C4" s="97">
        <v>6888.13</v>
      </c>
      <c r="D4" s="97">
        <v>6888.13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28797.85</v>
      </c>
      <c r="C5" s="97">
        <v>6888.13</v>
      </c>
      <c r="D5" s="97">
        <v>6888.13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4206.01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62.15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77.12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1497.78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24.45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2957.81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6893.19</v>
      </c>
      <c r="C28" s="97">
        <v>4429.58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528</v>
      </c>
      <c r="C42" s="97">
        <v>0.08</v>
      </c>
      <c r="D42" s="97">
        <v>0.44900000000000001</v>
      </c>
      <c r="E42" s="97">
        <v>0.48099999999999998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528</v>
      </c>
      <c r="C43" s="97">
        <v>0.08</v>
      </c>
      <c r="D43" s="97">
        <v>0.44900000000000001</v>
      </c>
      <c r="E43" s="97">
        <v>0.48099999999999998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529</v>
      </c>
      <c r="C45" s="97">
        <v>0.3</v>
      </c>
      <c r="D45" s="97">
        <v>0.27400000000000002</v>
      </c>
      <c r="E45" s="97">
        <v>0.28899999999999998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528</v>
      </c>
      <c r="C46" s="97">
        <v>0.08</v>
      </c>
      <c r="D46" s="97">
        <v>0.44900000000000001</v>
      </c>
      <c r="E46" s="97">
        <v>0.48099999999999998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529</v>
      </c>
      <c r="C48" s="97">
        <v>0.3</v>
      </c>
      <c r="D48" s="97">
        <v>0.27400000000000002</v>
      </c>
      <c r="E48" s="97">
        <v>0.28899999999999998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528</v>
      </c>
      <c r="C49" s="97">
        <v>0.08</v>
      </c>
      <c r="D49" s="97">
        <v>0.44900000000000001</v>
      </c>
      <c r="E49" s="97">
        <v>0.48099999999999998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528</v>
      </c>
      <c r="C50" s="97">
        <v>0.08</v>
      </c>
      <c r="D50" s="97">
        <v>0.44900000000000001</v>
      </c>
      <c r="E50" s="97">
        <v>0.48099999999999998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529</v>
      </c>
      <c r="C52" s="97">
        <v>0.3</v>
      </c>
      <c r="D52" s="97">
        <v>0.27400000000000002</v>
      </c>
      <c r="E52" s="97">
        <v>0.28899999999999998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528</v>
      </c>
      <c r="C53" s="97">
        <v>0.08</v>
      </c>
      <c r="D53" s="97">
        <v>0.44900000000000001</v>
      </c>
      <c r="E53" s="97">
        <v>0.48099999999999998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528</v>
      </c>
      <c r="C54" s="97">
        <v>0.08</v>
      </c>
      <c r="D54" s="97">
        <v>0.44900000000000001</v>
      </c>
      <c r="E54" s="97">
        <v>0.48099999999999998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529</v>
      </c>
      <c r="C56" s="97">
        <v>0.3</v>
      </c>
      <c r="D56" s="97">
        <v>0.27400000000000002</v>
      </c>
      <c r="E56" s="97">
        <v>0.28899999999999998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528</v>
      </c>
      <c r="C57" s="97">
        <v>0.08</v>
      </c>
      <c r="D57" s="97">
        <v>0.44900000000000001</v>
      </c>
      <c r="E57" s="97">
        <v>0.48099999999999998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528</v>
      </c>
      <c r="C58" s="97">
        <v>0.08</v>
      </c>
      <c r="D58" s="97">
        <v>0.44900000000000001</v>
      </c>
      <c r="E58" s="97">
        <v>0.48099999999999998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529</v>
      </c>
      <c r="C60" s="97">
        <v>0.3</v>
      </c>
      <c r="D60" s="97">
        <v>0.27400000000000002</v>
      </c>
      <c r="E60" s="97">
        <v>0.28899999999999998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528</v>
      </c>
      <c r="C61" s="97">
        <v>0.08</v>
      </c>
      <c r="D61" s="97">
        <v>0.44900000000000001</v>
      </c>
      <c r="E61" s="97">
        <v>0.48099999999999998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529</v>
      </c>
      <c r="C63" s="97">
        <v>0.3</v>
      </c>
      <c r="D63" s="97">
        <v>0.27400000000000002</v>
      </c>
      <c r="E63" s="97">
        <v>0.28899999999999998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701</v>
      </c>
      <c r="C66" s="97">
        <v>174.7</v>
      </c>
      <c r="D66" s="97">
        <v>174.7</v>
      </c>
      <c r="E66" s="97">
        <v>2.956</v>
      </c>
      <c r="F66" s="97">
        <v>0.38500000000000001</v>
      </c>
      <c r="G66" s="97">
        <v>0.30499999999999999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2.96</v>
      </c>
      <c r="F67" s="97">
        <v>0.38500000000000001</v>
      </c>
      <c r="G67" s="97">
        <v>0.30499999999999999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2.96</v>
      </c>
      <c r="F69" s="97">
        <v>0.38500000000000001</v>
      </c>
      <c r="G69" s="97">
        <v>0.30499999999999999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19929.400000000001</v>
      </c>
      <c r="D75" s="97">
        <v>15916.72</v>
      </c>
      <c r="E75" s="97">
        <v>4012.68</v>
      </c>
      <c r="F75" s="97">
        <v>0.8</v>
      </c>
      <c r="G75" s="97">
        <v>3.22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109699.75</v>
      </c>
      <c r="D76" s="97">
        <v>86267.01</v>
      </c>
      <c r="E76" s="97">
        <v>23432.74</v>
      </c>
      <c r="F76" s="97">
        <v>0.79</v>
      </c>
      <c r="G76" s="97">
        <v>3.27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36777.18</v>
      </c>
      <c r="D77" s="97">
        <v>29372.29</v>
      </c>
      <c r="E77" s="97">
        <v>7404.89</v>
      </c>
      <c r="F77" s="97">
        <v>0.8</v>
      </c>
      <c r="G77" s="97">
        <v>3.19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312667.58</v>
      </c>
      <c r="D78" s="97">
        <v>249713.61</v>
      </c>
      <c r="E78" s="97">
        <v>62953.97</v>
      </c>
      <c r="F78" s="97">
        <v>0.8</v>
      </c>
      <c r="G78" s="97">
        <v>3.07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107655.89</v>
      </c>
      <c r="D79" s="97">
        <v>85979.94</v>
      </c>
      <c r="E79" s="97">
        <v>21675.95</v>
      </c>
      <c r="F79" s="97">
        <v>0.8</v>
      </c>
      <c r="G79" s="97">
        <v>3.32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38558.050000000003</v>
      </c>
      <c r="D80" s="97">
        <v>30794.59</v>
      </c>
      <c r="E80" s="97">
        <v>7763.46</v>
      </c>
      <c r="F80" s="97">
        <v>0.8</v>
      </c>
      <c r="G80" s="97">
        <v>3.19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26726.93</v>
      </c>
      <c r="D83" s="97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152865.54999999999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156870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553483.51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185106.88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62845.05</v>
      </c>
      <c r="D88" s="97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629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630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0.55000000000000004</v>
      </c>
      <c r="D94" s="97">
        <v>622</v>
      </c>
      <c r="E94" s="97">
        <v>1.2</v>
      </c>
      <c r="F94" s="97">
        <v>1371.52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0.59</v>
      </c>
      <c r="D95" s="97">
        <v>1109.6500000000001</v>
      </c>
      <c r="E95" s="97">
        <v>6.41</v>
      </c>
      <c r="F95" s="97">
        <v>12017.44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2.2200000000000002</v>
      </c>
      <c r="F96" s="97">
        <v>2429.7199999999998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0.6</v>
      </c>
      <c r="D97" s="97">
        <v>1017.59</v>
      </c>
      <c r="E97" s="97">
        <v>18.89</v>
      </c>
      <c r="F97" s="97">
        <v>31795.75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0.59</v>
      </c>
      <c r="D98" s="97">
        <v>1109.6500000000001</v>
      </c>
      <c r="E98" s="97">
        <v>6.5</v>
      </c>
      <c r="F98" s="97">
        <v>12200.49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2.33</v>
      </c>
      <c r="F99" s="97">
        <v>2547.37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0.78</v>
      </c>
      <c r="F105" s="97">
        <v>1.67</v>
      </c>
      <c r="G105" s="97">
        <v>0.57999999999999996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177782.5318</v>
      </c>
      <c r="C108" s="97">
        <v>277.18950000000001</v>
      </c>
      <c r="D108" s="97">
        <v>419.6551</v>
      </c>
      <c r="E108" s="97">
        <v>0</v>
      </c>
      <c r="F108" s="97">
        <v>3.0000000000000001E-3</v>
      </c>
      <c r="G108" s="98">
        <v>9950220</v>
      </c>
      <c r="H108" s="97">
        <v>72725.9476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155497.51550000001</v>
      </c>
      <c r="C109" s="97">
        <v>246.12299999999999</v>
      </c>
      <c r="D109" s="97">
        <v>380.3571</v>
      </c>
      <c r="E109" s="97">
        <v>0</v>
      </c>
      <c r="F109" s="97">
        <v>2.7000000000000001E-3</v>
      </c>
      <c r="G109" s="98">
        <v>9019130</v>
      </c>
      <c r="H109" s="97">
        <v>63965.401100000003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158860.45989999999</v>
      </c>
      <c r="C110" s="97">
        <v>260.49889999999999</v>
      </c>
      <c r="D110" s="97">
        <v>421.32330000000002</v>
      </c>
      <c r="E110" s="97">
        <v>0</v>
      </c>
      <c r="F110" s="97">
        <v>3.0000000000000001E-3</v>
      </c>
      <c r="G110" s="98">
        <v>9992170</v>
      </c>
      <c r="H110" s="97">
        <v>66223.878899999996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146035.92180000001</v>
      </c>
      <c r="C111" s="97">
        <v>243.7304</v>
      </c>
      <c r="D111" s="97">
        <v>402.721</v>
      </c>
      <c r="E111" s="97">
        <v>0</v>
      </c>
      <c r="F111" s="97">
        <v>2.8E-3</v>
      </c>
      <c r="G111" s="98">
        <v>9551710</v>
      </c>
      <c r="H111" s="97">
        <v>61289.635399999999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146390.20670000001</v>
      </c>
      <c r="C112" s="97">
        <v>250.42070000000001</v>
      </c>
      <c r="D112" s="97">
        <v>425.755</v>
      </c>
      <c r="E112" s="97">
        <v>0</v>
      </c>
      <c r="F112" s="97">
        <v>3.0000000000000001E-3</v>
      </c>
      <c r="G112" s="98">
        <v>10099000</v>
      </c>
      <c r="H112" s="97">
        <v>62027.876499999998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146453.88560000001</v>
      </c>
      <c r="C113" s="97">
        <v>255.39570000000001</v>
      </c>
      <c r="D113" s="97">
        <v>443.53829999999999</v>
      </c>
      <c r="E113" s="97">
        <v>0</v>
      </c>
      <c r="F113" s="97">
        <v>3.0999999999999999E-3</v>
      </c>
      <c r="G113" s="98">
        <v>10521600</v>
      </c>
      <c r="H113" s="97">
        <v>62525.229500000001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153913.9613</v>
      </c>
      <c r="C114" s="97">
        <v>271.17149999999998</v>
      </c>
      <c r="D114" s="97">
        <v>476.1361</v>
      </c>
      <c r="E114" s="97">
        <v>0</v>
      </c>
      <c r="F114" s="97">
        <v>3.3E-3</v>
      </c>
      <c r="G114" s="98">
        <v>11295300</v>
      </c>
      <c r="H114" s="97">
        <v>65977.556599999996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154756.99909999999</v>
      </c>
      <c r="C115" s="97">
        <v>272.11720000000003</v>
      </c>
      <c r="D115" s="97">
        <v>476.79259999999999</v>
      </c>
      <c r="E115" s="97">
        <v>0</v>
      </c>
      <c r="F115" s="97">
        <v>3.3E-3</v>
      </c>
      <c r="G115" s="98">
        <v>11310700</v>
      </c>
      <c r="H115" s="97">
        <v>66286.776800000007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142833.31709999999</v>
      </c>
      <c r="C116" s="97">
        <v>247.63489999999999</v>
      </c>
      <c r="D116" s="97">
        <v>427.34030000000001</v>
      </c>
      <c r="E116" s="97">
        <v>0</v>
      </c>
      <c r="F116" s="97">
        <v>3.0000000000000001E-3</v>
      </c>
      <c r="G116" s="98">
        <v>10137100</v>
      </c>
      <c r="H116" s="97">
        <v>60839.635300000002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148132.5594</v>
      </c>
      <c r="C117" s="97">
        <v>249.6696</v>
      </c>
      <c r="D117" s="97">
        <v>417.32690000000002</v>
      </c>
      <c r="E117" s="97">
        <v>0</v>
      </c>
      <c r="F117" s="97">
        <v>2.8999999999999998E-3</v>
      </c>
      <c r="G117" s="98">
        <v>9898520</v>
      </c>
      <c r="H117" s="97">
        <v>62405.422599999998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154248.82949999999</v>
      </c>
      <c r="C118" s="97">
        <v>251.64179999999999</v>
      </c>
      <c r="D118" s="97">
        <v>404.40910000000002</v>
      </c>
      <c r="E118" s="97">
        <v>0</v>
      </c>
      <c r="F118" s="97">
        <v>2.8999999999999998E-3</v>
      </c>
      <c r="G118" s="98">
        <v>9590810</v>
      </c>
      <c r="H118" s="97">
        <v>64176.256200000003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173358.18299999999</v>
      </c>
      <c r="C119" s="97">
        <v>272.86360000000002</v>
      </c>
      <c r="D119" s="97">
        <v>418.51429999999999</v>
      </c>
      <c r="E119" s="97">
        <v>0</v>
      </c>
      <c r="F119" s="97">
        <v>3.0000000000000001E-3</v>
      </c>
      <c r="G119" s="98">
        <v>9923650</v>
      </c>
      <c r="H119" s="97">
        <v>71164.720799999996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1858260</v>
      </c>
      <c r="C121" s="97">
        <v>3098.4569000000001</v>
      </c>
      <c r="D121" s="97">
        <v>5113.8690999999999</v>
      </c>
      <c r="E121" s="97">
        <v>0</v>
      </c>
      <c r="F121" s="97">
        <v>3.5900000000000001E-2</v>
      </c>
      <c r="G121" s="98">
        <v>121290000</v>
      </c>
      <c r="H121" s="97">
        <v>779608.33719999995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142833.31709999999</v>
      </c>
      <c r="C122" s="97">
        <v>243.7304</v>
      </c>
      <c r="D122" s="97">
        <v>380.3571</v>
      </c>
      <c r="E122" s="97">
        <v>0</v>
      </c>
      <c r="F122" s="97">
        <v>2.7000000000000001E-3</v>
      </c>
      <c r="G122" s="98">
        <v>9019130</v>
      </c>
      <c r="H122" s="97">
        <v>60839.635300000002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177782.5318</v>
      </c>
      <c r="C123" s="97">
        <v>277.18950000000001</v>
      </c>
      <c r="D123" s="97">
        <v>476.79259999999999</v>
      </c>
      <c r="E123" s="97">
        <v>0</v>
      </c>
      <c r="F123" s="97">
        <v>3.3E-3</v>
      </c>
      <c r="G123" s="98">
        <v>11310700</v>
      </c>
      <c r="H123" s="97">
        <v>72725.9476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565495000000</v>
      </c>
      <c r="C126" s="97">
        <v>364923.90500000003</v>
      </c>
      <c r="D126" s="97" t="s">
        <v>596</v>
      </c>
      <c r="E126" s="97">
        <v>101872.63800000001</v>
      </c>
      <c r="F126" s="97">
        <v>41401.919999999998</v>
      </c>
      <c r="G126" s="97">
        <v>62493.199000000001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159156.149</v>
      </c>
      <c r="R126" s="97">
        <v>0</v>
      </c>
      <c r="S126" s="97">
        <v>0</v>
      </c>
    </row>
    <row r="127" spans="1:19">
      <c r="A127" s="97" t="s">
        <v>477</v>
      </c>
      <c r="B127" s="98">
        <v>512579000000</v>
      </c>
      <c r="C127" s="97">
        <v>369825.875</v>
      </c>
      <c r="D127" s="97" t="s">
        <v>695</v>
      </c>
      <c r="E127" s="97">
        <v>101872.63800000001</v>
      </c>
      <c r="F127" s="97">
        <v>41401.919999999998</v>
      </c>
      <c r="G127" s="97">
        <v>62493.199000000001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164058.11900000001</v>
      </c>
      <c r="R127" s="97">
        <v>0</v>
      </c>
      <c r="S127" s="97">
        <v>0</v>
      </c>
    </row>
    <row r="128" spans="1:19">
      <c r="A128" s="97" t="s">
        <v>478</v>
      </c>
      <c r="B128" s="98">
        <v>567879000000</v>
      </c>
      <c r="C128" s="97">
        <v>366864.39500000002</v>
      </c>
      <c r="D128" s="97" t="s">
        <v>696</v>
      </c>
      <c r="E128" s="97">
        <v>101872.63800000001</v>
      </c>
      <c r="F128" s="97">
        <v>41401.919999999998</v>
      </c>
      <c r="G128" s="97">
        <v>62493.199000000001</v>
      </c>
      <c r="H128" s="97">
        <v>0</v>
      </c>
      <c r="I128" s="97">
        <v>0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161096.63800000001</v>
      </c>
      <c r="R128" s="97">
        <v>0</v>
      </c>
      <c r="S128" s="97">
        <v>0</v>
      </c>
    </row>
    <row r="129" spans="1:19">
      <c r="A129" s="97" t="s">
        <v>479</v>
      </c>
      <c r="B129" s="98">
        <v>542846000000</v>
      </c>
      <c r="C129" s="97">
        <v>373098.84299999999</v>
      </c>
      <c r="D129" s="97" t="s">
        <v>607</v>
      </c>
      <c r="E129" s="97">
        <v>101872.63800000001</v>
      </c>
      <c r="F129" s="97">
        <v>41401.919999999998</v>
      </c>
      <c r="G129" s="97">
        <v>62493.199000000001</v>
      </c>
      <c r="H129" s="97">
        <v>0</v>
      </c>
      <c r="I129" s="97">
        <v>0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167331.08600000001</v>
      </c>
      <c r="R129" s="97">
        <v>0</v>
      </c>
      <c r="S129" s="97">
        <v>0</v>
      </c>
    </row>
    <row r="130" spans="1:19">
      <c r="A130" s="97" t="s">
        <v>291</v>
      </c>
      <c r="B130" s="98">
        <v>573950000000</v>
      </c>
      <c r="C130" s="97">
        <v>385236.29200000002</v>
      </c>
      <c r="D130" s="97" t="s">
        <v>566</v>
      </c>
      <c r="E130" s="97">
        <v>67915.092000000004</v>
      </c>
      <c r="F130" s="97">
        <v>36859.928999999996</v>
      </c>
      <c r="G130" s="97">
        <v>62493.199000000001</v>
      </c>
      <c r="H130" s="97">
        <v>0</v>
      </c>
      <c r="I130" s="97">
        <v>13235.323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204732.74900000001</v>
      </c>
      <c r="R130" s="97">
        <v>0</v>
      </c>
      <c r="S130" s="97">
        <v>0</v>
      </c>
    </row>
    <row r="131" spans="1:19">
      <c r="A131" s="97" t="s">
        <v>480</v>
      </c>
      <c r="B131" s="98">
        <v>597966000000</v>
      </c>
      <c r="C131" s="97">
        <v>438253.478</v>
      </c>
      <c r="D131" s="97" t="s">
        <v>635</v>
      </c>
      <c r="E131" s="97">
        <v>101872.63800000001</v>
      </c>
      <c r="F131" s="97">
        <v>41401.919999999998</v>
      </c>
      <c r="G131" s="97">
        <v>62493.199000000001</v>
      </c>
      <c r="H131" s="97">
        <v>0</v>
      </c>
      <c r="I131" s="97">
        <v>29261.884999999998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203223.83600000001</v>
      </c>
      <c r="R131" s="97">
        <v>0</v>
      </c>
      <c r="S131" s="97">
        <v>0</v>
      </c>
    </row>
    <row r="132" spans="1:19">
      <c r="A132" s="97" t="s">
        <v>481</v>
      </c>
      <c r="B132" s="98">
        <v>641936000000</v>
      </c>
      <c r="C132" s="97">
        <v>443115.70899999997</v>
      </c>
      <c r="D132" s="97" t="s">
        <v>608</v>
      </c>
      <c r="E132" s="97">
        <v>67915.092000000004</v>
      </c>
      <c r="F132" s="97">
        <v>36859.928999999996</v>
      </c>
      <c r="G132" s="97">
        <v>62493.199000000001</v>
      </c>
      <c r="H132" s="97">
        <v>0</v>
      </c>
      <c r="I132" s="97">
        <v>59070.707999999999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216776.78200000001</v>
      </c>
      <c r="R132" s="97">
        <v>0</v>
      </c>
      <c r="S132" s="97">
        <v>0</v>
      </c>
    </row>
    <row r="133" spans="1:19">
      <c r="A133" s="97" t="s">
        <v>482</v>
      </c>
      <c r="B133" s="98">
        <v>642817000000</v>
      </c>
      <c r="C133" s="97">
        <v>436737.70799999998</v>
      </c>
      <c r="D133" s="97" t="s">
        <v>609</v>
      </c>
      <c r="E133" s="97">
        <v>67915.092000000004</v>
      </c>
      <c r="F133" s="97">
        <v>36859.928999999996</v>
      </c>
      <c r="G133" s="97">
        <v>62493.199000000001</v>
      </c>
      <c r="H133" s="97">
        <v>0</v>
      </c>
      <c r="I133" s="97">
        <v>46166.127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223303.36199999999</v>
      </c>
      <c r="R133" s="97">
        <v>0</v>
      </c>
      <c r="S133" s="97">
        <v>0</v>
      </c>
    </row>
    <row r="134" spans="1:19">
      <c r="A134" s="97" t="s">
        <v>483</v>
      </c>
      <c r="B134" s="98">
        <v>576116000000</v>
      </c>
      <c r="C134" s="97">
        <v>412934.35600000003</v>
      </c>
      <c r="D134" s="97" t="s">
        <v>562</v>
      </c>
      <c r="E134" s="97">
        <v>67915.092000000004</v>
      </c>
      <c r="F134" s="97">
        <v>36859.928999999996</v>
      </c>
      <c r="G134" s="97">
        <v>62493.199000000001</v>
      </c>
      <c r="H134" s="97">
        <v>0</v>
      </c>
      <c r="I134" s="97">
        <v>30992.161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214673.976</v>
      </c>
      <c r="R134" s="97">
        <v>0</v>
      </c>
      <c r="S134" s="97">
        <v>0</v>
      </c>
    </row>
    <row r="135" spans="1:19">
      <c r="A135" s="97" t="s">
        <v>484</v>
      </c>
      <c r="B135" s="98">
        <v>562556000000</v>
      </c>
      <c r="C135" s="97">
        <v>376701.79800000001</v>
      </c>
      <c r="D135" s="97" t="s">
        <v>536</v>
      </c>
      <c r="E135" s="97">
        <v>67915.092000000004</v>
      </c>
      <c r="F135" s="97">
        <v>36859.928999999996</v>
      </c>
      <c r="G135" s="97">
        <v>62493.199000000001</v>
      </c>
      <c r="H135" s="97">
        <v>0</v>
      </c>
      <c r="I135" s="97">
        <v>8632.7980000000007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200800.78</v>
      </c>
      <c r="R135" s="97">
        <v>0</v>
      </c>
      <c r="S135" s="97">
        <v>0</v>
      </c>
    </row>
    <row r="136" spans="1:19">
      <c r="A136" s="97" t="s">
        <v>485</v>
      </c>
      <c r="B136" s="98">
        <v>545069000000</v>
      </c>
      <c r="C136" s="97">
        <v>366234.70799999998</v>
      </c>
      <c r="D136" s="97" t="s">
        <v>610</v>
      </c>
      <c r="E136" s="97">
        <v>101872.63800000001</v>
      </c>
      <c r="F136" s="97">
        <v>41401.919999999998</v>
      </c>
      <c r="G136" s="97">
        <v>62493.199000000001</v>
      </c>
      <c r="H136" s="97">
        <v>0</v>
      </c>
      <c r="I136" s="97">
        <v>0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160466.95199999999</v>
      </c>
      <c r="R136" s="97">
        <v>0</v>
      </c>
      <c r="S136" s="97">
        <v>0</v>
      </c>
    </row>
    <row r="137" spans="1:19">
      <c r="A137" s="97" t="s">
        <v>486</v>
      </c>
      <c r="B137" s="98">
        <v>563985000000</v>
      </c>
      <c r="C137" s="97">
        <v>363175.94699999999</v>
      </c>
      <c r="D137" s="97" t="s">
        <v>611</v>
      </c>
      <c r="E137" s="97">
        <v>101872.63800000001</v>
      </c>
      <c r="F137" s="97">
        <v>41401.919999999998</v>
      </c>
      <c r="G137" s="97">
        <v>62493.199000000001</v>
      </c>
      <c r="H137" s="97">
        <v>0</v>
      </c>
      <c r="I137" s="97">
        <v>0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157408.19099999999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6893190000000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512579000000</v>
      </c>
      <c r="C140" s="97">
        <v>363175.94699999999</v>
      </c>
      <c r="D140" s="97"/>
      <c r="E140" s="97">
        <v>67915.092000000004</v>
      </c>
      <c r="F140" s="97">
        <v>36859.928999999996</v>
      </c>
      <c r="G140" s="97">
        <v>62493.199000000001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157408.19099999999</v>
      </c>
      <c r="R140" s="97">
        <v>0</v>
      </c>
      <c r="S140" s="97">
        <v>0</v>
      </c>
    </row>
    <row r="141" spans="1:19">
      <c r="A141" s="97" t="s">
        <v>489</v>
      </c>
      <c r="B141" s="98">
        <v>642817000000</v>
      </c>
      <c r="C141" s="97">
        <v>443115.70899999997</v>
      </c>
      <c r="D141" s="97"/>
      <c r="E141" s="97">
        <v>101872.63800000001</v>
      </c>
      <c r="F141" s="97">
        <v>41401.919999999998</v>
      </c>
      <c r="G141" s="97">
        <v>62493.199000000001</v>
      </c>
      <c r="H141" s="97">
        <v>0</v>
      </c>
      <c r="I141" s="97">
        <v>59070.707999999999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223303.36199999999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509</v>
      </c>
      <c r="C143" s="97" t="s">
        <v>510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511</v>
      </c>
      <c r="B144" s="97">
        <v>134492.82</v>
      </c>
      <c r="C144" s="97">
        <v>36424.92</v>
      </c>
      <c r="D144" s="97">
        <v>0</v>
      </c>
      <c r="E144" s="97">
        <v>170917.74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512</v>
      </c>
      <c r="B145" s="97">
        <v>32.17</v>
      </c>
      <c r="C145" s="97">
        <v>8.7100000000000009</v>
      </c>
      <c r="D145" s="97">
        <v>0</v>
      </c>
      <c r="E145" s="97">
        <v>40.880000000000003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513</v>
      </c>
      <c r="B146" s="97">
        <v>32.17</v>
      </c>
      <c r="C146" s="97">
        <v>8.7100000000000009</v>
      </c>
      <c r="D146" s="97">
        <v>0</v>
      </c>
      <c r="E146" s="97">
        <v>40.880000000000003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146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13113.72</v>
      </c>
      <c r="C2" s="97">
        <v>3136.66</v>
      </c>
      <c r="D2" s="97">
        <v>3136.66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13113.72</v>
      </c>
      <c r="C3" s="97">
        <v>3136.66</v>
      </c>
      <c r="D3" s="97">
        <v>3136.66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30607.78</v>
      </c>
      <c r="C4" s="97">
        <v>7321.04</v>
      </c>
      <c r="D4" s="97">
        <v>7321.04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30607.78</v>
      </c>
      <c r="C5" s="97">
        <v>7321.04</v>
      </c>
      <c r="D5" s="97">
        <v>7321.04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5942.77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57.31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77.099999999999994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1490.73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26.15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3022.2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6945.67</v>
      </c>
      <c r="C28" s="97">
        <v>6168.05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528</v>
      </c>
      <c r="C42" s="97">
        <v>0.08</v>
      </c>
      <c r="D42" s="97">
        <v>0.34599999999999997</v>
      </c>
      <c r="E42" s="97">
        <v>0.36499999999999999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528</v>
      </c>
      <c r="C43" s="97">
        <v>0.08</v>
      </c>
      <c r="D43" s="97">
        <v>0.34599999999999997</v>
      </c>
      <c r="E43" s="97">
        <v>0.36499999999999999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529</v>
      </c>
      <c r="C45" s="97">
        <v>0.3</v>
      </c>
      <c r="D45" s="97">
        <v>0.22700000000000001</v>
      </c>
      <c r="E45" s="97">
        <v>0.23699999999999999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528</v>
      </c>
      <c r="C46" s="97">
        <v>0.08</v>
      </c>
      <c r="D46" s="97">
        <v>0.34599999999999997</v>
      </c>
      <c r="E46" s="97">
        <v>0.36499999999999999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529</v>
      </c>
      <c r="C48" s="97">
        <v>0.3</v>
      </c>
      <c r="D48" s="97">
        <v>0.22700000000000001</v>
      </c>
      <c r="E48" s="97">
        <v>0.23699999999999999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528</v>
      </c>
      <c r="C49" s="97">
        <v>0.08</v>
      </c>
      <c r="D49" s="97">
        <v>0.34599999999999997</v>
      </c>
      <c r="E49" s="97">
        <v>0.36499999999999999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528</v>
      </c>
      <c r="C50" s="97">
        <v>0.08</v>
      </c>
      <c r="D50" s="97">
        <v>0.34599999999999997</v>
      </c>
      <c r="E50" s="97">
        <v>0.36499999999999999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529</v>
      </c>
      <c r="C52" s="97">
        <v>0.3</v>
      </c>
      <c r="D52" s="97">
        <v>0.22700000000000001</v>
      </c>
      <c r="E52" s="97">
        <v>0.23699999999999999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528</v>
      </c>
      <c r="C53" s="97">
        <v>0.08</v>
      </c>
      <c r="D53" s="97">
        <v>0.34599999999999997</v>
      </c>
      <c r="E53" s="97">
        <v>0.36499999999999999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528</v>
      </c>
      <c r="C54" s="97">
        <v>0.08</v>
      </c>
      <c r="D54" s="97">
        <v>0.34599999999999997</v>
      </c>
      <c r="E54" s="97">
        <v>0.36499999999999999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529</v>
      </c>
      <c r="C56" s="97">
        <v>0.3</v>
      </c>
      <c r="D56" s="97">
        <v>0.22700000000000001</v>
      </c>
      <c r="E56" s="97">
        <v>0.23699999999999999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528</v>
      </c>
      <c r="C57" s="97">
        <v>0.08</v>
      </c>
      <c r="D57" s="97">
        <v>0.34599999999999997</v>
      </c>
      <c r="E57" s="97">
        <v>0.36499999999999999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528</v>
      </c>
      <c r="C58" s="97">
        <v>0.08</v>
      </c>
      <c r="D58" s="97">
        <v>0.34599999999999997</v>
      </c>
      <c r="E58" s="97">
        <v>0.36499999999999999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529</v>
      </c>
      <c r="C60" s="97">
        <v>0.3</v>
      </c>
      <c r="D60" s="97">
        <v>0.22700000000000001</v>
      </c>
      <c r="E60" s="97">
        <v>0.23699999999999999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528</v>
      </c>
      <c r="C61" s="97">
        <v>0.08</v>
      </c>
      <c r="D61" s="97">
        <v>0.34599999999999997</v>
      </c>
      <c r="E61" s="97">
        <v>0.36499999999999999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529</v>
      </c>
      <c r="C63" s="97">
        <v>0.3</v>
      </c>
      <c r="D63" s="97">
        <v>0.22700000000000001</v>
      </c>
      <c r="E63" s="97">
        <v>0.23699999999999999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701</v>
      </c>
      <c r="C66" s="97">
        <v>174.7</v>
      </c>
      <c r="D66" s="97">
        <v>174.7</v>
      </c>
      <c r="E66" s="97">
        <v>2.956</v>
      </c>
      <c r="F66" s="97">
        <v>0.48699999999999999</v>
      </c>
      <c r="G66" s="97">
        <v>0.40899999999999997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2.96</v>
      </c>
      <c r="F67" s="97">
        <v>0.48699999999999999</v>
      </c>
      <c r="G67" s="97">
        <v>0.40899999999999997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2.96</v>
      </c>
      <c r="F69" s="97">
        <v>0.48699999999999999</v>
      </c>
      <c r="G69" s="97">
        <v>0.40899999999999997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27508.37</v>
      </c>
      <c r="D75" s="97">
        <v>18923.89</v>
      </c>
      <c r="E75" s="97">
        <v>8584.48</v>
      </c>
      <c r="F75" s="97">
        <v>0.69</v>
      </c>
      <c r="G75" s="97">
        <v>3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155732.81</v>
      </c>
      <c r="D76" s="97">
        <v>105288.34</v>
      </c>
      <c r="E76" s="97">
        <v>50444.47</v>
      </c>
      <c r="F76" s="97">
        <v>0.68</v>
      </c>
      <c r="G76" s="97">
        <v>2.89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38919.61</v>
      </c>
      <c r="D77" s="97">
        <v>30305.3</v>
      </c>
      <c r="E77" s="97">
        <v>8614.31</v>
      </c>
      <c r="F77" s="97">
        <v>0.78</v>
      </c>
      <c r="G77" s="97">
        <v>3.15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453681.83</v>
      </c>
      <c r="D78" s="97">
        <v>306726.67</v>
      </c>
      <c r="E78" s="97">
        <v>146955.16</v>
      </c>
      <c r="F78" s="97">
        <v>0.68</v>
      </c>
      <c r="G78" s="97">
        <v>2.73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157898.51</v>
      </c>
      <c r="D79" s="97">
        <v>106752.53</v>
      </c>
      <c r="E79" s="97">
        <v>51145.98</v>
      </c>
      <c r="F79" s="97">
        <v>0.68</v>
      </c>
      <c r="G79" s="97">
        <v>2.89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37535.550000000003</v>
      </c>
      <c r="D80" s="97">
        <v>29977.96</v>
      </c>
      <c r="E80" s="97">
        <v>7557.58</v>
      </c>
      <c r="F80" s="97">
        <v>0.8</v>
      </c>
      <c r="G80" s="97">
        <v>3.19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28433.43</v>
      </c>
      <c r="D83" s="97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165417.03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176333.66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599703.26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201684.93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68100.38</v>
      </c>
      <c r="D88" s="97">
        <v>0.78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629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630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0.55000000000000004</v>
      </c>
      <c r="D94" s="97">
        <v>622</v>
      </c>
      <c r="E94" s="97">
        <v>1.1599999999999999</v>
      </c>
      <c r="F94" s="97">
        <v>1322.97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0.59</v>
      </c>
      <c r="D95" s="97">
        <v>1109.6500000000001</v>
      </c>
      <c r="E95" s="97">
        <v>6.27</v>
      </c>
      <c r="F95" s="97">
        <v>11765.01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2.2200000000000002</v>
      </c>
      <c r="F96" s="97">
        <v>2431.4499999999998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0.6</v>
      </c>
      <c r="D97" s="97">
        <v>1017.59</v>
      </c>
      <c r="E97" s="97">
        <v>18.27</v>
      </c>
      <c r="F97" s="97">
        <v>30754.62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0.59</v>
      </c>
      <c r="D98" s="97">
        <v>1109.6500000000001</v>
      </c>
      <c r="E98" s="97">
        <v>6.36</v>
      </c>
      <c r="F98" s="97">
        <v>11928.62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2.27</v>
      </c>
      <c r="F99" s="97">
        <v>2479.8200000000002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0.78</v>
      </c>
      <c r="F105" s="97">
        <v>1.67</v>
      </c>
      <c r="G105" s="97">
        <v>0.57999999999999996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183213.88930000001</v>
      </c>
      <c r="C108" s="97">
        <v>279.3535</v>
      </c>
      <c r="D108" s="97">
        <v>368.95139999999998</v>
      </c>
      <c r="E108" s="97">
        <v>0</v>
      </c>
      <c r="F108" s="97">
        <v>2.8E-3</v>
      </c>
      <c r="G108" s="97">
        <v>242325.7286</v>
      </c>
      <c r="H108" s="97">
        <v>74216.645099999994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161589.82800000001</v>
      </c>
      <c r="C109" s="97">
        <v>248.9119</v>
      </c>
      <c r="D109" s="97">
        <v>333.64159999999998</v>
      </c>
      <c r="E109" s="97">
        <v>0</v>
      </c>
      <c r="F109" s="97">
        <v>2.5000000000000001E-3</v>
      </c>
      <c r="G109" s="97">
        <v>219148.2978</v>
      </c>
      <c r="H109" s="97">
        <v>65698.907600000006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165800.2617</v>
      </c>
      <c r="C110" s="97">
        <v>264.46800000000002</v>
      </c>
      <c r="D110" s="97">
        <v>371.87</v>
      </c>
      <c r="E110" s="97">
        <v>0</v>
      </c>
      <c r="F110" s="97">
        <v>2.8E-3</v>
      </c>
      <c r="G110" s="97">
        <v>244306.53150000001</v>
      </c>
      <c r="H110" s="97">
        <v>68277.792100000006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143628.68489999999</v>
      </c>
      <c r="C111" s="97">
        <v>239.69919999999999</v>
      </c>
      <c r="D111" s="97">
        <v>356.64760000000001</v>
      </c>
      <c r="E111" s="97">
        <v>0</v>
      </c>
      <c r="F111" s="97">
        <v>2.7000000000000001E-3</v>
      </c>
      <c r="G111" s="97">
        <v>234358.0484</v>
      </c>
      <c r="H111" s="97">
        <v>60160.310299999997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139517.85159999999</v>
      </c>
      <c r="C112" s="97">
        <v>241.9229</v>
      </c>
      <c r="D112" s="97">
        <v>376.01920000000001</v>
      </c>
      <c r="E112" s="97">
        <v>0</v>
      </c>
      <c r="F112" s="97">
        <v>2.8E-3</v>
      </c>
      <c r="G112" s="97">
        <v>247127.7634</v>
      </c>
      <c r="H112" s="97">
        <v>59306.766600000003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137050.7316</v>
      </c>
      <c r="C113" s="97">
        <v>245.40010000000001</v>
      </c>
      <c r="D113" s="97">
        <v>394.62240000000003</v>
      </c>
      <c r="E113" s="97">
        <v>0</v>
      </c>
      <c r="F113" s="97">
        <v>2.8999999999999998E-3</v>
      </c>
      <c r="G113" s="97">
        <v>259385.9044</v>
      </c>
      <c r="H113" s="97">
        <v>58999.334199999998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150244.71359999999</v>
      </c>
      <c r="C114" s="97">
        <v>271.8064</v>
      </c>
      <c r="D114" s="97">
        <v>441.66980000000001</v>
      </c>
      <c r="E114" s="97">
        <v>0</v>
      </c>
      <c r="F114" s="97">
        <v>3.2000000000000002E-3</v>
      </c>
      <c r="G114" s="97">
        <v>290320.87</v>
      </c>
      <c r="H114" s="97">
        <v>64945.113700000002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148295.848</v>
      </c>
      <c r="C115" s="97">
        <v>266.73219999999998</v>
      </c>
      <c r="D115" s="97">
        <v>430.89830000000001</v>
      </c>
      <c r="E115" s="97">
        <v>0</v>
      </c>
      <c r="F115" s="97">
        <v>3.0999999999999999E-3</v>
      </c>
      <c r="G115" s="97">
        <v>283234.65889999998</v>
      </c>
      <c r="H115" s="97">
        <v>63954.666700000002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137611.70600000001</v>
      </c>
      <c r="C116" s="97">
        <v>242.06700000000001</v>
      </c>
      <c r="D116" s="97">
        <v>382.11380000000003</v>
      </c>
      <c r="E116" s="97">
        <v>0</v>
      </c>
      <c r="F116" s="97">
        <v>2.8E-3</v>
      </c>
      <c r="G116" s="97">
        <v>251147.34640000001</v>
      </c>
      <c r="H116" s="97">
        <v>58826.2137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143766.57260000001</v>
      </c>
      <c r="C117" s="97">
        <v>244.17410000000001</v>
      </c>
      <c r="D117" s="97">
        <v>370.81169999999997</v>
      </c>
      <c r="E117" s="97">
        <v>0</v>
      </c>
      <c r="F117" s="97">
        <v>2.7000000000000001E-3</v>
      </c>
      <c r="G117" s="97">
        <v>243684.2954</v>
      </c>
      <c r="H117" s="97">
        <v>60623.809399999998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155058.872</v>
      </c>
      <c r="C118" s="97">
        <v>250.81870000000001</v>
      </c>
      <c r="D118" s="97">
        <v>359.12360000000001</v>
      </c>
      <c r="E118" s="97">
        <v>0</v>
      </c>
      <c r="F118" s="97">
        <v>2.7000000000000001E-3</v>
      </c>
      <c r="G118" s="97">
        <v>235949.74890000001</v>
      </c>
      <c r="H118" s="97">
        <v>64187.456400000003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178067.43549999999</v>
      </c>
      <c r="C119" s="97">
        <v>274.66309999999999</v>
      </c>
      <c r="D119" s="97">
        <v>368.86599999999999</v>
      </c>
      <c r="E119" s="97">
        <v>0</v>
      </c>
      <c r="F119" s="97">
        <v>2.8E-3</v>
      </c>
      <c r="G119" s="97">
        <v>242286.90719999999</v>
      </c>
      <c r="H119" s="97">
        <v>72433.637300000002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1843850</v>
      </c>
      <c r="C121" s="97">
        <v>3070.0171999999998</v>
      </c>
      <c r="D121" s="97">
        <v>4555.2353999999996</v>
      </c>
      <c r="E121" s="97">
        <v>0</v>
      </c>
      <c r="F121" s="97">
        <v>3.39E-2</v>
      </c>
      <c r="G121" s="98">
        <v>2993280</v>
      </c>
      <c r="H121" s="97">
        <v>771630.6531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137050.7316</v>
      </c>
      <c r="C122" s="97">
        <v>239.69919999999999</v>
      </c>
      <c r="D122" s="97">
        <v>333.64159999999998</v>
      </c>
      <c r="E122" s="97">
        <v>0</v>
      </c>
      <c r="F122" s="97">
        <v>2.5000000000000001E-3</v>
      </c>
      <c r="G122" s="97">
        <v>219148.2978</v>
      </c>
      <c r="H122" s="97">
        <v>58826.2137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183213.88930000001</v>
      </c>
      <c r="C123" s="97">
        <v>279.3535</v>
      </c>
      <c r="D123" s="97">
        <v>441.66980000000001</v>
      </c>
      <c r="E123" s="97">
        <v>0</v>
      </c>
      <c r="F123" s="97">
        <v>3.2000000000000002E-3</v>
      </c>
      <c r="G123" s="97">
        <v>290320.87</v>
      </c>
      <c r="H123" s="97">
        <v>74216.645099999994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562299000000</v>
      </c>
      <c r="C126" s="97">
        <v>359399.21500000003</v>
      </c>
      <c r="D126" s="97" t="s">
        <v>612</v>
      </c>
      <c r="E126" s="97">
        <v>101872.63800000001</v>
      </c>
      <c r="F126" s="97">
        <v>41401.919999999998</v>
      </c>
      <c r="G126" s="97">
        <v>60813.404000000002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155311.253</v>
      </c>
      <c r="R126" s="97">
        <v>0</v>
      </c>
      <c r="S126" s="97">
        <v>0</v>
      </c>
    </row>
    <row r="127" spans="1:19">
      <c r="A127" s="97" t="s">
        <v>477</v>
      </c>
      <c r="B127" s="98">
        <v>508517000000</v>
      </c>
      <c r="C127" s="97">
        <v>364433.826</v>
      </c>
      <c r="D127" s="97" t="s">
        <v>583</v>
      </c>
      <c r="E127" s="97">
        <v>101872.63800000001</v>
      </c>
      <c r="F127" s="97">
        <v>41401.919999999998</v>
      </c>
      <c r="G127" s="97">
        <v>60813.404000000002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160345.864</v>
      </c>
      <c r="R127" s="97">
        <v>0</v>
      </c>
      <c r="S127" s="97">
        <v>0</v>
      </c>
    </row>
    <row r="128" spans="1:19">
      <c r="A128" s="97" t="s">
        <v>478</v>
      </c>
      <c r="B128" s="98">
        <v>566895000000</v>
      </c>
      <c r="C128" s="97">
        <v>365762.223</v>
      </c>
      <c r="D128" s="97" t="s">
        <v>584</v>
      </c>
      <c r="E128" s="97">
        <v>101872.63800000001</v>
      </c>
      <c r="F128" s="97">
        <v>41401.919999999998</v>
      </c>
      <c r="G128" s="97">
        <v>60813.404000000002</v>
      </c>
      <c r="H128" s="97">
        <v>0</v>
      </c>
      <c r="I128" s="97">
        <v>0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161674.261</v>
      </c>
      <c r="R128" s="97">
        <v>0</v>
      </c>
      <c r="S128" s="97">
        <v>0</v>
      </c>
    </row>
    <row r="129" spans="1:19">
      <c r="A129" s="97" t="s">
        <v>479</v>
      </c>
      <c r="B129" s="98">
        <v>543810000000</v>
      </c>
      <c r="C129" s="97">
        <v>372495.18199999997</v>
      </c>
      <c r="D129" s="97" t="s">
        <v>613</v>
      </c>
      <c r="E129" s="97">
        <v>101872.63800000001</v>
      </c>
      <c r="F129" s="97">
        <v>41401.919999999998</v>
      </c>
      <c r="G129" s="97">
        <v>60813.404000000002</v>
      </c>
      <c r="H129" s="97">
        <v>0</v>
      </c>
      <c r="I129" s="97">
        <v>0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168407.22</v>
      </c>
      <c r="R129" s="97">
        <v>0</v>
      </c>
      <c r="S129" s="97">
        <v>0</v>
      </c>
    </row>
    <row r="130" spans="1:19">
      <c r="A130" s="97" t="s">
        <v>291</v>
      </c>
      <c r="B130" s="98">
        <v>573441000000</v>
      </c>
      <c r="C130" s="97">
        <v>387519.81400000001</v>
      </c>
      <c r="D130" s="97" t="s">
        <v>636</v>
      </c>
      <c r="E130" s="97">
        <v>101872.63800000001</v>
      </c>
      <c r="F130" s="97">
        <v>41401.919999999998</v>
      </c>
      <c r="G130" s="97">
        <v>60813.404000000002</v>
      </c>
      <c r="H130" s="97">
        <v>0</v>
      </c>
      <c r="I130" s="97">
        <v>4572.1750000000002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178859.677</v>
      </c>
      <c r="R130" s="97">
        <v>0</v>
      </c>
      <c r="S130" s="97">
        <v>0</v>
      </c>
    </row>
    <row r="131" spans="1:19">
      <c r="A131" s="97" t="s">
        <v>480</v>
      </c>
      <c r="B131" s="98">
        <v>601885000000</v>
      </c>
      <c r="C131" s="97">
        <v>443448.158</v>
      </c>
      <c r="D131" s="97" t="s">
        <v>614</v>
      </c>
      <c r="E131" s="97">
        <v>67915.092000000004</v>
      </c>
      <c r="F131" s="97">
        <v>36859.928999999996</v>
      </c>
      <c r="G131" s="97">
        <v>60813.404000000002</v>
      </c>
      <c r="H131" s="97">
        <v>0</v>
      </c>
      <c r="I131" s="97">
        <v>40258.324000000001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237601.408</v>
      </c>
      <c r="R131" s="97">
        <v>0</v>
      </c>
      <c r="S131" s="97">
        <v>0</v>
      </c>
    </row>
    <row r="132" spans="1:19">
      <c r="A132" s="97" t="s">
        <v>481</v>
      </c>
      <c r="B132" s="98">
        <v>673668000000</v>
      </c>
      <c r="C132" s="97">
        <v>487501.60499999998</v>
      </c>
      <c r="D132" s="97" t="s">
        <v>697</v>
      </c>
      <c r="E132" s="97">
        <v>101872.63800000001</v>
      </c>
      <c r="F132" s="97">
        <v>41401.919999999998</v>
      </c>
      <c r="G132" s="97">
        <v>60813.404000000002</v>
      </c>
      <c r="H132" s="97">
        <v>0</v>
      </c>
      <c r="I132" s="97">
        <v>70997.274999999994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212416.367</v>
      </c>
      <c r="R132" s="97">
        <v>0</v>
      </c>
      <c r="S132" s="97">
        <v>0</v>
      </c>
    </row>
    <row r="133" spans="1:19">
      <c r="A133" s="97" t="s">
        <v>482</v>
      </c>
      <c r="B133" s="98">
        <v>657225000000</v>
      </c>
      <c r="C133" s="97">
        <v>464108.70199999999</v>
      </c>
      <c r="D133" s="97" t="s">
        <v>698</v>
      </c>
      <c r="E133" s="97">
        <v>101872.63800000001</v>
      </c>
      <c r="F133" s="97">
        <v>41401.919999999998</v>
      </c>
      <c r="G133" s="97">
        <v>60813.404000000002</v>
      </c>
      <c r="H133" s="97">
        <v>0</v>
      </c>
      <c r="I133" s="97">
        <v>52518.341999999997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207502.39799999999</v>
      </c>
      <c r="R133" s="97">
        <v>0</v>
      </c>
      <c r="S133" s="97">
        <v>0</v>
      </c>
    </row>
    <row r="134" spans="1:19">
      <c r="A134" s="97" t="s">
        <v>483</v>
      </c>
      <c r="B134" s="98">
        <v>582768000000</v>
      </c>
      <c r="C134" s="97">
        <v>404024.32299999997</v>
      </c>
      <c r="D134" s="97" t="s">
        <v>544</v>
      </c>
      <c r="E134" s="97">
        <v>67915.092000000004</v>
      </c>
      <c r="F134" s="97">
        <v>36859.928999999996</v>
      </c>
      <c r="G134" s="97">
        <v>60813.404000000002</v>
      </c>
      <c r="H134" s="97">
        <v>0</v>
      </c>
      <c r="I134" s="97">
        <v>10193.388999999999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228242.50899999999</v>
      </c>
      <c r="R134" s="97">
        <v>0</v>
      </c>
      <c r="S134" s="97">
        <v>0</v>
      </c>
    </row>
    <row r="135" spans="1:19">
      <c r="A135" s="97" t="s">
        <v>484</v>
      </c>
      <c r="B135" s="98">
        <v>565451000000</v>
      </c>
      <c r="C135" s="97">
        <v>383509.60800000001</v>
      </c>
      <c r="D135" s="97" t="s">
        <v>637</v>
      </c>
      <c r="E135" s="97">
        <v>101872.63800000001</v>
      </c>
      <c r="F135" s="97">
        <v>41401.919999999998</v>
      </c>
      <c r="G135" s="97">
        <v>60813.404000000002</v>
      </c>
      <c r="H135" s="97">
        <v>0</v>
      </c>
      <c r="I135" s="97">
        <v>3292.96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176128.68599999999</v>
      </c>
      <c r="R135" s="97">
        <v>0</v>
      </c>
      <c r="S135" s="97">
        <v>0</v>
      </c>
    </row>
    <row r="136" spans="1:19">
      <c r="A136" s="97" t="s">
        <v>485</v>
      </c>
      <c r="B136" s="98">
        <v>547504000000</v>
      </c>
      <c r="C136" s="97">
        <v>383266.18300000002</v>
      </c>
      <c r="D136" s="97" t="s">
        <v>615</v>
      </c>
      <c r="E136" s="97">
        <v>101872.63800000001</v>
      </c>
      <c r="F136" s="97">
        <v>41401.919999999998</v>
      </c>
      <c r="G136" s="97">
        <v>60813.404000000002</v>
      </c>
      <c r="H136" s="97">
        <v>0</v>
      </c>
      <c r="I136" s="97">
        <v>1306.2280000000001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177871.992</v>
      </c>
      <c r="R136" s="97">
        <v>0</v>
      </c>
      <c r="S136" s="97">
        <v>0</v>
      </c>
    </row>
    <row r="137" spans="1:19">
      <c r="A137" s="97" t="s">
        <v>486</v>
      </c>
      <c r="B137" s="98">
        <v>562209000000</v>
      </c>
      <c r="C137" s="97">
        <v>363203.78399999999</v>
      </c>
      <c r="D137" s="97" t="s">
        <v>606</v>
      </c>
      <c r="E137" s="97">
        <v>101872.63800000001</v>
      </c>
      <c r="F137" s="97">
        <v>41401.919999999998</v>
      </c>
      <c r="G137" s="97">
        <v>60813.404000000002</v>
      </c>
      <c r="H137" s="97">
        <v>0</v>
      </c>
      <c r="I137" s="97">
        <v>0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159115.82199999999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6945670000000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508517000000</v>
      </c>
      <c r="C140" s="97">
        <v>359399.21500000003</v>
      </c>
      <c r="D140" s="97"/>
      <c r="E140" s="97">
        <v>67915.092000000004</v>
      </c>
      <c r="F140" s="97">
        <v>36859.928999999996</v>
      </c>
      <c r="G140" s="97">
        <v>60813.404000000002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155311.253</v>
      </c>
      <c r="R140" s="97">
        <v>0</v>
      </c>
      <c r="S140" s="97">
        <v>0</v>
      </c>
    </row>
    <row r="141" spans="1:19">
      <c r="A141" s="97" t="s">
        <v>489</v>
      </c>
      <c r="B141" s="98">
        <v>673668000000</v>
      </c>
      <c r="C141" s="97">
        <v>487501.60499999998</v>
      </c>
      <c r="D141" s="97"/>
      <c r="E141" s="97">
        <v>101872.63800000001</v>
      </c>
      <c r="F141" s="97">
        <v>41401.919999999998</v>
      </c>
      <c r="G141" s="97">
        <v>60813.404000000002</v>
      </c>
      <c r="H141" s="97">
        <v>0</v>
      </c>
      <c r="I141" s="97">
        <v>70997.274999999994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237601.408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509</v>
      </c>
      <c r="C143" s="97" t="s">
        <v>510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511</v>
      </c>
      <c r="B144" s="97">
        <v>106182.11</v>
      </c>
      <c r="C144" s="97">
        <v>48551.21</v>
      </c>
      <c r="D144" s="97">
        <v>0</v>
      </c>
      <c r="E144" s="97">
        <v>154733.32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512</v>
      </c>
      <c r="B145" s="97">
        <v>25.4</v>
      </c>
      <c r="C145" s="97">
        <v>11.61</v>
      </c>
      <c r="D145" s="97">
        <v>0</v>
      </c>
      <c r="E145" s="97">
        <v>37.01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513</v>
      </c>
      <c r="B146" s="97">
        <v>25.4</v>
      </c>
      <c r="C146" s="97">
        <v>11.61</v>
      </c>
      <c r="D146" s="97">
        <v>0</v>
      </c>
      <c r="E146" s="97">
        <v>37.01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146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16395.55</v>
      </c>
      <c r="C2" s="97">
        <v>3921.63</v>
      </c>
      <c r="D2" s="97">
        <v>3921.63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16395.55</v>
      </c>
      <c r="C3" s="97">
        <v>3921.63</v>
      </c>
      <c r="D3" s="97">
        <v>3921.63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35624.58</v>
      </c>
      <c r="C4" s="97">
        <v>8521.01</v>
      </c>
      <c r="D4" s="97">
        <v>8521.01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35624.58</v>
      </c>
      <c r="C5" s="97">
        <v>8521.01</v>
      </c>
      <c r="D5" s="97">
        <v>8521.01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9022.5300000000007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12.41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76.64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1909.08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28.47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2848.96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7145.42</v>
      </c>
      <c r="C28" s="97">
        <v>9250.1200000000008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528</v>
      </c>
      <c r="C42" s="97">
        <v>0.08</v>
      </c>
      <c r="D42" s="97">
        <v>0.26700000000000002</v>
      </c>
      <c r="E42" s="97">
        <v>0.27800000000000002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528</v>
      </c>
      <c r="C43" s="97">
        <v>0.08</v>
      </c>
      <c r="D43" s="97">
        <v>0.26700000000000002</v>
      </c>
      <c r="E43" s="97">
        <v>0.27800000000000002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529</v>
      </c>
      <c r="C45" s="97">
        <v>0.3</v>
      </c>
      <c r="D45" s="97">
        <v>0.17399999999999999</v>
      </c>
      <c r="E45" s="97">
        <v>0.18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528</v>
      </c>
      <c r="C46" s="97">
        <v>0.08</v>
      </c>
      <c r="D46" s="97">
        <v>0.26700000000000002</v>
      </c>
      <c r="E46" s="97">
        <v>0.27800000000000002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529</v>
      </c>
      <c r="C48" s="97">
        <v>0.3</v>
      </c>
      <c r="D48" s="97">
        <v>0.17399999999999999</v>
      </c>
      <c r="E48" s="97">
        <v>0.18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528</v>
      </c>
      <c r="C49" s="97">
        <v>0.08</v>
      </c>
      <c r="D49" s="97">
        <v>0.26700000000000002</v>
      </c>
      <c r="E49" s="97">
        <v>0.27800000000000002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528</v>
      </c>
      <c r="C50" s="97">
        <v>0.08</v>
      </c>
      <c r="D50" s="97">
        <v>0.26700000000000002</v>
      </c>
      <c r="E50" s="97">
        <v>0.27800000000000002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529</v>
      </c>
      <c r="C52" s="97">
        <v>0.3</v>
      </c>
      <c r="D52" s="97">
        <v>0.17399999999999999</v>
      </c>
      <c r="E52" s="97">
        <v>0.18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528</v>
      </c>
      <c r="C53" s="97">
        <v>0.08</v>
      </c>
      <c r="D53" s="97">
        <v>0.26700000000000002</v>
      </c>
      <c r="E53" s="97">
        <v>0.27800000000000002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528</v>
      </c>
      <c r="C54" s="97">
        <v>0.08</v>
      </c>
      <c r="D54" s="97">
        <v>0.26700000000000002</v>
      </c>
      <c r="E54" s="97">
        <v>0.27800000000000002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529</v>
      </c>
      <c r="C56" s="97">
        <v>0.3</v>
      </c>
      <c r="D56" s="97">
        <v>0.17399999999999999</v>
      </c>
      <c r="E56" s="97">
        <v>0.18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528</v>
      </c>
      <c r="C57" s="97">
        <v>0.08</v>
      </c>
      <c r="D57" s="97">
        <v>0.26700000000000002</v>
      </c>
      <c r="E57" s="97">
        <v>0.27800000000000002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528</v>
      </c>
      <c r="C58" s="97">
        <v>0.08</v>
      </c>
      <c r="D58" s="97">
        <v>0.26700000000000002</v>
      </c>
      <c r="E58" s="97">
        <v>0.27800000000000002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529</v>
      </c>
      <c r="C60" s="97">
        <v>0.3</v>
      </c>
      <c r="D60" s="97">
        <v>0.17399999999999999</v>
      </c>
      <c r="E60" s="97">
        <v>0.18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528</v>
      </c>
      <c r="C61" s="97">
        <v>0.08</v>
      </c>
      <c r="D61" s="97">
        <v>0.26700000000000002</v>
      </c>
      <c r="E61" s="97">
        <v>0.27800000000000002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529</v>
      </c>
      <c r="C63" s="97">
        <v>0.3</v>
      </c>
      <c r="D63" s="97">
        <v>0.17399999999999999</v>
      </c>
      <c r="E63" s="97">
        <v>0.18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701</v>
      </c>
      <c r="C66" s="97">
        <v>174.7</v>
      </c>
      <c r="D66" s="97">
        <v>174.7</v>
      </c>
      <c r="E66" s="97">
        <v>2.956</v>
      </c>
      <c r="F66" s="97">
        <v>0.61599999999999999</v>
      </c>
      <c r="G66" s="97">
        <v>0.54100000000000004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2.96</v>
      </c>
      <c r="F67" s="97">
        <v>0.61599999999999999</v>
      </c>
      <c r="G67" s="97">
        <v>0.54100000000000004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2.96</v>
      </c>
      <c r="F69" s="97">
        <v>0.61599999999999999</v>
      </c>
      <c r="G69" s="97">
        <v>0.54100000000000004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24277.58</v>
      </c>
      <c r="D75" s="97">
        <v>19389.419999999998</v>
      </c>
      <c r="E75" s="97">
        <v>4888.16</v>
      </c>
      <c r="F75" s="97">
        <v>0.8</v>
      </c>
      <c r="G75" s="97">
        <v>3.22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130739.48</v>
      </c>
      <c r="D76" s="97">
        <v>104415.78</v>
      </c>
      <c r="E76" s="97">
        <v>26323.71</v>
      </c>
      <c r="F76" s="97">
        <v>0.8</v>
      </c>
      <c r="G76" s="97">
        <v>3.32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44324.28</v>
      </c>
      <c r="D77" s="97">
        <v>35399.82</v>
      </c>
      <c r="E77" s="97">
        <v>8924.4599999999991</v>
      </c>
      <c r="F77" s="97">
        <v>0.8</v>
      </c>
      <c r="G77" s="97">
        <v>2.8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371545.35</v>
      </c>
      <c r="D78" s="97">
        <v>296736.65000000002</v>
      </c>
      <c r="E78" s="97">
        <v>74808.7</v>
      </c>
      <c r="F78" s="97">
        <v>0.8</v>
      </c>
      <c r="G78" s="97">
        <v>3.07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131599.1</v>
      </c>
      <c r="D79" s="97">
        <v>105102.31</v>
      </c>
      <c r="E79" s="97">
        <v>26496.79</v>
      </c>
      <c r="F79" s="97">
        <v>0.8</v>
      </c>
      <c r="G79" s="97">
        <v>3.32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47143.44</v>
      </c>
      <c r="D80" s="97">
        <v>37651.360000000001</v>
      </c>
      <c r="E80" s="97">
        <v>9492.08</v>
      </c>
      <c r="F80" s="97">
        <v>0.8</v>
      </c>
      <c r="G80" s="97">
        <v>2.8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37223.949999999997</v>
      </c>
      <c r="D83" s="97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216132.22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262984.71000000002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771724.85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262529.01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88886.92</v>
      </c>
      <c r="D88" s="97">
        <v>0.78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629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630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0.55000000000000004</v>
      </c>
      <c r="D94" s="97">
        <v>622</v>
      </c>
      <c r="E94" s="97">
        <v>1.47</v>
      </c>
      <c r="F94" s="97">
        <v>1670.75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0.59</v>
      </c>
      <c r="D95" s="97">
        <v>1109.6500000000001</v>
      </c>
      <c r="E95" s="97">
        <v>7.9</v>
      </c>
      <c r="F95" s="97">
        <v>14816.52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2.68</v>
      </c>
      <c r="F96" s="97">
        <v>2928.33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0.6</v>
      </c>
      <c r="D97" s="97">
        <v>1017.59</v>
      </c>
      <c r="E97" s="97">
        <v>22.45</v>
      </c>
      <c r="F97" s="97">
        <v>37783.14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0.59</v>
      </c>
      <c r="D98" s="97">
        <v>1109.6500000000001</v>
      </c>
      <c r="E98" s="97">
        <v>7.95</v>
      </c>
      <c r="F98" s="97">
        <v>14913.93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2.85</v>
      </c>
      <c r="F99" s="97">
        <v>3114.58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0.78</v>
      </c>
      <c r="F105" s="97">
        <v>1.67</v>
      </c>
      <c r="G105" s="97">
        <v>0.57999999999999996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204700.43549999999</v>
      </c>
      <c r="C108" s="97">
        <v>226.27379999999999</v>
      </c>
      <c r="D108" s="97">
        <v>846.94579999999996</v>
      </c>
      <c r="E108" s="97">
        <v>0</v>
      </c>
      <c r="F108" s="97">
        <v>3.0000000000000001E-3</v>
      </c>
      <c r="G108" s="97">
        <v>169897.8205</v>
      </c>
      <c r="H108" s="97">
        <v>77072.395799999998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180044.0123</v>
      </c>
      <c r="C109" s="97">
        <v>199.9427</v>
      </c>
      <c r="D109" s="97">
        <v>764.25779999999997</v>
      </c>
      <c r="E109" s="97">
        <v>0</v>
      </c>
      <c r="F109" s="97">
        <v>2.7000000000000001E-3</v>
      </c>
      <c r="G109" s="97">
        <v>153315.37469999999</v>
      </c>
      <c r="H109" s="97">
        <v>67931.095000000001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176800.5582</v>
      </c>
      <c r="C110" s="97">
        <v>201.18539999999999</v>
      </c>
      <c r="D110" s="97">
        <v>851.84540000000004</v>
      </c>
      <c r="E110" s="97">
        <v>0</v>
      </c>
      <c r="F110" s="97">
        <v>3.0000000000000001E-3</v>
      </c>
      <c r="G110" s="97">
        <v>170910.71369999999</v>
      </c>
      <c r="H110" s="97">
        <v>67452.857699999993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145539.21340000001</v>
      </c>
      <c r="C111" s="97">
        <v>170.6652</v>
      </c>
      <c r="D111" s="97">
        <v>806.93489999999997</v>
      </c>
      <c r="E111" s="97">
        <v>0</v>
      </c>
      <c r="F111" s="97">
        <v>2.8E-3</v>
      </c>
      <c r="G111" s="97">
        <v>161922.73569999999</v>
      </c>
      <c r="H111" s="97">
        <v>56303.604099999997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128422.2121</v>
      </c>
      <c r="C112" s="97">
        <v>156.23939999999999</v>
      </c>
      <c r="D112" s="97">
        <v>830.15740000000005</v>
      </c>
      <c r="E112" s="97">
        <v>0</v>
      </c>
      <c r="F112" s="97">
        <v>2.8E-3</v>
      </c>
      <c r="G112" s="97">
        <v>166604.66010000001</v>
      </c>
      <c r="H112" s="97">
        <v>50550.574399999998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124921.57670000001</v>
      </c>
      <c r="C113" s="97">
        <v>154.43119999999999</v>
      </c>
      <c r="D113" s="97">
        <v>858.79949999999997</v>
      </c>
      <c r="E113" s="97">
        <v>0</v>
      </c>
      <c r="F113" s="97">
        <v>2.8999999999999998E-3</v>
      </c>
      <c r="G113" s="97">
        <v>172361.05009999999</v>
      </c>
      <c r="H113" s="97">
        <v>49549.754699999998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131903.33410000001</v>
      </c>
      <c r="C114" s="97">
        <v>163.73779999999999</v>
      </c>
      <c r="D114" s="97">
        <v>920.92989999999998</v>
      </c>
      <c r="E114" s="97">
        <v>0</v>
      </c>
      <c r="F114" s="97">
        <v>3.0999999999999999E-3</v>
      </c>
      <c r="G114" s="97">
        <v>184832.7537</v>
      </c>
      <c r="H114" s="97">
        <v>52423.002500000002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131449.56520000001</v>
      </c>
      <c r="C115" s="97">
        <v>162.14439999999999</v>
      </c>
      <c r="D115" s="97">
        <v>896.21119999999996</v>
      </c>
      <c r="E115" s="97">
        <v>0</v>
      </c>
      <c r="F115" s="97">
        <v>3.0000000000000001E-3</v>
      </c>
      <c r="G115" s="97">
        <v>179868.45079999999</v>
      </c>
      <c r="H115" s="97">
        <v>52084.141900000002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130186.8974</v>
      </c>
      <c r="C116" s="97">
        <v>157.41470000000001</v>
      </c>
      <c r="D116" s="97">
        <v>821.23609999999996</v>
      </c>
      <c r="E116" s="97">
        <v>0</v>
      </c>
      <c r="F116" s="97">
        <v>2.8E-3</v>
      </c>
      <c r="G116" s="97">
        <v>164810.99100000001</v>
      </c>
      <c r="H116" s="97">
        <v>51095.674700000003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154077.07560000001</v>
      </c>
      <c r="C117" s="97">
        <v>180.1233</v>
      </c>
      <c r="D117" s="97">
        <v>842.68629999999996</v>
      </c>
      <c r="E117" s="97">
        <v>0</v>
      </c>
      <c r="F117" s="97">
        <v>2.8999999999999998E-3</v>
      </c>
      <c r="G117" s="97">
        <v>169094.59640000001</v>
      </c>
      <c r="H117" s="97">
        <v>59521.355300000003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178090.66649999999</v>
      </c>
      <c r="C118" s="97">
        <v>200.79939999999999</v>
      </c>
      <c r="D118" s="97">
        <v>819.27269999999999</v>
      </c>
      <c r="E118" s="97">
        <v>0</v>
      </c>
      <c r="F118" s="97">
        <v>2.8999999999999998E-3</v>
      </c>
      <c r="G118" s="97">
        <v>164367.15830000001</v>
      </c>
      <c r="H118" s="97">
        <v>67659.747700000007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194869.57079999999</v>
      </c>
      <c r="C119" s="97">
        <v>217.34549999999999</v>
      </c>
      <c r="D119" s="97">
        <v>846.82899999999995</v>
      </c>
      <c r="E119" s="97">
        <v>0</v>
      </c>
      <c r="F119" s="97">
        <v>3.0000000000000001E-3</v>
      </c>
      <c r="G119" s="97">
        <v>169884.50769999999</v>
      </c>
      <c r="H119" s="97">
        <v>73669.275200000004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1881010</v>
      </c>
      <c r="C121" s="97">
        <v>2190.3029000000001</v>
      </c>
      <c r="D121" s="97">
        <v>10106.106</v>
      </c>
      <c r="E121" s="97">
        <v>0</v>
      </c>
      <c r="F121" s="97">
        <v>3.5200000000000002E-2</v>
      </c>
      <c r="G121" s="98">
        <v>2027870</v>
      </c>
      <c r="H121" s="97">
        <v>725313.47889999999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124921.57670000001</v>
      </c>
      <c r="C122" s="97">
        <v>154.43119999999999</v>
      </c>
      <c r="D122" s="97">
        <v>764.25779999999997</v>
      </c>
      <c r="E122" s="97">
        <v>0</v>
      </c>
      <c r="F122" s="97">
        <v>2.7000000000000001E-3</v>
      </c>
      <c r="G122" s="97">
        <v>153315.37469999999</v>
      </c>
      <c r="H122" s="97">
        <v>49549.754699999998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204700.43549999999</v>
      </c>
      <c r="C123" s="97">
        <v>226.27379999999999</v>
      </c>
      <c r="D123" s="97">
        <v>920.92989999999998</v>
      </c>
      <c r="E123" s="97">
        <v>0</v>
      </c>
      <c r="F123" s="97">
        <v>3.0999999999999999E-3</v>
      </c>
      <c r="G123" s="97">
        <v>184832.7537</v>
      </c>
      <c r="H123" s="97">
        <v>77072.395799999998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598653000000</v>
      </c>
      <c r="C126" s="97">
        <v>375784.50300000003</v>
      </c>
      <c r="D126" s="97" t="s">
        <v>616</v>
      </c>
      <c r="E126" s="97">
        <v>101872.63800000001</v>
      </c>
      <c r="F126" s="97">
        <v>41401.919999999998</v>
      </c>
      <c r="G126" s="97">
        <v>75358.163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157151.78200000001</v>
      </c>
      <c r="R126" s="97">
        <v>0</v>
      </c>
      <c r="S126" s="97">
        <v>0</v>
      </c>
    </row>
    <row r="127" spans="1:19">
      <c r="A127" s="97" t="s">
        <v>477</v>
      </c>
      <c r="B127" s="98">
        <v>540223000000</v>
      </c>
      <c r="C127" s="97">
        <v>373791.92300000001</v>
      </c>
      <c r="D127" s="97" t="s">
        <v>617</v>
      </c>
      <c r="E127" s="97">
        <v>101872.63800000001</v>
      </c>
      <c r="F127" s="97">
        <v>41401.919999999998</v>
      </c>
      <c r="G127" s="97">
        <v>75358.163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155159.201</v>
      </c>
      <c r="R127" s="97">
        <v>0</v>
      </c>
      <c r="S127" s="97">
        <v>0</v>
      </c>
    </row>
    <row r="128" spans="1:19">
      <c r="A128" s="97" t="s">
        <v>478</v>
      </c>
      <c r="B128" s="98">
        <v>602222000000</v>
      </c>
      <c r="C128" s="97">
        <v>377061.89500000002</v>
      </c>
      <c r="D128" s="97" t="s">
        <v>618</v>
      </c>
      <c r="E128" s="97">
        <v>101872.63800000001</v>
      </c>
      <c r="F128" s="97">
        <v>41401.919999999998</v>
      </c>
      <c r="G128" s="97">
        <v>75358.163</v>
      </c>
      <c r="H128" s="97">
        <v>0</v>
      </c>
      <c r="I128" s="97">
        <v>0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158429.174</v>
      </c>
      <c r="R128" s="97">
        <v>0</v>
      </c>
      <c r="S128" s="97">
        <v>0</v>
      </c>
    </row>
    <row r="129" spans="1:19">
      <c r="A129" s="97" t="s">
        <v>479</v>
      </c>
      <c r="B129" s="98">
        <v>570552000000</v>
      </c>
      <c r="C129" s="97">
        <v>376350.87300000002</v>
      </c>
      <c r="D129" s="97" t="s">
        <v>613</v>
      </c>
      <c r="E129" s="97">
        <v>101872.63800000001</v>
      </c>
      <c r="F129" s="97">
        <v>41401.919999999998</v>
      </c>
      <c r="G129" s="97">
        <v>75358.163</v>
      </c>
      <c r="H129" s="97">
        <v>0</v>
      </c>
      <c r="I129" s="97">
        <v>0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157718.152</v>
      </c>
      <c r="R129" s="97">
        <v>0</v>
      </c>
      <c r="S129" s="97">
        <v>0</v>
      </c>
    </row>
    <row r="130" spans="1:19">
      <c r="A130" s="97" t="s">
        <v>291</v>
      </c>
      <c r="B130" s="98">
        <v>587050000000</v>
      </c>
      <c r="C130" s="97">
        <v>394350.92</v>
      </c>
      <c r="D130" s="97" t="s">
        <v>638</v>
      </c>
      <c r="E130" s="97">
        <v>101872.63800000001</v>
      </c>
      <c r="F130" s="97">
        <v>41401.919999999998</v>
      </c>
      <c r="G130" s="97">
        <v>75358.163</v>
      </c>
      <c r="H130" s="97">
        <v>0</v>
      </c>
      <c r="I130" s="97">
        <v>106.971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175611.228</v>
      </c>
      <c r="R130" s="97">
        <v>0</v>
      </c>
      <c r="S130" s="97">
        <v>0</v>
      </c>
    </row>
    <row r="131" spans="1:19">
      <c r="A131" s="97" t="s">
        <v>480</v>
      </c>
      <c r="B131" s="98">
        <v>607333000000</v>
      </c>
      <c r="C131" s="97">
        <v>420663.603</v>
      </c>
      <c r="D131" s="97" t="s">
        <v>619</v>
      </c>
      <c r="E131" s="97">
        <v>67915.092000000004</v>
      </c>
      <c r="F131" s="97">
        <v>36859.928999999996</v>
      </c>
      <c r="G131" s="97">
        <v>75358.163</v>
      </c>
      <c r="H131" s="97">
        <v>0</v>
      </c>
      <c r="I131" s="97">
        <v>20340.863000000001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220189.55600000001</v>
      </c>
      <c r="R131" s="97">
        <v>0</v>
      </c>
      <c r="S131" s="97">
        <v>0</v>
      </c>
    </row>
    <row r="132" spans="1:19">
      <c r="A132" s="97" t="s">
        <v>481</v>
      </c>
      <c r="B132" s="98">
        <v>651278000000</v>
      </c>
      <c r="C132" s="97">
        <v>424592.23</v>
      </c>
      <c r="D132" s="97" t="s">
        <v>699</v>
      </c>
      <c r="E132" s="97">
        <v>56595.91</v>
      </c>
      <c r="F132" s="97">
        <v>32317.937999999998</v>
      </c>
      <c r="G132" s="97">
        <v>75358.163</v>
      </c>
      <c r="H132" s="97">
        <v>0</v>
      </c>
      <c r="I132" s="97">
        <v>36233.4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224086.81899999999</v>
      </c>
      <c r="R132" s="97">
        <v>0</v>
      </c>
      <c r="S132" s="97">
        <v>0</v>
      </c>
    </row>
    <row r="133" spans="1:19">
      <c r="A133" s="97" t="s">
        <v>482</v>
      </c>
      <c r="B133" s="98">
        <v>633786000000</v>
      </c>
      <c r="C133" s="97">
        <v>420024.29700000002</v>
      </c>
      <c r="D133" s="97" t="s">
        <v>620</v>
      </c>
      <c r="E133" s="97">
        <v>67915.092000000004</v>
      </c>
      <c r="F133" s="97">
        <v>36859.928999999996</v>
      </c>
      <c r="G133" s="97">
        <v>75358.163</v>
      </c>
      <c r="H133" s="97">
        <v>0</v>
      </c>
      <c r="I133" s="97">
        <v>23030.421999999999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216860.69099999999</v>
      </c>
      <c r="R133" s="97">
        <v>0</v>
      </c>
      <c r="S133" s="97">
        <v>0</v>
      </c>
    </row>
    <row r="134" spans="1:19">
      <c r="A134" s="97" t="s">
        <v>483</v>
      </c>
      <c r="B134" s="98">
        <v>580729000000</v>
      </c>
      <c r="C134" s="97">
        <v>387086.50099999999</v>
      </c>
      <c r="D134" s="97" t="s">
        <v>700</v>
      </c>
      <c r="E134" s="97">
        <v>101872.63800000001</v>
      </c>
      <c r="F134" s="97">
        <v>41401.919999999998</v>
      </c>
      <c r="G134" s="97">
        <v>75358.163</v>
      </c>
      <c r="H134" s="97">
        <v>0</v>
      </c>
      <c r="I134" s="97">
        <v>0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168453.78</v>
      </c>
      <c r="R134" s="97">
        <v>0</v>
      </c>
      <c r="S134" s="97">
        <v>0</v>
      </c>
    </row>
    <row r="135" spans="1:19">
      <c r="A135" s="97" t="s">
        <v>484</v>
      </c>
      <c r="B135" s="98">
        <v>595823000000</v>
      </c>
      <c r="C135" s="97">
        <v>383219.91499999998</v>
      </c>
      <c r="D135" s="97" t="s">
        <v>621</v>
      </c>
      <c r="E135" s="97">
        <v>101872.63800000001</v>
      </c>
      <c r="F135" s="97">
        <v>41401.919999999998</v>
      </c>
      <c r="G135" s="97">
        <v>75358.163</v>
      </c>
      <c r="H135" s="97">
        <v>0</v>
      </c>
      <c r="I135" s="97">
        <v>0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164587.193</v>
      </c>
      <c r="R135" s="97">
        <v>0</v>
      </c>
      <c r="S135" s="97">
        <v>0</v>
      </c>
    </row>
    <row r="136" spans="1:19">
      <c r="A136" s="97" t="s">
        <v>485</v>
      </c>
      <c r="B136" s="98">
        <v>579165000000</v>
      </c>
      <c r="C136" s="97">
        <v>374151.10499999998</v>
      </c>
      <c r="D136" s="97" t="s">
        <v>622</v>
      </c>
      <c r="E136" s="97">
        <v>101872.63800000001</v>
      </c>
      <c r="F136" s="97">
        <v>41401.919999999998</v>
      </c>
      <c r="G136" s="97">
        <v>75358.163</v>
      </c>
      <c r="H136" s="97">
        <v>0</v>
      </c>
      <c r="I136" s="97">
        <v>0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155518.38399999999</v>
      </c>
      <c r="R136" s="97">
        <v>0</v>
      </c>
      <c r="S136" s="97">
        <v>0</v>
      </c>
    </row>
    <row r="137" spans="1:19">
      <c r="A137" s="97" t="s">
        <v>486</v>
      </c>
      <c r="B137" s="98">
        <v>598606000000</v>
      </c>
      <c r="C137" s="97">
        <v>379094.93300000002</v>
      </c>
      <c r="D137" s="97" t="s">
        <v>623</v>
      </c>
      <c r="E137" s="97">
        <v>101872.63800000001</v>
      </c>
      <c r="F137" s="97">
        <v>41401.919999999998</v>
      </c>
      <c r="G137" s="97">
        <v>75358.163</v>
      </c>
      <c r="H137" s="97">
        <v>0</v>
      </c>
      <c r="I137" s="97">
        <v>0</v>
      </c>
      <c r="J137" s="97">
        <v>4916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155546.21100000001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7145420000000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540223000000</v>
      </c>
      <c r="C140" s="97">
        <v>373791.92300000001</v>
      </c>
      <c r="D140" s="97"/>
      <c r="E140" s="97">
        <v>56595.91</v>
      </c>
      <c r="F140" s="97">
        <v>32317.937999999998</v>
      </c>
      <c r="G140" s="97">
        <v>75358.163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155159.201</v>
      </c>
      <c r="R140" s="97">
        <v>0</v>
      </c>
      <c r="S140" s="97">
        <v>0</v>
      </c>
    </row>
    <row r="141" spans="1:19">
      <c r="A141" s="97" t="s">
        <v>489</v>
      </c>
      <c r="B141" s="98">
        <v>651278000000</v>
      </c>
      <c r="C141" s="97">
        <v>424592.23</v>
      </c>
      <c r="D141" s="97"/>
      <c r="E141" s="97">
        <v>101872.63800000001</v>
      </c>
      <c r="F141" s="97">
        <v>41401.919999999998</v>
      </c>
      <c r="G141" s="97">
        <v>75358.163</v>
      </c>
      <c r="H141" s="97">
        <v>0</v>
      </c>
      <c r="I141" s="97">
        <v>36233.4</v>
      </c>
      <c r="J141" s="97">
        <v>4916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224086.81899999999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509</v>
      </c>
      <c r="C143" s="97" t="s">
        <v>510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511</v>
      </c>
      <c r="B144" s="97">
        <v>175892.8</v>
      </c>
      <c r="C144" s="97">
        <v>38278.480000000003</v>
      </c>
      <c r="D144" s="97">
        <v>0</v>
      </c>
      <c r="E144" s="97">
        <v>214171.28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512</v>
      </c>
      <c r="B145" s="97">
        <v>42.07</v>
      </c>
      <c r="C145" s="97">
        <v>9.16</v>
      </c>
      <c r="D145" s="97">
        <v>0</v>
      </c>
      <c r="E145" s="97">
        <v>51.23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513</v>
      </c>
      <c r="B146" s="97">
        <v>42.07</v>
      </c>
      <c r="C146" s="97">
        <v>9.16</v>
      </c>
      <c r="D146" s="97">
        <v>0</v>
      </c>
      <c r="E146" s="97">
        <v>51.23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3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D11" sqref="D11"/>
    </sheetView>
  </sheetViews>
  <sheetFormatPr defaultRowHeight="12.75"/>
  <cols>
    <col min="1" max="1" width="30.1640625" style="8" customWidth="1"/>
    <col min="2" max="2" width="10.6640625" style="8" customWidth="1"/>
    <col min="3" max="3" width="7.1640625" style="8" customWidth="1"/>
    <col min="4" max="4" width="7.83203125" style="8" customWidth="1"/>
    <col min="5" max="5" width="10.5" style="8" customWidth="1"/>
    <col min="6" max="7" width="9.33203125" style="8"/>
    <col min="8" max="8" width="10.1640625" style="8" customWidth="1"/>
    <col min="9" max="11" width="9.33203125" style="8"/>
    <col min="12" max="13" width="11" style="8" customWidth="1"/>
    <col min="14" max="14" width="9.33203125" style="8"/>
    <col min="15" max="15" width="12.6640625" style="8" customWidth="1"/>
    <col min="16" max="16" width="12.5" style="8" customWidth="1"/>
    <col min="17" max="17" width="12.6640625" style="8" customWidth="1"/>
    <col min="18" max="18" width="9.33203125" style="8"/>
    <col min="19" max="19" width="12.6640625" style="8" customWidth="1"/>
    <col min="20" max="16384" width="9.33203125" style="8"/>
  </cols>
  <sheetData>
    <row r="1" spans="1:19" ht="20.25">
      <c r="A1" s="33" t="s">
        <v>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ht="52.5">
      <c r="A2" s="18" t="s">
        <v>5</v>
      </c>
      <c r="B2" s="19" t="s">
        <v>3</v>
      </c>
      <c r="C2" s="19" t="s">
        <v>93</v>
      </c>
      <c r="D2" s="20" t="s">
        <v>319</v>
      </c>
      <c r="E2" s="20" t="s">
        <v>320</v>
      </c>
      <c r="F2" s="19" t="s">
        <v>321</v>
      </c>
      <c r="G2" s="19" t="s">
        <v>322</v>
      </c>
      <c r="H2" s="19" t="s">
        <v>323</v>
      </c>
      <c r="I2" s="21" t="s">
        <v>324</v>
      </c>
      <c r="J2" s="21" t="s">
        <v>7</v>
      </c>
      <c r="K2" s="21" t="s">
        <v>325</v>
      </c>
      <c r="L2" s="21" t="s">
        <v>326</v>
      </c>
      <c r="M2" s="21" t="s">
        <v>327</v>
      </c>
      <c r="N2" s="81" t="s">
        <v>328</v>
      </c>
      <c r="O2" s="21" t="s">
        <v>329</v>
      </c>
      <c r="P2" s="21" t="s">
        <v>330</v>
      </c>
      <c r="Q2" s="21" t="s">
        <v>331</v>
      </c>
      <c r="R2" s="21" t="s">
        <v>332</v>
      </c>
      <c r="S2" s="21" t="s">
        <v>55</v>
      </c>
    </row>
    <row r="3" spans="1:19">
      <c r="A3" s="9" t="s">
        <v>213</v>
      </c>
      <c r="B3" s="9" t="s">
        <v>4</v>
      </c>
      <c r="C3" s="9">
        <v>1</v>
      </c>
      <c r="D3" s="41">
        <v>88.84</v>
      </c>
      <c r="E3" s="10">
        <v>541.72</v>
      </c>
      <c r="F3" s="11">
        <v>6.0977037370553804</v>
      </c>
      <c r="G3" s="10">
        <v>115.08010691292189</v>
      </c>
      <c r="H3" s="10">
        <v>0</v>
      </c>
      <c r="I3" s="11">
        <v>18.580625981289309</v>
      </c>
      <c r="J3" s="11">
        <v>4.78132438</v>
      </c>
      <c r="K3" s="11">
        <v>21.364400186372549</v>
      </c>
      <c r="L3" s="11">
        <v>8.0729249999999997</v>
      </c>
      <c r="M3" s="11"/>
      <c r="N3" s="12"/>
      <c r="O3" s="11">
        <v>10</v>
      </c>
      <c r="P3" s="11"/>
      <c r="Q3" s="11">
        <v>47.813243800000002</v>
      </c>
      <c r="R3" s="11"/>
      <c r="S3" s="11">
        <v>1.5363542460560935</v>
      </c>
    </row>
    <row r="4" spans="1:19">
      <c r="A4" s="9" t="s">
        <v>217</v>
      </c>
      <c r="B4" s="9" t="s">
        <v>4</v>
      </c>
      <c r="C4" s="9">
        <v>1</v>
      </c>
      <c r="D4" s="41">
        <v>621.89</v>
      </c>
      <c r="E4" s="10">
        <v>3792.03</v>
      </c>
      <c r="F4" s="11">
        <v>6.0975896058788539</v>
      </c>
      <c r="G4" s="10">
        <v>477.2404433708972</v>
      </c>
      <c r="H4" s="10">
        <v>0</v>
      </c>
      <c r="I4" s="11">
        <v>27.870938971933967</v>
      </c>
      <c r="J4" s="11">
        <v>22.31320590333333</v>
      </c>
      <c r="K4" s="11">
        <v>11.908501703311009</v>
      </c>
      <c r="L4" s="11">
        <v>8.0729249999999997</v>
      </c>
      <c r="M4" s="11"/>
      <c r="N4" s="12"/>
      <c r="O4" s="11"/>
      <c r="P4" s="11">
        <v>0.75</v>
      </c>
      <c r="Q4" s="11">
        <v>466.41750000000002</v>
      </c>
      <c r="R4" s="11"/>
      <c r="S4" s="11">
        <v>1.1829970376787975</v>
      </c>
    </row>
    <row r="5" spans="1:19">
      <c r="A5" s="9" t="s">
        <v>215</v>
      </c>
      <c r="B5" s="9" t="s">
        <v>4</v>
      </c>
      <c r="C5" s="9">
        <v>1</v>
      </c>
      <c r="D5" s="41">
        <v>224.72000000000003</v>
      </c>
      <c r="E5" s="10">
        <v>1370.24</v>
      </c>
      <c r="F5" s="11">
        <v>6.0975436098255598</v>
      </c>
      <c r="G5" s="10">
        <v>138.43012860580274</v>
      </c>
      <c r="H5" s="10">
        <v>0</v>
      </c>
      <c r="I5" s="11">
        <v>11.612891238305819</v>
      </c>
      <c r="J5" s="11">
        <v>19.350908864000001</v>
      </c>
      <c r="K5" s="11">
        <v>29.948612159976463</v>
      </c>
      <c r="L5" s="11">
        <v>53.819499999999998</v>
      </c>
      <c r="M5" s="11">
        <v>26.909749999999999</v>
      </c>
      <c r="N5" s="12">
        <v>18.927</v>
      </c>
      <c r="O5" s="11"/>
      <c r="P5" s="11">
        <v>1.5</v>
      </c>
      <c r="Q5" s="11">
        <v>337.0800000000001</v>
      </c>
      <c r="R5" s="11">
        <v>1415.8410000000001</v>
      </c>
      <c r="S5" s="11">
        <v>1.0816723932965542</v>
      </c>
    </row>
    <row r="6" spans="1:19">
      <c r="A6" s="9" t="s">
        <v>218</v>
      </c>
      <c r="B6" s="9" t="s">
        <v>4</v>
      </c>
      <c r="C6" s="9">
        <v>1</v>
      </c>
      <c r="D6" s="41">
        <v>2324.94</v>
      </c>
      <c r="E6" s="10">
        <v>14176.6</v>
      </c>
      <c r="F6" s="11">
        <v>6.0976197235197471</v>
      </c>
      <c r="G6" s="10">
        <v>323.52030056020584</v>
      </c>
      <c r="H6" s="10">
        <v>174.70016230176793</v>
      </c>
      <c r="I6" s="11">
        <v>11.612891238305819</v>
      </c>
      <c r="J6" s="11">
        <v>200.203373328</v>
      </c>
      <c r="K6" s="11">
        <v>29.948612159976463</v>
      </c>
      <c r="L6" s="11">
        <v>5.3819499999999998</v>
      </c>
      <c r="M6" s="11"/>
      <c r="N6" s="12"/>
      <c r="O6" s="11"/>
      <c r="P6" s="11">
        <v>1.5</v>
      </c>
      <c r="Q6" s="11">
        <v>3487.41</v>
      </c>
      <c r="R6" s="11"/>
      <c r="S6" s="11">
        <v>0.76247843716351804</v>
      </c>
    </row>
    <row r="7" spans="1:19">
      <c r="A7" s="9" t="s">
        <v>216</v>
      </c>
      <c r="B7" s="9" t="s">
        <v>4</v>
      </c>
      <c r="C7" s="9">
        <v>1</v>
      </c>
      <c r="D7" s="41">
        <v>711.36</v>
      </c>
      <c r="E7" s="10">
        <v>4337.6099999999997</v>
      </c>
      <c r="F7" s="11">
        <v>6.0976298920377863</v>
      </c>
      <c r="G7" s="10">
        <v>366.18034019268106</v>
      </c>
      <c r="H7" s="10">
        <v>0</v>
      </c>
      <c r="I7" s="11">
        <v>11.612891238305819</v>
      </c>
      <c r="J7" s="11">
        <v>61.256063232000002</v>
      </c>
      <c r="K7" s="11">
        <v>29.948612159976463</v>
      </c>
      <c r="L7" s="11">
        <v>5.3819499999999998</v>
      </c>
      <c r="M7" s="11"/>
      <c r="N7" s="12"/>
      <c r="O7" s="11"/>
      <c r="P7" s="11">
        <v>1.5</v>
      </c>
      <c r="Q7" s="11">
        <v>1067.0400000000002</v>
      </c>
      <c r="R7" s="11"/>
      <c r="S7" s="11">
        <v>1.0138862215362128</v>
      </c>
    </row>
    <row r="8" spans="1:19">
      <c r="A8" s="9" t="s">
        <v>214</v>
      </c>
      <c r="B8" s="9" t="s">
        <v>4</v>
      </c>
      <c r="C8" s="9">
        <v>1</v>
      </c>
      <c r="D8" s="41">
        <v>209.04</v>
      </c>
      <c r="E8" s="10">
        <v>1274.6500000000001</v>
      </c>
      <c r="F8" s="11">
        <v>6.0976368159203984</v>
      </c>
      <c r="G8" s="10">
        <v>189.13017570768957</v>
      </c>
      <c r="H8" s="10">
        <v>0</v>
      </c>
      <c r="I8" s="11">
        <v>11.612891238305819</v>
      </c>
      <c r="J8" s="11">
        <v>18.000685247999996</v>
      </c>
      <c r="K8" s="11">
        <v>29.948612159976463</v>
      </c>
      <c r="L8" s="11">
        <v>53.819499999999998</v>
      </c>
      <c r="M8" s="11">
        <v>26.909749999999999</v>
      </c>
      <c r="N8" s="12">
        <v>18.927</v>
      </c>
      <c r="O8" s="11"/>
      <c r="P8" s="11">
        <v>1.5</v>
      </c>
      <c r="Q8" s="11">
        <v>313.56</v>
      </c>
      <c r="R8" s="11">
        <v>353.96025000000003</v>
      </c>
      <c r="S8" s="11">
        <v>1.2749230150810791</v>
      </c>
    </row>
    <row r="9" spans="1:19">
      <c r="A9" s="35" t="s">
        <v>162</v>
      </c>
      <c r="B9" s="36"/>
      <c r="C9" s="36"/>
      <c r="D9" s="42">
        <f>SUMIF($B3:$B8,"yes",D3:D8)</f>
        <v>4180.7900000000009</v>
      </c>
      <c r="E9" s="42">
        <f>SUMIF($B3:$B8,"yes",E3:E8)</f>
        <v>25492.850000000002</v>
      </c>
      <c r="F9" s="36"/>
      <c r="G9" s="42">
        <f>SUMIF($B3:$B8,"yes",G3:G8)</f>
        <v>1609.5814953501986</v>
      </c>
      <c r="H9" s="42">
        <f>SUMIF($B3:$B8,"yes",H3:H8)</f>
        <v>174.70016230176793</v>
      </c>
      <c r="I9" s="36"/>
      <c r="J9" s="42">
        <f>SUMIF($B3:$B8,"yes",J3:J8)</f>
        <v>325.90556095533327</v>
      </c>
      <c r="Q9" s="42">
        <f>SUMIF($B3:$B8,"yes",Q3:Q8)</f>
        <v>5719.3207438000009</v>
      </c>
      <c r="R9" s="42">
        <f>SUMIF($B3:$B8,"yes",R3:R8)</f>
        <v>1769.8012500000002</v>
      </c>
    </row>
    <row r="10" spans="1:19">
      <c r="G10" s="32"/>
    </row>
    <row r="11" spans="1:19">
      <c r="A11" s="35" t="s">
        <v>154</v>
      </c>
      <c r="I11" s="8">
        <v>1</v>
      </c>
      <c r="K11" s="8">
        <v>2</v>
      </c>
      <c r="L11" s="8">
        <v>4</v>
      </c>
      <c r="M11" s="8">
        <v>4</v>
      </c>
      <c r="N11" s="8">
        <v>4</v>
      </c>
      <c r="O11" s="8">
        <v>3</v>
      </c>
      <c r="P11" s="8">
        <v>3</v>
      </c>
      <c r="Q11" s="8">
        <v>3</v>
      </c>
      <c r="R11" s="8">
        <v>4</v>
      </c>
      <c r="S11" s="8">
        <v>4</v>
      </c>
    </row>
    <row r="13" spans="1:19">
      <c r="A13" s="35" t="s">
        <v>158</v>
      </c>
    </row>
    <row r="14" spans="1:19">
      <c r="A14" s="37" t="s">
        <v>163</v>
      </c>
    </row>
    <row r="15" spans="1:19">
      <c r="A15" s="37" t="s">
        <v>704</v>
      </c>
    </row>
    <row r="16" spans="1:19">
      <c r="A16" s="37" t="s">
        <v>192</v>
      </c>
    </row>
    <row r="17" spans="1:1">
      <c r="A17" s="37" t="s">
        <v>193</v>
      </c>
    </row>
    <row r="18" spans="1:1">
      <c r="A18" s="37"/>
    </row>
    <row r="19" spans="1:1">
      <c r="A19" s="37"/>
    </row>
    <row r="20" spans="1:1">
      <c r="A20" s="37"/>
    </row>
    <row r="21" spans="1:1">
      <c r="A21" s="37"/>
    </row>
    <row r="22" spans="1:1">
      <c r="A22" s="37"/>
    </row>
    <row r="23" spans="1:1">
      <c r="A23" s="37"/>
    </row>
    <row r="24" spans="1:1">
      <c r="A24" s="37"/>
    </row>
    <row r="25" spans="1:1">
      <c r="A25" s="37"/>
    </row>
    <row r="26" spans="1:1">
      <c r="A26" s="37"/>
    </row>
    <row r="27" spans="1:1">
      <c r="A27" s="37"/>
    </row>
    <row r="28" spans="1:1">
      <c r="A28" s="37"/>
    </row>
    <row r="29" spans="1:1">
      <c r="A29" s="37"/>
    </row>
    <row r="30" spans="1:1">
      <c r="A30" s="37"/>
    </row>
    <row r="31" spans="1:1">
      <c r="A31" s="37"/>
    </row>
    <row r="32" spans="1:1">
      <c r="A32" s="37"/>
    </row>
    <row r="33" spans="1:1">
      <c r="A33" s="37"/>
    </row>
    <row r="34" spans="1:1">
      <c r="A34" s="37"/>
    </row>
    <row r="35" spans="1:1">
      <c r="A35" s="37"/>
    </row>
    <row r="36" spans="1:1">
      <c r="A36" s="37"/>
    </row>
    <row r="37" spans="1:1">
      <c r="A37" s="37"/>
    </row>
    <row r="38" spans="1:1">
      <c r="A38" s="37"/>
    </row>
    <row r="39" spans="1:1">
      <c r="A39" s="37"/>
    </row>
    <row r="40" spans="1:1">
      <c r="A40" s="37"/>
    </row>
    <row r="41" spans="1:1">
      <c r="A41" s="37"/>
    </row>
    <row r="42" spans="1:1">
      <c r="A42" s="37"/>
    </row>
    <row r="43" spans="1:1">
      <c r="A43" s="37"/>
    </row>
    <row r="44" spans="1:1">
      <c r="A44" s="37"/>
    </row>
    <row r="45" spans="1:1">
      <c r="A45" s="37"/>
    </row>
    <row r="46" spans="1:1">
      <c r="A46" s="37"/>
    </row>
    <row r="47" spans="1:1">
      <c r="A47" s="37"/>
    </row>
    <row r="48" spans="1:1">
      <c r="A48" s="37"/>
    </row>
    <row r="49" spans="1:1">
      <c r="A49" s="37"/>
    </row>
    <row r="50" spans="1:1">
      <c r="A50" s="37"/>
    </row>
    <row r="51" spans="1:1">
      <c r="A51" s="37"/>
    </row>
    <row r="52" spans="1:1">
      <c r="A52" s="37"/>
    </row>
    <row r="53" spans="1:1">
      <c r="A53" s="37"/>
    </row>
    <row r="54" spans="1:1">
      <c r="A54" s="37"/>
    </row>
    <row r="55" spans="1:1">
      <c r="A55" s="37"/>
    </row>
    <row r="56" spans="1:1">
      <c r="A56" s="37"/>
    </row>
    <row r="57" spans="1:1">
      <c r="A57" s="37"/>
    </row>
    <row r="58" spans="1:1">
      <c r="A58" s="37"/>
    </row>
    <row r="59" spans="1:1">
      <c r="A59" s="37"/>
    </row>
    <row r="60" spans="1:1">
      <c r="A60" s="37"/>
    </row>
    <row r="61" spans="1:1">
      <c r="A61" s="37"/>
    </row>
    <row r="62" spans="1:1">
      <c r="A62" s="37"/>
    </row>
    <row r="63" spans="1:1">
      <c r="A63" s="37"/>
    </row>
  </sheetData>
  <phoneticPr fontId="16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P21" sqref="P21"/>
    </sheetView>
  </sheetViews>
  <sheetFormatPr defaultRowHeight="10.5"/>
  <sheetData>
    <row r="2" spans="1:16" ht="15.75">
      <c r="A2" s="100" t="s">
        <v>0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31"/>
      <c r="N2" s="31"/>
      <c r="O2" s="31"/>
      <c r="P2" s="31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133"/>
  <sheetViews>
    <sheetView workbookViewId="0">
      <pane ySplit="1" topLeftCell="A2" activePane="bottomLeft" state="frozen"/>
      <selection pane="bottomLeft"/>
    </sheetView>
  </sheetViews>
  <sheetFormatPr defaultColWidth="10.6640625" defaultRowHeight="12.75"/>
  <cols>
    <col min="1" max="1" width="30.6640625" style="47" customWidth="1"/>
    <col min="2" max="2" width="13.5" style="47" customWidth="1"/>
    <col min="3" max="3" width="14.33203125" style="47" customWidth="1"/>
    <col min="4" max="4" width="20.83203125" style="47" customWidth="1"/>
    <col min="5" max="28" width="5" style="47" customWidth="1"/>
    <col min="29" max="16384" width="10.6640625" style="47"/>
  </cols>
  <sheetData>
    <row r="1" spans="1:31" s="38" customFormat="1" ht="25.5">
      <c r="A1" s="38" t="s">
        <v>73</v>
      </c>
      <c r="B1" s="38" t="s">
        <v>116</v>
      </c>
      <c r="C1" s="38" t="s">
        <v>117</v>
      </c>
      <c r="D1" s="38" t="s">
        <v>118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38">
        <v>10</v>
      </c>
      <c r="O1" s="38">
        <v>11</v>
      </c>
      <c r="P1" s="38">
        <v>12</v>
      </c>
      <c r="Q1" s="38">
        <v>13</v>
      </c>
      <c r="R1" s="38">
        <v>14</v>
      </c>
      <c r="S1" s="38">
        <v>15</v>
      </c>
      <c r="T1" s="38">
        <v>16</v>
      </c>
      <c r="U1" s="38">
        <v>17</v>
      </c>
      <c r="V1" s="38">
        <v>18</v>
      </c>
      <c r="W1" s="38">
        <v>19</v>
      </c>
      <c r="X1" s="38">
        <v>20</v>
      </c>
      <c r="Y1" s="38">
        <v>21</v>
      </c>
      <c r="Z1" s="38">
        <v>22</v>
      </c>
      <c r="AA1" s="38">
        <v>23</v>
      </c>
      <c r="AB1" s="38">
        <v>24</v>
      </c>
      <c r="AC1" s="39" t="s">
        <v>159</v>
      </c>
      <c r="AD1" s="39" t="s">
        <v>160</v>
      </c>
      <c r="AE1" s="39" t="s">
        <v>161</v>
      </c>
    </row>
    <row r="2" spans="1:31">
      <c r="A2" s="48" t="s">
        <v>136</v>
      </c>
      <c r="B2" s="48" t="s">
        <v>124</v>
      </c>
      <c r="C2" s="48" t="s">
        <v>120</v>
      </c>
      <c r="D2" s="48" t="s">
        <v>137</v>
      </c>
      <c r="E2" s="48">
        <v>0</v>
      </c>
      <c r="F2" s="48">
        <v>0</v>
      </c>
      <c r="G2" s="48">
        <v>0</v>
      </c>
      <c r="H2" s="48">
        <v>0</v>
      </c>
      <c r="I2" s="48">
        <v>0</v>
      </c>
      <c r="J2" s="48">
        <v>0</v>
      </c>
      <c r="K2" s="48">
        <v>1</v>
      </c>
      <c r="L2" s="48">
        <v>1</v>
      </c>
      <c r="M2" s="48">
        <v>1</v>
      </c>
      <c r="N2" s="48">
        <v>1</v>
      </c>
      <c r="O2" s="48">
        <v>1</v>
      </c>
      <c r="P2" s="48">
        <v>1</v>
      </c>
      <c r="Q2" s="48">
        <v>1</v>
      </c>
      <c r="R2" s="48">
        <v>1</v>
      </c>
      <c r="S2" s="48">
        <v>1</v>
      </c>
      <c r="T2" s="48">
        <v>1</v>
      </c>
      <c r="U2" s="48">
        <v>1</v>
      </c>
      <c r="V2" s="48">
        <v>1</v>
      </c>
      <c r="W2" s="48">
        <v>1</v>
      </c>
      <c r="X2" s="48">
        <v>1</v>
      </c>
      <c r="Y2" s="48">
        <v>1</v>
      </c>
      <c r="Z2" s="48">
        <v>1</v>
      </c>
      <c r="AA2" s="48">
        <v>0</v>
      </c>
      <c r="AB2" s="48">
        <v>0</v>
      </c>
      <c r="AC2" s="48">
        <v>16</v>
      </c>
      <c r="AD2" s="48">
        <v>112</v>
      </c>
      <c r="AE2" s="48">
        <v>5840</v>
      </c>
    </row>
    <row r="3" spans="1:31">
      <c r="A3" s="48"/>
      <c r="B3" s="48"/>
      <c r="C3" s="48"/>
      <c r="D3" s="48" t="s">
        <v>145</v>
      </c>
      <c r="E3" s="48">
        <v>0</v>
      </c>
      <c r="F3" s="48">
        <v>0</v>
      </c>
      <c r="G3" s="48">
        <v>0</v>
      </c>
      <c r="H3" s="48">
        <v>0</v>
      </c>
      <c r="I3" s="48">
        <v>0</v>
      </c>
      <c r="J3" s="48">
        <v>0</v>
      </c>
      <c r="K3" s="48">
        <v>1</v>
      </c>
      <c r="L3" s="48">
        <v>1</v>
      </c>
      <c r="M3" s="48">
        <v>1</v>
      </c>
      <c r="N3" s="48">
        <v>1</v>
      </c>
      <c r="O3" s="48">
        <v>1</v>
      </c>
      <c r="P3" s="48">
        <v>1</v>
      </c>
      <c r="Q3" s="48">
        <v>1</v>
      </c>
      <c r="R3" s="48">
        <v>1</v>
      </c>
      <c r="S3" s="48">
        <v>1</v>
      </c>
      <c r="T3" s="48">
        <v>1</v>
      </c>
      <c r="U3" s="48">
        <v>1</v>
      </c>
      <c r="V3" s="48">
        <v>1</v>
      </c>
      <c r="W3" s="48">
        <v>1</v>
      </c>
      <c r="X3" s="48">
        <v>1</v>
      </c>
      <c r="Y3" s="48">
        <v>1</v>
      </c>
      <c r="Z3" s="48">
        <v>1</v>
      </c>
      <c r="AA3" s="48">
        <v>0</v>
      </c>
      <c r="AB3" s="48">
        <v>0</v>
      </c>
      <c r="AC3" s="48">
        <v>16</v>
      </c>
      <c r="AD3" s="48"/>
      <c r="AE3" s="48"/>
    </row>
    <row r="4" spans="1:31">
      <c r="A4" s="48"/>
      <c r="B4" s="48"/>
      <c r="C4" s="48"/>
      <c r="D4" s="48" t="s">
        <v>146</v>
      </c>
      <c r="E4" s="48">
        <v>0</v>
      </c>
      <c r="F4" s="48">
        <v>0</v>
      </c>
      <c r="G4" s="48">
        <v>0</v>
      </c>
      <c r="H4" s="48">
        <v>0</v>
      </c>
      <c r="I4" s="48">
        <v>0</v>
      </c>
      <c r="J4" s="48">
        <v>0</v>
      </c>
      <c r="K4" s="48">
        <v>1</v>
      </c>
      <c r="L4" s="48">
        <v>1</v>
      </c>
      <c r="M4" s="48">
        <v>1</v>
      </c>
      <c r="N4" s="48">
        <v>1</v>
      </c>
      <c r="O4" s="48">
        <v>1</v>
      </c>
      <c r="P4" s="48">
        <v>1</v>
      </c>
      <c r="Q4" s="48">
        <v>1</v>
      </c>
      <c r="R4" s="48">
        <v>1</v>
      </c>
      <c r="S4" s="48">
        <v>1</v>
      </c>
      <c r="T4" s="48">
        <v>1</v>
      </c>
      <c r="U4" s="48">
        <v>1</v>
      </c>
      <c r="V4" s="48">
        <v>1</v>
      </c>
      <c r="W4" s="48">
        <v>1</v>
      </c>
      <c r="X4" s="48">
        <v>1</v>
      </c>
      <c r="Y4" s="48">
        <v>1</v>
      </c>
      <c r="Z4" s="48">
        <v>1</v>
      </c>
      <c r="AA4" s="48">
        <v>0</v>
      </c>
      <c r="AB4" s="48">
        <v>0</v>
      </c>
      <c r="AC4" s="48">
        <v>16</v>
      </c>
      <c r="AD4" s="48"/>
      <c r="AE4" s="48"/>
    </row>
    <row r="5" spans="1:31">
      <c r="A5" s="48" t="s">
        <v>123</v>
      </c>
      <c r="B5" s="48" t="s">
        <v>119</v>
      </c>
      <c r="C5" s="48" t="s">
        <v>120</v>
      </c>
      <c r="D5" s="48" t="s">
        <v>121</v>
      </c>
      <c r="E5" s="48">
        <v>1</v>
      </c>
      <c r="F5" s="48">
        <v>1</v>
      </c>
      <c r="G5" s="48">
        <v>1</v>
      </c>
      <c r="H5" s="48">
        <v>1</v>
      </c>
      <c r="I5" s="48">
        <v>1</v>
      </c>
      <c r="J5" s="48">
        <v>1</v>
      </c>
      <c r="K5" s="48">
        <v>1</v>
      </c>
      <c r="L5" s="48">
        <v>1</v>
      </c>
      <c r="M5" s="48">
        <v>1</v>
      </c>
      <c r="N5" s="48">
        <v>1</v>
      </c>
      <c r="O5" s="48">
        <v>1</v>
      </c>
      <c r="P5" s="48">
        <v>1</v>
      </c>
      <c r="Q5" s="48">
        <v>1</v>
      </c>
      <c r="R5" s="48">
        <v>1</v>
      </c>
      <c r="S5" s="48">
        <v>1</v>
      </c>
      <c r="T5" s="48">
        <v>1</v>
      </c>
      <c r="U5" s="48">
        <v>1</v>
      </c>
      <c r="V5" s="48">
        <v>1</v>
      </c>
      <c r="W5" s="48">
        <v>1</v>
      </c>
      <c r="X5" s="48">
        <v>1</v>
      </c>
      <c r="Y5" s="48">
        <v>1</v>
      </c>
      <c r="Z5" s="48">
        <v>1</v>
      </c>
      <c r="AA5" s="48">
        <v>1</v>
      </c>
      <c r="AB5" s="48">
        <v>1</v>
      </c>
      <c r="AC5" s="48">
        <v>24</v>
      </c>
      <c r="AD5" s="48">
        <v>168</v>
      </c>
      <c r="AE5" s="48">
        <v>8760</v>
      </c>
    </row>
    <row r="6" spans="1:31">
      <c r="A6" s="48" t="s">
        <v>125</v>
      </c>
      <c r="B6" s="48" t="s">
        <v>119</v>
      </c>
      <c r="C6" s="48" t="s">
        <v>120</v>
      </c>
      <c r="D6" s="48" t="s">
        <v>121</v>
      </c>
      <c r="E6" s="48">
        <v>0</v>
      </c>
      <c r="F6" s="48">
        <v>0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</row>
    <row r="7" spans="1:31">
      <c r="A7" s="48" t="s">
        <v>138</v>
      </c>
      <c r="B7" s="48" t="s">
        <v>124</v>
      </c>
      <c r="C7" s="48" t="s">
        <v>120</v>
      </c>
      <c r="D7" s="48" t="s">
        <v>137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1</v>
      </c>
      <c r="L7" s="48">
        <v>1</v>
      </c>
      <c r="M7" s="48">
        <v>1</v>
      </c>
      <c r="N7" s="48">
        <v>1</v>
      </c>
      <c r="O7" s="48">
        <v>1</v>
      </c>
      <c r="P7" s="48">
        <v>1</v>
      </c>
      <c r="Q7" s="48">
        <v>1</v>
      </c>
      <c r="R7" s="48">
        <v>1</v>
      </c>
      <c r="S7" s="48">
        <v>1</v>
      </c>
      <c r="T7" s="48">
        <v>1</v>
      </c>
      <c r="U7" s="48">
        <v>1</v>
      </c>
      <c r="V7" s="48">
        <v>1</v>
      </c>
      <c r="W7" s="48">
        <v>1</v>
      </c>
      <c r="X7" s="48">
        <v>1</v>
      </c>
      <c r="Y7" s="48">
        <v>1</v>
      </c>
      <c r="Z7" s="48">
        <v>1</v>
      </c>
      <c r="AA7" s="48">
        <v>0</v>
      </c>
      <c r="AB7" s="48">
        <v>0</v>
      </c>
      <c r="AC7" s="48">
        <v>16</v>
      </c>
      <c r="AD7" s="48">
        <v>112</v>
      </c>
      <c r="AE7" s="48">
        <v>5840</v>
      </c>
    </row>
    <row r="8" spans="1:31">
      <c r="A8" s="48"/>
      <c r="B8" s="48"/>
      <c r="C8" s="48"/>
      <c r="D8" s="48" t="s">
        <v>145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1</v>
      </c>
      <c r="L8" s="48">
        <v>1</v>
      </c>
      <c r="M8" s="48">
        <v>1</v>
      </c>
      <c r="N8" s="48">
        <v>1</v>
      </c>
      <c r="O8" s="48">
        <v>1</v>
      </c>
      <c r="P8" s="48">
        <v>1</v>
      </c>
      <c r="Q8" s="48">
        <v>1</v>
      </c>
      <c r="R8" s="48">
        <v>1</v>
      </c>
      <c r="S8" s="48">
        <v>1</v>
      </c>
      <c r="T8" s="48">
        <v>1</v>
      </c>
      <c r="U8" s="48">
        <v>1</v>
      </c>
      <c r="V8" s="48">
        <v>1</v>
      </c>
      <c r="W8" s="48">
        <v>1</v>
      </c>
      <c r="X8" s="48">
        <v>1</v>
      </c>
      <c r="Y8" s="48">
        <v>1</v>
      </c>
      <c r="Z8" s="48">
        <v>1</v>
      </c>
      <c r="AA8" s="48">
        <v>0</v>
      </c>
      <c r="AB8" s="48">
        <v>0</v>
      </c>
      <c r="AC8" s="48">
        <v>16</v>
      </c>
      <c r="AD8" s="48"/>
      <c r="AE8" s="48"/>
    </row>
    <row r="9" spans="1:31">
      <c r="A9" s="48"/>
      <c r="B9" s="48"/>
      <c r="C9" s="48"/>
      <c r="D9" s="48" t="s">
        <v>146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1</v>
      </c>
      <c r="L9" s="48">
        <v>1</v>
      </c>
      <c r="M9" s="48">
        <v>1</v>
      </c>
      <c r="N9" s="48">
        <v>1</v>
      </c>
      <c r="O9" s="48">
        <v>1</v>
      </c>
      <c r="P9" s="48">
        <v>1</v>
      </c>
      <c r="Q9" s="48">
        <v>1</v>
      </c>
      <c r="R9" s="48">
        <v>1</v>
      </c>
      <c r="S9" s="48">
        <v>1</v>
      </c>
      <c r="T9" s="48">
        <v>1</v>
      </c>
      <c r="U9" s="48">
        <v>1</v>
      </c>
      <c r="V9" s="48">
        <v>1</v>
      </c>
      <c r="W9" s="48">
        <v>1</v>
      </c>
      <c r="X9" s="48">
        <v>1</v>
      </c>
      <c r="Y9" s="48">
        <v>1</v>
      </c>
      <c r="Z9" s="48">
        <v>1</v>
      </c>
      <c r="AA9" s="48">
        <v>0</v>
      </c>
      <c r="AB9" s="48">
        <v>0</v>
      </c>
      <c r="AC9" s="48">
        <v>16</v>
      </c>
      <c r="AD9" s="48"/>
      <c r="AE9" s="48"/>
    </row>
    <row r="10" spans="1:31">
      <c r="A10" s="48" t="s">
        <v>94</v>
      </c>
      <c r="B10" s="48" t="s">
        <v>119</v>
      </c>
      <c r="C10" s="48" t="s">
        <v>120</v>
      </c>
      <c r="D10" s="48" t="s">
        <v>141</v>
      </c>
      <c r="E10" s="48">
        <v>0.05</v>
      </c>
      <c r="F10" s="48">
        <v>0.05</v>
      </c>
      <c r="G10" s="48">
        <v>0.05</v>
      </c>
      <c r="H10" s="48">
        <v>0.05</v>
      </c>
      <c r="I10" s="48">
        <v>0.05</v>
      </c>
      <c r="J10" s="48">
        <v>0.05</v>
      </c>
      <c r="K10" s="48">
        <v>0.2</v>
      </c>
      <c r="L10" s="48">
        <v>0.2</v>
      </c>
      <c r="M10" s="48">
        <v>0.5</v>
      </c>
      <c r="N10" s="48">
        <v>0.9</v>
      </c>
      <c r="O10" s="48">
        <v>0.9</v>
      </c>
      <c r="P10" s="48">
        <v>0.9</v>
      </c>
      <c r="Q10" s="48">
        <v>0.9</v>
      </c>
      <c r="R10" s="48">
        <v>0.9</v>
      </c>
      <c r="S10" s="48">
        <v>0.9</v>
      </c>
      <c r="T10" s="48">
        <v>0.9</v>
      </c>
      <c r="U10" s="48">
        <v>0.9</v>
      </c>
      <c r="V10" s="48">
        <v>0.9</v>
      </c>
      <c r="W10" s="48">
        <v>0.6</v>
      </c>
      <c r="X10" s="48">
        <v>0.6</v>
      </c>
      <c r="Y10" s="48">
        <v>0.5</v>
      </c>
      <c r="Z10" s="48">
        <v>0.2</v>
      </c>
      <c r="AA10" s="48">
        <v>0.05</v>
      </c>
      <c r="AB10" s="48">
        <v>0.05</v>
      </c>
      <c r="AC10" s="48">
        <v>11.3</v>
      </c>
      <c r="AD10" s="48">
        <v>72.2</v>
      </c>
      <c r="AE10" s="48">
        <v>3764.71</v>
      </c>
    </row>
    <row r="11" spans="1:31">
      <c r="A11" s="48"/>
      <c r="B11" s="48"/>
      <c r="C11" s="48"/>
      <c r="D11" s="48" t="s">
        <v>148</v>
      </c>
      <c r="E11" s="48">
        <v>0.05</v>
      </c>
      <c r="F11" s="48">
        <v>0.05</v>
      </c>
      <c r="G11" s="48">
        <v>0.05</v>
      </c>
      <c r="H11" s="48">
        <v>0.05</v>
      </c>
      <c r="I11" s="48">
        <v>0.05</v>
      </c>
      <c r="J11" s="48">
        <v>0.05</v>
      </c>
      <c r="K11" s="48">
        <v>0.1</v>
      </c>
      <c r="L11" s="48">
        <v>0.1</v>
      </c>
      <c r="M11" s="48">
        <v>0.3</v>
      </c>
      <c r="N11" s="48">
        <v>0.6</v>
      </c>
      <c r="O11" s="48">
        <v>0.9</v>
      </c>
      <c r="P11" s="48">
        <v>0.9</v>
      </c>
      <c r="Q11" s="48">
        <v>0.9</v>
      </c>
      <c r="R11" s="48">
        <v>0.9</v>
      </c>
      <c r="S11" s="48">
        <v>0.9</v>
      </c>
      <c r="T11" s="48">
        <v>0.9</v>
      </c>
      <c r="U11" s="48">
        <v>0.9</v>
      </c>
      <c r="V11" s="48">
        <v>0.9</v>
      </c>
      <c r="W11" s="48">
        <v>0.5</v>
      </c>
      <c r="X11" s="48">
        <v>0.3</v>
      </c>
      <c r="Y11" s="48">
        <v>0.3</v>
      </c>
      <c r="Z11" s="48">
        <v>0.1</v>
      </c>
      <c r="AA11" s="48">
        <v>0.05</v>
      </c>
      <c r="AB11" s="48">
        <v>0.05</v>
      </c>
      <c r="AC11" s="48">
        <v>9.9</v>
      </c>
      <c r="AD11" s="48"/>
      <c r="AE11" s="48"/>
    </row>
    <row r="12" spans="1:31">
      <c r="A12" s="48"/>
      <c r="B12" s="48"/>
      <c r="C12" s="48"/>
      <c r="D12" s="48" t="s">
        <v>139</v>
      </c>
      <c r="E12" s="48">
        <v>1</v>
      </c>
      <c r="F12" s="48">
        <v>1</v>
      </c>
      <c r="G12" s="48">
        <v>1</v>
      </c>
      <c r="H12" s="48">
        <v>1</v>
      </c>
      <c r="I12" s="48">
        <v>1</v>
      </c>
      <c r="J12" s="48">
        <v>1</v>
      </c>
      <c r="K12" s="48">
        <v>1</v>
      </c>
      <c r="L12" s="48">
        <v>1</v>
      </c>
      <c r="M12" s="48">
        <v>1</v>
      </c>
      <c r="N12" s="48">
        <v>1</v>
      </c>
      <c r="O12" s="48">
        <v>1</v>
      </c>
      <c r="P12" s="48">
        <v>1</v>
      </c>
      <c r="Q12" s="48">
        <v>1</v>
      </c>
      <c r="R12" s="48">
        <v>1</v>
      </c>
      <c r="S12" s="48">
        <v>1</v>
      </c>
      <c r="T12" s="48">
        <v>1</v>
      </c>
      <c r="U12" s="48">
        <v>1</v>
      </c>
      <c r="V12" s="48">
        <v>1</v>
      </c>
      <c r="W12" s="48">
        <v>1</v>
      </c>
      <c r="X12" s="48">
        <v>1</v>
      </c>
      <c r="Y12" s="48">
        <v>1</v>
      </c>
      <c r="Z12" s="48">
        <v>1</v>
      </c>
      <c r="AA12" s="48">
        <v>1</v>
      </c>
      <c r="AB12" s="48">
        <v>1</v>
      </c>
      <c r="AC12" s="48">
        <v>24</v>
      </c>
      <c r="AD12" s="48"/>
      <c r="AE12" s="48"/>
    </row>
    <row r="13" spans="1:31">
      <c r="A13" s="48"/>
      <c r="B13" s="48"/>
      <c r="C13" s="48"/>
      <c r="D13" s="48" t="s">
        <v>140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0</v>
      </c>
      <c r="AC13" s="48">
        <v>0</v>
      </c>
      <c r="AD13" s="48"/>
      <c r="AE13" s="48"/>
    </row>
    <row r="14" spans="1:31">
      <c r="A14" s="48"/>
      <c r="B14" s="48"/>
      <c r="C14" s="48"/>
      <c r="D14" s="48" t="s">
        <v>146</v>
      </c>
      <c r="E14" s="48">
        <v>0.05</v>
      </c>
      <c r="F14" s="48">
        <v>0.05</v>
      </c>
      <c r="G14" s="48">
        <v>0.05</v>
      </c>
      <c r="H14" s="48">
        <v>0.05</v>
      </c>
      <c r="I14" s="48">
        <v>0.05</v>
      </c>
      <c r="J14" s="48">
        <v>0.05</v>
      </c>
      <c r="K14" s="48">
        <v>0.1</v>
      </c>
      <c r="L14" s="48">
        <v>0.1</v>
      </c>
      <c r="M14" s="48">
        <v>0.1</v>
      </c>
      <c r="N14" s="48">
        <v>0.1</v>
      </c>
      <c r="O14" s="48">
        <v>0.4</v>
      </c>
      <c r="P14" s="48">
        <v>0.4</v>
      </c>
      <c r="Q14" s="48">
        <v>0.6</v>
      </c>
      <c r="R14" s="48">
        <v>0.6</v>
      </c>
      <c r="S14" s="48">
        <v>0.6</v>
      </c>
      <c r="T14" s="48">
        <v>0.6</v>
      </c>
      <c r="U14" s="48">
        <v>0.6</v>
      </c>
      <c r="V14" s="48">
        <v>0.4</v>
      </c>
      <c r="W14" s="48">
        <v>0.2</v>
      </c>
      <c r="X14" s="48">
        <v>0.2</v>
      </c>
      <c r="Y14" s="48">
        <v>0.2</v>
      </c>
      <c r="Z14" s="48">
        <v>0.2</v>
      </c>
      <c r="AA14" s="48">
        <v>0.05</v>
      </c>
      <c r="AB14" s="48">
        <v>0.05</v>
      </c>
      <c r="AC14" s="48">
        <v>5.8</v>
      </c>
      <c r="AD14" s="48"/>
      <c r="AE14" s="48"/>
    </row>
    <row r="15" spans="1:31">
      <c r="A15" s="48" t="s">
        <v>95</v>
      </c>
      <c r="B15" s="48" t="s">
        <v>119</v>
      </c>
      <c r="C15" s="48" t="s">
        <v>120</v>
      </c>
      <c r="D15" s="48" t="s">
        <v>141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0.1</v>
      </c>
      <c r="L15" s="48">
        <v>0.1</v>
      </c>
      <c r="M15" s="48">
        <v>0.2</v>
      </c>
      <c r="N15" s="48">
        <v>0.5</v>
      </c>
      <c r="O15" s="48">
        <v>0.5</v>
      </c>
      <c r="P15" s="48">
        <v>0.7</v>
      </c>
      <c r="Q15" s="48">
        <v>0.7</v>
      </c>
      <c r="R15" s="48">
        <v>0.7</v>
      </c>
      <c r="S15" s="48">
        <v>0.7</v>
      </c>
      <c r="T15" s="48">
        <v>0.8</v>
      </c>
      <c r="U15" s="48">
        <v>0.7</v>
      </c>
      <c r="V15" s="48">
        <v>0.5</v>
      </c>
      <c r="W15" s="48">
        <v>0.5</v>
      </c>
      <c r="X15" s="48">
        <v>0.3</v>
      </c>
      <c r="Y15" s="48">
        <v>0.3</v>
      </c>
      <c r="Z15" s="48">
        <v>0.3</v>
      </c>
      <c r="AA15" s="48">
        <v>0</v>
      </c>
      <c r="AB15" s="48">
        <v>0</v>
      </c>
      <c r="AC15" s="48">
        <v>7.6</v>
      </c>
      <c r="AD15" s="48">
        <v>49</v>
      </c>
      <c r="AE15" s="48">
        <v>2555</v>
      </c>
    </row>
    <row r="16" spans="1:31">
      <c r="A16" s="48"/>
      <c r="B16" s="48"/>
      <c r="C16" s="48"/>
      <c r="D16" s="48" t="s">
        <v>139</v>
      </c>
      <c r="E16" s="48">
        <v>1</v>
      </c>
      <c r="F16" s="48">
        <v>1</v>
      </c>
      <c r="G16" s="48">
        <v>1</v>
      </c>
      <c r="H16" s="48">
        <v>1</v>
      </c>
      <c r="I16" s="48">
        <v>1</v>
      </c>
      <c r="J16" s="48">
        <v>1</v>
      </c>
      <c r="K16" s="48">
        <v>1</v>
      </c>
      <c r="L16" s="48">
        <v>1</v>
      </c>
      <c r="M16" s="48">
        <v>1</v>
      </c>
      <c r="N16" s="48">
        <v>1</v>
      </c>
      <c r="O16" s="48">
        <v>1</v>
      </c>
      <c r="P16" s="48">
        <v>1</v>
      </c>
      <c r="Q16" s="48">
        <v>1</v>
      </c>
      <c r="R16" s="48">
        <v>1</v>
      </c>
      <c r="S16" s="48">
        <v>1</v>
      </c>
      <c r="T16" s="48">
        <v>1</v>
      </c>
      <c r="U16" s="48">
        <v>1</v>
      </c>
      <c r="V16" s="48">
        <v>1</v>
      </c>
      <c r="W16" s="48">
        <v>1</v>
      </c>
      <c r="X16" s="48">
        <v>1</v>
      </c>
      <c r="Y16" s="48">
        <v>1</v>
      </c>
      <c r="Z16" s="48">
        <v>1</v>
      </c>
      <c r="AA16" s="48">
        <v>1</v>
      </c>
      <c r="AB16" s="48">
        <v>1</v>
      </c>
      <c r="AC16" s="48">
        <v>24</v>
      </c>
      <c r="AD16" s="48"/>
      <c r="AE16" s="48"/>
    </row>
    <row r="17" spans="1:31">
      <c r="A17" s="48"/>
      <c r="B17" s="48"/>
      <c r="C17" s="48"/>
      <c r="D17" s="48" t="s">
        <v>148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0.1</v>
      </c>
      <c r="L17" s="48">
        <v>0.1</v>
      </c>
      <c r="M17" s="48">
        <v>0.2</v>
      </c>
      <c r="N17" s="48">
        <v>0.5</v>
      </c>
      <c r="O17" s="48">
        <v>0.6</v>
      </c>
      <c r="P17" s="48">
        <v>0.8</v>
      </c>
      <c r="Q17" s="48">
        <v>0.8</v>
      </c>
      <c r="R17" s="48">
        <v>0.8</v>
      </c>
      <c r="S17" s="48">
        <v>0.8</v>
      </c>
      <c r="T17" s="48">
        <v>0.8</v>
      </c>
      <c r="U17" s="48">
        <v>0.8</v>
      </c>
      <c r="V17" s="48">
        <v>0.6</v>
      </c>
      <c r="W17" s="48">
        <v>0.2</v>
      </c>
      <c r="X17" s="48">
        <v>0.2</v>
      </c>
      <c r="Y17" s="48">
        <v>0.2</v>
      </c>
      <c r="Z17" s="48">
        <v>0.1</v>
      </c>
      <c r="AA17" s="48">
        <v>0</v>
      </c>
      <c r="AB17" s="48">
        <v>0</v>
      </c>
      <c r="AC17" s="48">
        <v>7.6</v>
      </c>
      <c r="AD17" s="48"/>
      <c r="AE17" s="48"/>
    </row>
    <row r="18" spans="1:31">
      <c r="A18" s="48"/>
      <c r="B18" s="48"/>
      <c r="C18" s="48"/>
      <c r="D18" s="48" t="s">
        <v>140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/>
      <c r="AE18" s="48"/>
    </row>
    <row r="19" spans="1:31">
      <c r="A19" s="48"/>
      <c r="B19" s="48"/>
      <c r="C19" s="48"/>
      <c r="D19" s="48" t="s">
        <v>146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0.1</v>
      </c>
      <c r="L19" s="48">
        <v>0.1</v>
      </c>
      <c r="M19" s="48">
        <v>0.1</v>
      </c>
      <c r="N19" s="48">
        <v>0.1</v>
      </c>
      <c r="O19" s="48">
        <v>0.2</v>
      </c>
      <c r="P19" s="48">
        <v>0.2</v>
      </c>
      <c r="Q19" s="48">
        <v>0.4</v>
      </c>
      <c r="R19" s="48">
        <v>0.4</v>
      </c>
      <c r="S19" s="48">
        <v>0.4</v>
      </c>
      <c r="T19" s="48">
        <v>0.4</v>
      </c>
      <c r="U19" s="48">
        <v>0.4</v>
      </c>
      <c r="V19" s="48">
        <v>0.2</v>
      </c>
      <c r="W19" s="48">
        <v>0.1</v>
      </c>
      <c r="X19" s="48">
        <v>0.1</v>
      </c>
      <c r="Y19" s="48">
        <v>0.1</v>
      </c>
      <c r="Z19" s="48">
        <v>0.1</v>
      </c>
      <c r="AA19" s="48">
        <v>0</v>
      </c>
      <c r="AB19" s="48">
        <v>0</v>
      </c>
      <c r="AC19" s="48">
        <v>3.4</v>
      </c>
      <c r="AD19" s="48"/>
      <c r="AE19" s="48"/>
    </row>
    <row r="20" spans="1:31">
      <c r="A20" s="48" t="s">
        <v>96</v>
      </c>
      <c r="B20" s="48" t="s">
        <v>119</v>
      </c>
      <c r="C20" s="48" t="s">
        <v>120</v>
      </c>
      <c r="D20" s="48" t="s">
        <v>141</v>
      </c>
      <c r="E20" s="48">
        <v>0.2</v>
      </c>
      <c r="F20" s="48">
        <v>0.2</v>
      </c>
      <c r="G20" s="48">
        <v>0.2</v>
      </c>
      <c r="H20" s="48">
        <v>0.2</v>
      </c>
      <c r="I20" s="48">
        <v>0.2</v>
      </c>
      <c r="J20" s="48">
        <v>0.2</v>
      </c>
      <c r="K20" s="48">
        <v>0.4</v>
      </c>
      <c r="L20" s="48">
        <v>0.4</v>
      </c>
      <c r="M20" s="48">
        <v>0.7</v>
      </c>
      <c r="N20" s="48">
        <v>0.9</v>
      </c>
      <c r="O20" s="48">
        <v>0.9</v>
      </c>
      <c r="P20" s="48">
        <v>0.9</v>
      </c>
      <c r="Q20" s="48">
        <v>0.9</v>
      </c>
      <c r="R20" s="48">
        <v>0.9</v>
      </c>
      <c r="S20" s="48">
        <v>0.9</v>
      </c>
      <c r="T20" s="48">
        <v>0.9</v>
      </c>
      <c r="U20" s="48">
        <v>0.9</v>
      </c>
      <c r="V20" s="48">
        <v>0.9</v>
      </c>
      <c r="W20" s="48">
        <v>0.8</v>
      </c>
      <c r="X20" s="48">
        <v>0.8</v>
      </c>
      <c r="Y20" s="48">
        <v>0.7</v>
      </c>
      <c r="Z20" s="48">
        <v>0.4</v>
      </c>
      <c r="AA20" s="48">
        <v>0.2</v>
      </c>
      <c r="AB20" s="48">
        <v>0.2</v>
      </c>
      <c r="AC20" s="48">
        <v>13.9</v>
      </c>
      <c r="AD20" s="48">
        <v>91.6</v>
      </c>
      <c r="AE20" s="48">
        <v>4776.29</v>
      </c>
    </row>
    <row r="21" spans="1:31">
      <c r="A21" s="48"/>
      <c r="B21" s="48"/>
      <c r="C21" s="48"/>
      <c r="D21" s="48" t="s">
        <v>148</v>
      </c>
      <c r="E21" s="48">
        <v>0.15</v>
      </c>
      <c r="F21" s="48">
        <v>0.15</v>
      </c>
      <c r="G21" s="48">
        <v>0.15</v>
      </c>
      <c r="H21" s="48">
        <v>0.15</v>
      </c>
      <c r="I21" s="48">
        <v>0.15</v>
      </c>
      <c r="J21" s="48">
        <v>0.15</v>
      </c>
      <c r="K21" s="48">
        <v>0.3</v>
      </c>
      <c r="L21" s="48">
        <v>0.3</v>
      </c>
      <c r="M21" s="48">
        <v>0.5</v>
      </c>
      <c r="N21" s="48">
        <v>0.8</v>
      </c>
      <c r="O21" s="48">
        <v>0.9</v>
      </c>
      <c r="P21" s="48">
        <v>0.9</v>
      </c>
      <c r="Q21" s="48">
        <v>0.9</v>
      </c>
      <c r="R21" s="48">
        <v>0.9</v>
      </c>
      <c r="S21" s="48">
        <v>0.9</v>
      </c>
      <c r="T21" s="48">
        <v>0.9</v>
      </c>
      <c r="U21" s="48">
        <v>0.9</v>
      </c>
      <c r="V21" s="48">
        <v>0.9</v>
      </c>
      <c r="W21" s="48">
        <v>0.7</v>
      </c>
      <c r="X21" s="48">
        <v>0.5</v>
      </c>
      <c r="Y21" s="48">
        <v>0.5</v>
      </c>
      <c r="Z21" s="48">
        <v>0.3</v>
      </c>
      <c r="AA21" s="48">
        <v>0.15</v>
      </c>
      <c r="AB21" s="48">
        <v>0.15</v>
      </c>
      <c r="AC21" s="48">
        <v>12.3</v>
      </c>
      <c r="AD21" s="48"/>
      <c r="AE21" s="48"/>
    </row>
    <row r="22" spans="1:31">
      <c r="A22" s="48"/>
      <c r="B22" s="48"/>
      <c r="C22" s="48"/>
      <c r="D22" s="48" t="s">
        <v>139</v>
      </c>
      <c r="E22" s="48">
        <v>1</v>
      </c>
      <c r="F22" s="48">
        <v>1</v>
      </c>
      <c r="G22" s="48">
        <v>1</v>
      </c>
      <c r="H22" s="48">
        <v>1</v>
      </c>
      <c r="I22" s="48">
        <v>1</v>
      </c>
      <c r="J22" s="48">
        <v>1</v>
      </c>
      <c r="K22" s="48">
        <v>1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1</v>
      </c>
      <c r="T22" s="48">
        <v>1</v>
      </c>
      <c r="U22" s="48">
        <v>1</v>
      </c>
      <c r="V22" s="48">
        <v>1</v>
      </c>
      <c r="W22" s="48">
        <v>1</v>
      </c>
      <c r="X22" s="48">
        <v>1</v>
      </c>
      <c r="Y22" s="48">
        <v>1</v>
      </c>
      <c r="Z22" s="48">
        <v>1</v>
      </c>
      <c r="AA22" s="48">
        <v>1</v>
      </c>
      <c r="AB22" s="48">
        <v>1</v>
      </c>
      <c r="AC22" s="48">
        <v>24</v>
      </c>
      <c r="AD22" s="48"/>
      <c r="AE22" s="48"/>
    </row>
    <row r="23" spans="1:31">
      <c r="A23" s="48"/>
      <c r="B23" s="48"/>
      <c r="C23" s="48"/>
      <c r="D23" s="48" t="s">
        <v>140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</v>
      </c>
      <c r="P23" s="48">
        <v>0</v>
      </c>
      <c r="Q23" s="48">
        <v>0</v>
      </c>
      <c r="R23" s="48">
        <v>0</v>
      </c>
      <c r="S23" s="48">
        <v>0</v>
      </c>
      <c r="T23" s="48">
        <v>0</v>
      </c>
      <c r="U23" s="48">
        <v>0</v>
      </c>
      <c r="V23" s="48">
        <v>0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  <c r="AB23" s="48">
        <v>0</v>
      </c>
      <c r="AC23" s="48">
        <v>0</v>
      </c>
      <c r="AD23" s="48"/>
      <c r="AE23" s="48"/>
    </row>
    <row r="24" spans="1:31">
      <c r="A24" s="48"/>
      <c r="B24" s="48"/>
      <c r="C24" s="48"/>
      <c r="D24" s="48" t="s">
        <v>146</v>
      </c>
      <c r="E24" s="48">
        <v>0.15</v>
      </c>
      <c r="F24" s="48">
        <v>0.15</v>
      </c>
      <c r="G24" s="48">
        <v>0.15</v>
      </c>
      <c r="H24" s="48">
        <v>0.15</v>
      </c>
      <c r="I24" s="48">
        <v>0.15</v>
      </c>
      <c r="J24" s="48">
        <v>0.15</v>
      </c>
      <c r="K24" s="48">
        <v>0.3</v>
      </c>
      <c r="L24" s="48">
        <v>0.3</v>
      </c>
      <c r="M24" s="48">
        <v>0.3</v>
      </c>
      <c r="N24" s="48">
        <v>0.3</v>
      </c>
      <c r="O24" s="48">
        <v>0.6</v>
      </c>
      <c r="P24" s="48">
        <v>0.6</v>
      </c>
      <c r="Q24" s="48">
        <v>0.8</v>
      </c>
      <c r="R24" s="48">
        <v>0.8</v>
      </c>
      <c r="S24" s="48">
        <v>0.8</v>
      </c>
      <c r="T24" s="48">
        <v>0.8</v>
      </c>
      <c r="U24" s="48">
        <v>0.8</v>
      </c>
      <c r="V24" s="48">
        <v>0.6</v>
      </c>
      <c r="W24" s="48">
        <v>0.4</v>
      </c>
      <c r="X24" s="48">
        <v>0.4</v>
      </c>
      <c r="Y24" s="48">
        <v>0.4</v>
      </c>
      <c r="Z24" s="48">
        <v>0.4</v>
      </c>
      <c r="AA24" s="48">
        <v>0.15</v>
      </c>
      <c r="AB24" s="48">
        <v>0.15</v>
      </c>
      <c r="AC24" s="48">
        <v>9.8000000000000007</v>
      </c>
      <c r="AD24" s="48"/>
      <c r="AE24" s="48"/>
    </row>
    <row r="25" spans="1:31">
      <c r="A25" s="48" t="s">
        <v>194</v>
      </c>
      <c r="B25" s="48" t="s">
        <v>119</v>
      </c>
      <c r="C25" s="48" t="s">
        <v>120</v>
      </c>
      <c r="D25" s="48" t="s">
        <v>137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0.12</v>
      </c>
      <c r="M25" s="48">
        <v>0.22</v>
      </c>
      <c r="N25" s="48">
        <v>0.64</v>
      </c>
      <c r="O25" s="48">
        <v>0.74</v>
      </c>
      <c r="P25" s="48">
        <v>0.68</v>
      </c>
      <c r="Q25" s="48">
        <v>0.68</v>
      </c>
      <c r="R25" s="48">
        <v>0.71</v>
      </c>
      <c r="S25" s="48">
        <v>0.72</v>
      </c>
      <c r="T25" s="48">
        <v>0.72</v>
      </c>
      <c r="U25" s="48">
        <v>0.73</v>
      </c>
      <c r="V25" s="48">
        <v>0.68</v>
      </c>
      <c r="W25" s="48">
        <v>0.68</v>
      </c>
      <c r="X25" s="48">
        <v>0.57999999999999996</v>
      </c>
      <c r="Y25" s="48">
        <v>0.54</v>
      </c>
      <c r="Z25" s="48">
        <v>0</v>
      </c>
      <c r="AA25" s="48">
        <v>0</v>
      </c>
      <c r="AB25" s="48">
        <v>0</v>
      </c>
      <c r="AC25" s="48">
        <v>8.44</v>
      </c>
      <c r="AD25" s="48">
        <v>52.69</v>
      </c>
      <c r="AE25" s="48">
        <v>2747.41</v>
      </c>
    </row>
    <row r="26" spans="1:31">
      <c r="A26" s="48"/>
      <c r="B26" s="48"/>
      <c r="C26" s="48"/>
      <c r="D26" s="48" t="s">
        <v>145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0.09</v>
      </c>
      <c r="M26" s="48">
        <v>0.21</v>
      </c>
      <c r="N26" s="48">
        <v>0.56000000000000005</v>
      </c>
      <c r="O26" s="48">
        <v>0.66</v>
      </c>
      <c r="P26" s="48">
        <v>0.68</v>
      </c>
      <c r="Q26" s="48">
        <v>0.68</v>
      </c>
      <c r="R26" s="48">
        <v>0.69</v>
      </c>
      <c r="S26" s="48">
        <v>0.7</v>
      </c>
      <c r="T26" s="48">
        <v>0.69</v>
      </c>
      <c r="U26" s="48">
        <v>0.66</v>
      </c>
      <c r="V26" s="48">
        <v>0.57999999999999996</v>
      </c>
      <c r="W26" s="48">
        <v>0.47</v>
      </c>
      <c r="X26" s="48">
        <v>0.43</v>
      </c>
      <c r="Y26" s="48">
        <v>0.43</v>
      </c>
      <c r="Z26" s="48">
        <v>0.08</v>
      </c>
      <c r="AA26" s="48">
        <v>0</v>
      </c>
      <c r="AB26" s="48">
        <v>0</v>
      </c>
      <c r="AC26" s="48">
        <v>7.61</v>
      </c>
      <c r="AD26" s="48"/>
      <c r="AE26" s="48"/>
    </row>
    <row r="27" spans="1:31">
      <c r="A27" s="48"/>
      <c r="B27" s="48"/>
      <c r="C27" s="48"/>
      <c r="D27" s="48" t="s">
        <v>146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0.11</v>
      </c>
      <c r="O27" s="48">
        <v>0.13</v>
      </c>
      <c r="P27" s="48">
        <v>0.35</v>
      </c>
      <c r="Q27" s="48">
        <v>0.37</v>
      </c>
      <c r="R27" s="48">
        <v>0.37</v>
      </c>
      <c r="S27" s="48">
        <v>0.39</v>
      </c>
      <c r="T27" s="48">
        <v>0.41</v>
      </c>
      <c r="U27" s="48">
        <v>0.38</v>
      </c>
      <c r="V27" s="48">
        <v>0.34</v>
      </c>
      <c r="W27" s="48">
        <v>0.03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2.88</v>
      </c>
      <c r="AD27" s="48"/>
      <c r="AE27" s="48"/>
    </row>
    <row r="28" spans="1:31">
      <c r="A28" s="48" t="s">
        <v>115</v>
      </c>
      <c r="B28" s="48" t="s">
        <v>119</v>
      </c>
      <c r="C28" s="48" t="s">
        <v>120</v>
      </c>
      <c r="D28" s="48" t="s">
        <v>137</v>
      </c>
      <c r="E28" s="48">
        <v>0.04</v>
      </c>
      <c r="F28" s="48">
        <v>0.05</v>
      </c>
      <c r="G28" s="48">
        <v>0.05</v>
      </c>
      <c r="H28" s="48">
        <v>0.04</v>
      </c>
      <c r="I28" s="48">
        <v>0.04</v>
      </c>
      <c r="J28" s="48">
        <v>0.04</v>
      </c>
      <c r="K28" s="48">
        <v>0.04</v>
      </c>
      <c r="L28" s="48">
        <v>0.15</v>
      </c>
      <c r="M28" s="48">
        <v>0.23</v>
      </c>
      <c r="N28" s="48">
        <v>0.32</v>
      </c>
      <c r="O28" s="48">
        <v>0.41</v>
      </c>
      <c r="P28" s="48">
        <v>0.56999999999999995</v>
      </c>
      <c r="Q28" s="48">
        <v>0.62</v>
      </c>
      <c r="R28" s="48">
        <v>0.61</v>
      </c>
      <c r="S28" s="48">
        <v>0.5</v>
      </c>
      <c r="T28" s="48">
        <v>0.45</v>
      </c>
      <c r="U28" s="48">
        <v>0.46</v>
      </c>
      <c r="V28" s="48">
        <v>0.47</v>
      </c>
      <c r="W28" s="48">
        <v>0.42</v>
      </c>
      <c r="X28" s="48">
        <v>0.34</v>
      </c>
      <c r="Y28" s="48">
        <v>0.33</v>
      </c>
      <c r="Z28" s="48">
        <v>0.23</v>
      </c>
      <c r="AA28" s="48">
        <v>0.13</v>
      </c>
      <c r="AB28" s="48">
        <v>0.08</v>
      </c>
      <c r="AC28" s="48">
        <v>6.62</v>
      </c>
      <c r="AD28" s="48">
        <v>44.59</v>
      </c>
      <c r="AE28" s="48">
        <v>2325.0500000000002</v>
      </c>
    </row>
    <row r="29" spans="1:31">
      <c r="A29" s="48"/>
      <c r="B29" s="48"/>
      <c r="C29" s="48"/>
      <c r="D29" s="48" t="s">
        <v>145</v>
      </c>
      <c r="E29" s="48">
        <v>0.11</v>
      </c>
      <c r="F29" s="48">
        <v>0.1</v>
      </c>
      <c r="G29" s="48">
        <v>0.08</v>
      </c>
      <c r="H29" s="48">
        <v>0.06</v>
      </c>
      <c r="I29" s="48">
        <v>0.06</v>
      </c>
      <c r="J29" s="48">
        <v>0.06</v>
      </c>
      <c r="K29" s="48">
        <v>7.0000000000000007E-2</v>
      </c>
      <c r="L29" s="48">
        <v>0.2</v>
      </c>
      <c r="M29" s="48">
        <v>0.24</v>
      </c>
      <c r="N29" s="48">
        <v>0.27</v>
      </c>
      <c r="O29" s="48">
        <v>0.42</v>
      </c>
      <c r="P29" s="48">
        <v>0.54</v>
      </c>
      <c r="Q29" s="48">
        <v>0.59</v>
      </c>
      <c r="R29" s="48">
        <v>0.6</v>
      </c>
      <c r="S29" s="48">
        <v>0.49</v>
      </c>
      <c r="T29" s="48">
        <v>0.48</v>
      </c>
      <c r="U29" s="48">
        <v>0.47</v>
      </c>
      <c r="V29" s="48">
        <v>0.46</v>
      </c>
      <c r="W29" s="48">
        <v>0.44</v>
      </c>
      <c r="X29" s="48">
        <v>0.36</v>
      </c>
      <c r="Y29" s="48">
        <v>0.28999999999999998</v>
      </c>
      <c r="Z29" s="48">
        <v>0.22</v>
      </c>
      <c r="AA29" s="48">
        <v>0.16</v>
      </c>
      <c r="AB29" s="48">
        <v>0.13</v>
      </c>
      <c r="AC29" s="48">
        <v>6.9</v>
      </c>
      <c r="AD29" s="48"/>
      <c r="AE29" s="48"/>
    </row>
    <row r="30" spans="1:31">
      <c r="A30" s="48"/>
      <c r="B30" s="48"/>
      <c r="C30" s="48"/>
      <c r="D30" s="48" t="s">
        <v>146</v>
      </c>
      <c r="E30" s="48">
        <v>7.0000000000000007E-2</v>
      </c>
      <c r="F30" s="48">
        <v>7.0000000000000007E-2</v>
      </c>
      <c r="G30" s="48">
        <v>7.0000000000000007E-2</v>
      </c>
      <c r="H30" s="48">
        <v>0.06</v>
      </c>
      <c r="I30" s="48">
        <v>0.06</v>
      </c>
      <c r="J30" s="48">
        <v>0.06</v>
      </c>
      <c r="K30" s="48">
        <v>7.0000000000000007E-2</v>
      </c>
      <c r="L30" s="48">
        <v>0.1</v>
      </c>
      <c r="M30" s="48">
        <v>0.12</v>
      </c>
      <c r="N30" s="48">
        <v>0.14000000000000001</v>
      </c>
      <c r="O30" s="48">
        <v>0.28999999999999998</v>
      </c>
      <c r="P30" s="48">
        <v>0.31</v>
      </c>
      <c r="Q30" s="48">
        <v>0.36</v>
      </c>
      <c r="R30" s="48">
        <v>0.36</v>
      </c>
      <c r="S30" s="48">
        <v>0.34</v>
      </c>
      <c r="T30" s="48">
        <v>0.35</v>
      </c>
      <c r="U30" s="48">
        <v>0.37</v>
      </c>
      <c r="V30" s="48">
        <v>0.34</v>
      </c>
      <c r="W30" s="48">
        <v>0.25</v>
      </c>
      <c r="X30" s="48">
        <v>0.27</v>
      </c>
      <c r="Y30" s="48">
        <v>0.21</v>
      </c>
      <c r="Z30" s="48">
        <v>0.16</v>
      </c>
      <c r="AA30" s="48">
        <v>0.1</v>
      </c>
      <c r="AB30" s="48">
        <v>0.06</v>
      </c>
      <c r="AC30" s="48">
        <v>4.59</v>
      </c>
      <c r="AD30" s="48"/>
      <c r="AE30" s="48"/>
    </row>
    <row r="31" spans="1:31">
      <c r="A31" s="48" t="s">
        <v>144</v>
      </c>
      <c r="B31" s="48" t="s">
        <v>128</v>
      </c>
      <c r="C31" s="48" t="s">
        <v>120</v>
      </c>
      <c r="D31" s="48" t="s">
        <v>121</v>
      </c>
      <c r="E31" s="48">
        <v>120</v>
      </c>
      <c r="F31" s="48">
        <v>120</v>
      </c>
      <c r="G31" s="48">
        <v>120</v>
      </c>
      <c r="H31" s="48">
        <v>120</v>
      </c>
      <c r="I31" s="48">
        <v>120</v>
      </c>
      <c r="J31" s="48">
        <v>120</v>
      </c>
      <c r="K31" s="48">
        <v>120</v>
      </c>
      <c r="L31" s="48">
        <v>120</v>
      </c>
      <c r="M31" s="48">
        <v>120</v>
      </c>
      <c r="N31" s="48">
        <v>120</v>
      </c>
      <c r="O31" s="48">
        <v>120</v>
      </c>
      <c r="P31" s="48">
        <v>120</v>
      </c>
      <c r="Q31" s="48">
        <v>120</v>
      </c>
      <c r="R31" s="48">
        <v>120</v>
      </c>
      <c r="S31" s="48">
        <v>120</v>
      </c>
      <c r="T31" s="48">
        <v>120</v>
      </c>
      <c r="U31" s="48">
        <v>120</v>
      </c>
      <c r="V31" s="48">
        <v>120</v>
      </c>
      <c r="W31" s="48">
        <v>120</v>
      </c>
      <c r="X31" s="48">
        <v>120</v>
      </c>
      <c r="Y31" s="48">
        <v>120</v>
      </c>
      <c r="Z31" s="48">
        <v>120</v>
      </c>
      <c r="AA31" s="48">
        <v>120</v>
      </c>
      <c r="AB31" s="48">
        <v>120</v>
      </c>
      <c r="AC31" s="48">
        <v>2880</v>
      </c>
      <c r="AD31" s="48">
        <v>20160</v>
      </c>
      <c r="AE31" s="48">
        <v>1051200</v>
      </c>
    </row>
    <row r="32" spans="1:31">
      <c r="A32" s="48" t="s">
        <v>126</v>
      </c>
      <c r="B32" s="48" t="s">
        <v>119</v>
      </c>
      <c r="C32" s="48" t="s">
        <v>120</v>
      </c>
      <c r="D32" s="48" t="s">
        <v>121</v>
      </c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8">
        <v>0</v>
      </c>
      <c r="R32" s="48">
        <v>0</v>
      </c>
      <c r="S32" s="48">
        <v>0</v>
      </c>
      <c r="T32" s="48">
        <v>0</v>
      </c>
      <c r="U32" s="48">
        <v>0</v>
      </c>
      <c r="V32" s="48">
        <v>0</v>
      </c>
      <c r="W32" s="48">
        <v>0</v>
      </c>
      <c r="X32" s="48">
        <v>0</v>
      </c>
      <c r="Y32" s="48">
        <v>0</v>
      </c>
      <c r="Z32" s="48">
        <v>0</v>
      </c>
      <c r="AA32" s="48">
        <v>0</v>
      </c>
      <c r="AB32" s="48">
        <v>0</v>
      </c>
      <c r="AC32" s="48">
        <v>0</v>
      </c>
      <c r="AD32" s="48">
        <v>0</v>
      </c>
      <c r="AE32" s="48">
        <v>0</v>
      </c>
    </row>
    <row r="33" spans="1:31">
      <c r="A33" s="48" t="s">
        <v>127</v>
      </c>
      <c r="B33" s="48" t="s">
        <v>128</v>
      </c>
      <c r="C33" s="48" t="s">
        <v>120</v>
      </c>
      <c r="D33" s="48" t="s">
        <v>121</v>
      </c>
      <c r="E33" s="48">
        <v>0.2</v>
      </c>
      <c r="F33" s="48">
        <v>0.2</v>
      </c>
      <c r="G33" s="48">
        <v>0.2</v>
      </c>
      <c r="H33" s="48">
        <v>0.2</v>
      </c>
      <c r="I33" s="48">
        <v>0.2</v>
      </c>
      <c r="J33" s="48">
        <v>0.2</v>
      </c>
      <c r="K33" s="48">
        <v>0.2</v>
      </c>
      <c r="L33" s="48">
        <v>0.2</v>
      </c>
      <c r="M33" s="48">
        <v>0.2</v>
      </c>
      <c r="N33" s="48">
        <v>0.2</v>
      </c>
      <c r="O33" s="48">
        <v>0.2</v>
      </c>
      <c r="P33" s="48">
        <v>0.2</v>
      </c>
      <c r="Q33" s="48">
        <v>0.2</v>
      </c>
      <c r="R33" s="48">
        <v>0.2</v>
      </c>
      <c r="S33" s="48">
        <v>0.2</v>
      </c>
      <c r="T33" s="48">
        <v>0.2</v>
      </c>
      <c r="U33" s="48">
        <v>0.2</v>
      </c>
      <c r="V33" s="48">
        <v>0.2</v>
      </c>
      <c r="W33" s="48">
        <v>0.2</v>
      </c>
      <c r="X33" s="48">
        <v>0.2</v>
      </c>
      <c r="Y33" s="48">
        <v>0.2</v>
      </c>
      <c r="Z33" s="48">
        <v>0.2</v>
      </c>
      <c r="AA33" s="48">
        <v>0.2</v>
      </c>
      <c r="AB33" s="48">
        <v>0.2</v>
      </c>
      <c r="AC33" s="48">
        <v>4.8</v>
      </c>
      <c r="AD33" s="48">
        <v>33.6</v>
      </c>
      <c r="AE33" s="48">
        <v>1752</v>
      </c>
    </row>
    <row r="34" spans="1:31">
      <c r="A34" s="48" t="s">
        <v>129</v>
      </c>
      <c r="B34" s="48" t="s">
        <v>128</v>
      </c>
      <c r="C34" s="48" t="s">
        <v>130</v>
      </c>
      <c r="D34" s="48" t="s">
        <v>121</v>
      </c>
      <c r="E34" s="48">
        <v>1</v>
      </c>
      <c r="F34" s="48">
        <v>1</v>
      </c>
      <c r="G34" s="48">
        <v>1</v>
      </c>
      <c r="H34" s="48">
        <v>1</v>
      </c>
      <c r="I34" s="48">
        <v>1</v>
      </c>
      <c r="J34" s="48">
        <v>1</v>
      </c>
      <c r="K34" s="48">
        <v>1</v>
      </c>
      <c r="L34" s="48">
        <v>1</v>
      </c>
      <c r="M34" s="48">
        <v>1</v>
      </c>
      <c r="N34" s="48">
        <v>1</v>
      </c>
      <c r="O34" s="48">
        <v>1</v>
      </c>
      <c r="P34" s="48">
        <v>1</v>
      </c>
      <c r="Q34" s="48">
        <v>1</v>
      </c>
      <c r="R34" s="48">
        <v>1</v>
      </c>
      <c r="S34" s="48">
        <v>1</v>
      </c>
      <c r="T34" s="48">
        <v>1</v>
      </c>
      <c r="U34" s="48">
        <v>1</v>
      </c>
      <c r="V34" s="48">
        <v>1</v>
      </c>
      <c r="W34" s="48">
        <v>1</v>
      </c>
      <c r="X34" s="48">
        <v>1</v>
      </c>
      <c r="Y34" s="48">
        <v>1</v>
      </c>
      <c r="Z34" s="48">
        <v>1</v>
      </c>
      <c r="AA34" s="48">
        <v>1</v>
      </c>
      <c r="AB34" s="48">
        <v>1</v>
      </c>
      <c r="AC34" s="48">
        <v>24</v>
      </c>
      <c r="AD34" s="48">
        <v>168</v>
      </c>
      <c r="AE34" s="48">
        <v>6924</v>
      </c>
    </row>
    <row r="35" spans="1:31">
      <c r="A35" s="48"/>
      <c r="B35" s="48"/>
      <c r="C35" s="48" t="s">
        <v>131</v>
      </c>
      <c r="D35" s="48" t="s">
        <v>121</v>
      </c>
      <c r="E35" s="48">
        <v>0.5</v>
      </c>
      <c r="F35" s="48">
        <v>0.5</v>
      </c>
      <c r="G35" s="48">
        <v>0.5</v>
      </c>
      <c r="H35" s="48">
        <v>0.5</v>
      </c>
      <c r="I35" s="48">
        <v>0.5</v>
      </c>
      <c r="J35" s="48">
        <v>0.5</v>
      </c>
      <c r="K35" s="48">
        <v>0.5</v>
      </c>
      <c r="L35" s="48">
        <v>0.5</v>
      </c>
      <c r="M35" s="48">
        <v>0.5</v>
      </c>
      <c r="N35" s="48">
        <v>0.5</v>
      </c>
      <c r="O35" s="48">
        <v>0.5</v>
      </c>
      <c r="P35" s="48">
        <v>0.5</v>
      </c>
      <c r="Q35" s="48">
        <v>0.5</v>
      </c>
      <c r="R35" s="48">
        <v>0.5</v>
      </c>
      <c r="S35" s="48">
        <v>0.5</v>
      </c>
      <c r="T35" s="48">
        <v>0.5</v>
      </c>
      <c r="U35" s="48">
        <v>0.5</v>
      </c>
      <c r="V35" s="48">
        <v>0.5</v>
      </c>
      <c r="W35" s="48">
        <v>0.5</v>
      </c>
      <c r="X35" s="48">
        <v>0.5</v>
      </c>
      <c r="Y35" s="48">
        <v>0.5</v>
      </c>
      <c r="Z35" s="48">
        <v>0.5</v>
      </c>
      <c r="AA35" s="48">
        <v>0.5</v>
      </c>
      <c r="AB35" s="48">
        <v>0.5</v>
      </c>
      <c r="AC35" s="48">
        <v>12</v>
      </c>
      <c r="AD35" s="48">
        <v>84</v>
      </c>
      <c r="AE35" s="48"/>
    </row>
    <row r="36" spans="1:31">
      <c r="A36" s="48"/>
      <c r="B36" s="48"/>
      <c r="C36" s="48" t="s">
        <v>120</v>
      </c>
      <c r="D36" s="48" t="s">
        <v>121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  <c r="P36" s="48">
        <v>1</v>
      </c>
      <c r="Q36" s="48">
        <v>1</v>
      </c>
      <c r="R36" s="48">
        <v>1</v>
      </c>
      <c r="S36" s="48">
        <v>1</v>
      </c>
      <c r="T36" s="48">
        <v>1</v>
      </c>
      <c r="U36" s="48">
        <v>1</v>
      </c>
      <c r="V36" s="48">
        <v>1</v>
      </c>
      <c r="W36" s="48">
        <v>1</v>
      </c>
      <c r="X36" s="48">
        <v>1</v>
      </c>
      <c r="Y36" s="48">
        <v>1</v>
      </c>
      <c r="Z36" s="48">
        <v>1</v>
      </c>
      <c r="AA36" s="48">
        <v>1</v>
      </c>
      <c r="AB36" s="48">
        <v>1</v>
      </c>
      <c r="AC36" s="48">
        <v>24</v>
      </c>
      <c r="AD36" s="48">
        <v>168</v>
      </c>
      <c r="AE36" s="48"/>
    </row>
    <row r="37" spans="1:31">
      <c r="A37" s="48" t="s">
        <v>114</v>
      </c>
      <c r="B37" s="48" t="s">
        <v>119</v>
      </c>
      <c r="C37" s="48" t="s">
        <v>120</v>
      </c>
      <c r="D37" s="48" t="s">
        <v>137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1</v>
      </c>
      <c r="AB37" s="48">
        <v>1</v>
      </c>
      <c r="AC37" s="48">
        <v>8</v>
      </c>
      <c r="AD37" s="48">
        <v>56</v>
      </c>
      <c r="AE37" s="48">
        <v>2920</v>
      </c>
    </row>
    <row r="38" spans="1:31">
      <c r="A38" s="48"/>
      <c r="B38" s="48"/>
      <c r="C38" s="48"/>
      <c r="D38" s="48" t="s">
        <v>148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1</v>
      </c>
      <c r="AB38" s="48">
        <v>1</v>
      </c>
      <c r="AC38" s="48">
        <v>8</v>
      </c>
      <c r="AD38" s="48"/>
      <c r="AE38" s="48"/>
    </row>
    <row r="39" spans="1:31">
      <c r="A39" s="48"/>
      <c r="B39" s="48"/>
      <c r="C39" s="48"/>
      <c r="D39" s="48" t="s">
        <v>140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  <c r="P39" s="48">
        <v>1</v>
      </c>
      <c r="Q39" s="48">
        <v>1</v>
      </c>
      <c r="R39" s="48">
        <v>1</v>
      </c>
      <c r="S39" s="48">
        <v>1</v>
      </c>
      <c r="T39" s="48">
        <v>1</v>
      </c>
      <c r="U39" s="48">
        <v>1</v>
      </c>
      <c r="V39" s="48">
        <v>1</v>
      </c>
      <c r="W39" s="48">
        <v>1</v>
      </c>
      <c r="X39" s="48">
        <v>1</v>
      </c>
      <c r="Y39" s="48">
        <v>1</v>
      </c>
      <c r="Z39" s="48">
        <v>1</v>
      </c>
      <c r="AA39" s="48">
        <v>1</v>
      </c>
      <c r="AB39" s="48">
        <v>1</v>
      </c>
      <c r="AC39" s="48">
        <v>24</v>
      </c>
      <c r="AD39" s="48"/>
      <c r="AE39" s="48"/>
    </row>
    <row r="40" spans="1:31">
      <c r="A40" s="48"/>
      <c r="B40" s="48"/>
      <c r="C40" s="48"/>
      <c r="D40" s="48" t="s">
        <v>146</v>
      </c>
      <c r="E40" s="48">
        <v>1</v>
      </c>
      <c r="F40" s="48">
        <v>1</v>
      </c>
      <c r="G40" s="48">
        <v>1</v>
      </c>
      <c r="H40" s="48">
        <v>1</v>
      </c>
      <c r="I40" s="48">
        <v>1</v>
      </c>
      <c r="J40" s="48">
        <v>1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1</v>
      </c>
      <c r="AB40" s="48">
        <v>1</v>
      </c>
      <c r="AC40" s="48">
        <v>8</v>
      </c>
      <c r="AD40" s="48"/>
      <c r="AE40" s="48"/>
    </row>
    <row r="41" spans="1:31">
      <c r="A41" s="48" t="s">
        <v>147</v>
      </c>
      <c r="B41" s="48" t="s">
        <v>119</v>
      </c>
      <c r="C41" s="48" t="s">
        <v>120</v>
      </c>
      <c r="D41" s="48" t="s">
        <v>137</v>
      </c>
      <c r="E41" s="48">
        <v>1</v>
      </c>
      <c r="F41" s="48">
        <v>1</v>
      </c>
      <c r="G41" s="48">
        <v>1</v>
      </c>
      <c r="H41" s="48">
        <v>1</v>
      </c>
      <c r="I41" s="48">
        <v>1</v>
      </c>
      <c r="J41" s="48">
        <v>1</v>
      </c>
      <c r="K41" s="48">
        <v>0.5</v>
      </c>
      <c r="L41" s="48">
        <v>0.5</v>
      </c>
      <c r="M41" s="48">
        <v>0.5</v>
      </c>
      <c r="N41" s="48">
        <v>0.5</v>
      </c>
      <c r="O41" s="48">
        <v>0.5</v>
      </c>
      <c r="P41" s="48">
        <v>0.5</v>
      </c>
      <c r="Q41" s="48">
        <v>0.5</v>
      </c>
      <c r="R41" s="48">
        <v>0.5</v>
      </c>
      <c r="S41" s="48">
        <v>0.5</v>
      </c>
      <c r="T41" s="48">
        <v>0.5</v>
      </c>
      <c r="U41" s="48">
        <v>0.5</v>
      </c>
      <c r="V41" s="48">
        <v>0.5</v>
      </c>
      <c r="W41" s="48">
        <v>0.5</v>
      </c>
      <c r="X41" s="48">
        <v>0.5</v>
      </c>
      <c r="Y41" s="48">
        <v>0.5</v>
      </c>
      <c r="Z41" s="48">
        <v>0.5</v>
      </c>
      <c r="AA41" s="48">
        <v>1</v>
      </c>
      <c r="AB41" s="48">
        <v>1</v>
      </c>
      <c r="AC41" s="48">
        <v>16</v>
      </c>
      <c r="AD41" s="48">
        <v>115.5</v>
      </c>
      <c r="AE41" s="48">
        <v>6022.5</v>
      </c>
    </row>
    <row r="42" spans="1:31">
      <c r="A42" s="48"/>
      <c r="B42" s="48"/>
      <c r="C42" s="48"/>
      <c r="D42" s="48" t="s">
        <v>148</v>
      </c>
      <c r="E42" s="48">
        <v>1</v>
      </c>
      <c r="F42" s="48">
        <v>1</v>
      </c>
      <c r="G42" s="48">
        <v>1</v>
      </c>
      <c r="H42" s="48">
        <v>1</v>
      </c>
      <c r="I42" s="48">
        <v>1</v>
      </c>
      <c r="J42" s="48">
        <v>1</v>
      </c>
      <c r="K42" s="48">
        <v>0.5</v>
      </c>
      <c r="L42" s="48">
        <v>0.5</v>
      </c>
      <c r="M42" s="48">
        <v>0.5</v>
      </c>
      <c r="N42" s="48">
        <v>0.5</v>
      </c>
      <c r="O42" s="48">
        <v>0.5</v>
      </c>
      <c r="P42" s="48">
        <v>0.5</v>
      </c>
      <c r="Q42" s="48">
        <v>0.5</v>
      </c>
      <c r="R42" s="48">
        <v>0.5</v>
      </c>
      <c r="S42" s="48">
        <v>0.5</v>
      </c>
      <c r="T42" s="48">
        <v>0.5</v>
      </c>
      <c r="U42" s="48">
        <v>0.5</v>
      </c>
      <c r="V42" s="48">
        <v>0.5</v>
      </c>
      <c r="W42" s="48">
        <v>0.5</v>
      </c>
      <c r="X42" s="48">
        <v>0.5</v>
      </c>
      <c r="Y42" s="48">
        <v>0.5</v>
      </c>
      <c r="Z42" s="48">
        <v>0.5</v>
      </c>
      <c r="AA42" s="48">
        <v>1</v>
      </c>
      <c r="AB42" s="48">
        <v>1</v>
      </c>
      <c r="AC42" s="48">
        <v>16</v>
      </c>
      <c r="AD42" s="48"/>
      <c r="AE42" s="48"/>
    </row>
    <row r="43" spans="1:31">
      <c r="A43" s="48"/>
      <c r="B43" s="48"/>
      <c r="C43" s="48"/>
      <c r="D43" s="48" t="s">
        <v>140</v>
      </c>
      <c r="E43" s="48">
        <v>1</v>
      </c>
      <c r="F43" s="48">
        <v>1</v>
      </c>
      <c r="G43" s="48">
        <v>1</v>
      </c>
      <c r="H43" s="48">
        <v>1</v>
      </c>
      <c r="I43" s="48">
        <v>1</v>
      </c>
      <c r="J43" s="48">
        <v>1</v>
      </c>
      <c r="K43" s="48">
        <v>1</v>
      </c>
      <c r="L43" s="48">
        <v>1</v>
      </c>
      <c r="M43" s="48">
        <v>1</v>
      </c>
      <c r="N43" s="48">
        <v>1</v>
      </c>
      <c r="O43" s="48">
        <v>1</v>
      </c>
      <c r="P43" s="48">
        <v>1</v>
      </c>
      <c r="Q43" s="48">
        <v>1</v>
      </c>
      <c r="R43" s="48">
        <v>1</v>
      </c>
      <c r="S43" s="48">
        <v>1</v>
      </c>
      <c r="T43" s="48">
        <v>1</v>
      </c>
      <c r="U43" s="48">
        <v>1</v>
      </c>
      <c r="V43" s="48">
        <v>1</v>
      </c>
      <c r="W43" s="48">
        <v>1</v>
      </c>
      <c r="X43" s="48">
        <v>1</v>
      </c>
      <c r="Y43" s="48">
        <v>1</v>
      </c>
      <c r="Z43" s="48">
        <v>1</v>
      </c>
      <c r="AA43" s="48">
        <v>1</v>
      </c>
      <c r="AB43" s="48">
        <v>1</v>
      </c>
      <c r="AC43" s="48">
        <v>24</v>
      </c>
      <c r="AD43" s="48"/>
      <c r="AE43" s="48"/>
    </row>
    <row r="44" spans="1:31">
      <c r="A44" s="48"/>
      <c r="B44" s="48"/>
      <c r="C44" s="48"/>
      <c r="D44" s="48" t="s">
        <v>146</v>
      </c>
      <c r="E44" s="48">
        <v>1</v>
      </c>
      <c r="F44" s="48">
        <v>1</v>
      </c>
      <c r="G44" s="48">
        <v>1</v>
      </c>
      <c r="H44" s="48">
        <v>1</v>
      </c>
      <c r="I44" s="48">
        <v>1</v>
      </c>
      <c r="J44" s="48">
        <v>1</v>
      </c>
      <c r="K44" s="48">
        <v>1</v>
      </c>
      <c r="L44" s="48">
        <v>1</v>
      </c>
      <c r="M44" s="48">
        <v>0.5</v>
      </c>
      <c r="N44" s="48">
        <v>0.5</v>
      </c>
      <c r="O44" s="48">
        <v>0.5</v>
      </c>
      <c r="P44" s="48">
        <v>0.5</v>
      </c>
      <c r="Q44" s="48">
        <v>0.5</v>
      </c>
      <c r="R44" s="48">
        <v>0.5</v>
      </c>
      <c r="S44" s="48">
        <v>0.5</v>
      </c>
      <c r="T44" s="48">
        <v>0.5</v>
      </c>
      <c r="U44" s="48">
        <v>0.5</v>
      </c>
      <c r="V44" s="48">
        <v>1</v>
      </c>
      <c r="W44" s="48">
        <v>1</v>
      </c>
      <c r="X44" s="48">
        <v>1</v>
      </c>
      <c r="Y44" s="48">
        <v>1</v>
      </c>
      <c r="Z44" s="48">
        <v>1</v>
      </c>
      <c r="AA44" s="48">
        <v>1</v>
      </c>
      <c r="AB44" s="48">
        <v>1</v>
      </c>
      <c r="AC44" s="48">
        <v>19.5</v>
      </c>
      <c r="AD44" s="48"/>
      <c r="AE44" s="48"/>
    </row>
    <row r="45" spans="1:31">
      <c r="A45" s="48" t="s">
        <v>206</v>
      </c>
      <c r="B45" s="48" t="s">
        <v>128</v>
      </c>
      <c r="C45" s="48" t="s">
        <v>120</v>
      </c>
      <c r="D45" s="48" t="s">
        <v>121</v>
      </c>
      <c r="E45" s="48">
        <v>0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</v>
      </c>
      <c r="P45" s="48">
        <v>0</v>
      </c>
      <c r="Q45" s="48">
        <v>0</v>
      </c>
      <c r="R45" s="48">
        <v>0</v>
      </c>
      <c r="S45" s="48">
        <v>0</v>
      </c>
      <c r="T45" s="48">
        <v>0</v>
      </c>
      <c r="U45" s="48">
        <v>0</v>
      </c>
      <c r="V45" s="48">
        <v>0</v>
      </c>
      <c r="W45" s="48">
        <v>0</v>
      </c>
      <c r="X45" s="48">
        <v>0</v>
      </c>
      <c r="Y45" s="48">
        <v>0</v>
      </c>
      <c r="Z45" s="48">
        <v>0</v>
      </c>
      <c r="AA45" s="48">
        <v>0</v>
      </c>
      <c r="AB45" s="48">
        <v>0</v>
      </c>
      <c r="AC45" s="48">
        <v>0</v>
      </c>
      <c r="AD45" s="48">
        <v>0</v>
      </c>
      <c r="AE45" s="48">
        <v>0</v>
      </c>
    </row>
    <row r="46" spans="1:31">
      <c r="A46" s="48" t="s">
        <v>132</v>
      </c>
      <c r="B46" s="48" t="s">
        <v>124</v>
      </c>
      <c r="C46" s="48" t="s">
        <v>120</v>
      </c>
      <c r="D46" s="48" t="s">
        <v>121</v>
      </c>
      <c r="E46" s="48">
        <v>1</v>
      </c>
      <c r="F46" s="48">
        <v>1</v>
      </c>
      <c r="G46" s="48">
        <v>1</v>
      </c>
      <c r="H46" s="48">
        <v>1</v>
      </c>
      <c r="I46" s="48">
        <v>1</v>
      </c>
      <c r="J46" s="48">
        <v>1</v>
      </c>
      <c r="K46" s="48">
        <v>1</v>
      </c>
      <c r="L46" s="48">
        <v>1</v>
      </c>
      <c r="M46" s="48">
        <v>1</v>
      </c>
      <c r="N46" s="48">
        <v>1</v>
      </c>
      <c r="O46" s="48">
        <v>1</v>
      </c>
      <c r="P46" s="48">
        <v>1</v>
      </c>
      <c r="Q46" s="48">
        <v>1</v>
      </c>
      <c r="R46" s="48">
        <v>1</v>
      </c>
      <c r="S46" s="48">
        <v>1</v>
      </c>
      <c r="T46" s="48">
        <v>1</v>
      </c>
      <c r="U46" s="48">
        <v>1</v>
      </c>
      <c r="V46" s="48">
        <v>1</v>
      </c>
      <c r="W46" s="48">
        <v>1</v>
      </c>
      <c r="X46" s="48">
        <v>1</v>
      </c>
      <c r="Y46" s="48">
        <v>1</v>
      </c>
      <c r="Z46" s="48">
        <v>1</v>
      </c>
      <c r="AA46" s="48">
        <v>1</v>
      </c>
      <c r="AB46" s="48">
        <v>1</v>
      </c>
      <c r="AC46" s="48">
        <v>24</v>
      </c>
      <c r="AD46" s="48">
        <v>168</v>
      </c>
      <c r="AE46" s="48">
        <v>8760</v>
      </c>
    </row>
    <row r="47" spans="1:31">
      <c r="A47" s="48" t="s">
        <v>133</v>
      </c>
      <c r="B47" s="48" t="s">
        <v>119</v>
      </c>
      <c r="C47" s="48" t="s">
        <v>120</v>
      </c>
      <c r="D47" s="48" t="s">
        <v>121</v>
      </c>
      <c r="E47" s="48">
        <v>1</v>
      </c>
      <c r="F47" s="48">
        <v>1</v>
      </c>
      <c r="G47" s="48">
        <v>1</v>
      </c>
      <c r="H47" s="48">
        <v>1</v>
      </c>
      <c r="I47" s="48">
        <v>1</v>
      </c>
      <c r="J47" s="48">
        <v>1</v>
      </c>
      <c r="K47" s="48">
        <v>1</v>
      </c>
      <c r="L47" s="48">
        <v>1</v>
      </c>
      <c r="M47" s="48">
        <v>1</v>
      </c>
      <c r="N47" s="48">
        <v>1</v>
      </c>
      <c r="O47" s="48">
        <v>1</v>
      </c>
      <c r="P47" s="48">
        <v>1</v>
      </c>
      <c r="Q47" s="48">
        <v>1</v>
      </c>
      <c r="R47" s="48">
        <v>1</v>
      </c>
      <c r="S47" s="48">
        <v>1</v>
      </c>
      <c r="T47" s="48">
        <v>1</v>
      </c>
      <c r="U47" s="48">
        <v>1</v>
      </c>
      <c r="V47" s="48">
        <v>1</v>
      </c>
      <c r="W47" s="48">
        <v>1</v>
      </c>
      <c r="X47" s="48">
        <v>1</v>
      </c>
      <c r="Y47" s="48">
        <v>1</v>
      </c>
      <c r="Z47" s="48">
        <v>1</v>
      </c>
      <c r="AA47" s="48">
        <v>1</v>
      </c>
      <c r="AB47" s="48">
        <v>1</v>
      </c>
      <c r="AC47" s="48">
        <v>24</v>
      </c>
      <c r="AD47" s="48">
        <v>168</v>
      </c>
      <c r="AE47" s="48">
        <v>8760</v>
      </c>
    </row>
    <row r="48" spans="1:31">
      <c r="A48" s="48" t="s">
        <v>195</v>
      </c>
      <c r="B48" s="48" t="s">
        <v>119</v>
      </c>
      <c r="C48" s="48" t="s">
        <v>120</v>
      </c>
      <c r="D48" s="48" t="s">
        <v>121</v>
      </c>
      <c r="E48" s="48">
        <v>1</v>
      </c>
      <c r="F48" s="48">
        <v>1</v>
      </c>
      <c r="G48" s="48">
        <v>1</v>
      </c>
      <c r="H48" s="48">
        <v>1</v>
      </c>
      <c r="I48" s="48">
        <v>1</v>
      </c>
      <c r="J48" s="48">
        <v>1</v>
      </c>
      <c r="K48" s="48">
        <v>1</v>
      </c>
      <c r="L48" s="48">
        <v>1</v>
      </c>
      <c r="M48" s="48">
        <v>1</v>
      </c>
      <c r="N48" s="48">
        <v>1</v>
      </c>
      <c r="O48" s="48">
        <v>1</v>
      </c>
      <c r="P48" s="48">
        <v>1</v>
      </c>
      <c r="Q48" s="48">
        <v>1</v>
      </c>
      <c r="R48" s="48">
        <v>1</v>
      </c>
      <c r="S48" s="48">
        <v>1</v>
      </c>
      <c r="T48" s="48">
        <v>1</v>
      </c>
      <c r="U48" s="48">
        <v>1</v>
      </c>
      <c r="V48" s="48">
        <v>1</v>
      </c>
      <c r="W48" s="48">
        <v>1</v>
      </c>
      <c r="X48" s="48">
        <v>1</v>
      </c>
      <c r="Y48" s="48">
        <v>1</v>
      </c>
      <c r="Z48" s="48">
        <v>1</v>
      </c>
      <c r="AA48" s="48">
        <v>1</v>
      </c>
      <c r="AB48" s="48">
        <v>1</v>
      </c>
      <c r="AC48" s="48">
        <v>24</v>
      </c>
      <c r="AD48" s="48">
        <v>168</v>
      </c>
      <c r="AE48" s="48">
        <v>8760</v>
      </c>
    </row>
    <row r="49" spans="1:31">
      <c r="A49" s="48" t="s">
        <v>196</v>
      </c>
      <c r="B49" s="48" t="s">
        <v>119</v>
      </c>
      <c r="C49" s="48" t="s">
        <v>120</v>
      </c>
      <c r="D49" s="48" t="s">
        <v>121</v>
      </c>
      <c r="E49" s="48">
        <v>1</v>
      </c>
      <c r="F49" s="48">
        <v>1</v>
      </c>
      <c r="G49" s="48">
        <v>1</v>
      </c>
      <c r="H49" s="48">
        <v>1</v>
      </c>
      <c r="I49" s="48">
        <v>1</v>
      </c>
      <c r="J49" s="48">
        <v>1</v>
      </c>
      <c r="K49" s="48">
        <v>1</v>
      </c>
      <c r="L49" s="48">
        <v>1</v>
      </c>
      <c r="M49" s="48">
        <v>1</v>
      </c>
      <c r="N49" s="48">
        <v>1</v>
      </c>
      <c r="O49" s="48">
        <v>1</v>
      </c>
      <c r="P49" s="48">
        <v>1</v>
      </c>
      <c r="Q49" s="48">
        <v>1</v>
      </c>
      <c r="R49" s="48">
        <v>1</v>
      </c>
      <c r="S49" s="48">
        <v>1</v>
      </c>
      <c r="T49" s="48">
        <v>1</v>
      </c>
      <c r="U49" s="48">
        <v>1</v>
      </c>
      <c r="V49" s="48">
        <v>1</v>
      </c>
      <c r="W49" s="48">
        <v>1</v>
      </c>
      <c r="X49" s="48">
        <v>1</v>
      </c>
      <c r="Y49" s="48">
        <v>1</v>
      </c>
      <c r="Z49" s="48">
        <v>1</v>
      </c>
      <c r="AA49" s="48">
        <v>1</v>
      </c>
      <c r="AB49" s="48">
        <v>1</v>
      </c>
      <c r="AC49" s="48">
        <v>24</v>
      </c>
      <c r="AD49" s="48">
        <v>168</v>
      </c>
      <c r="AE49" s="48">
        <v>8760</v>
      </c>
    </row>
    <row r="50" spans="1:31">
      <c r="A50" s="48" t="s">
        <v>97</v>
      </c>
      <c r="B50" s="48" t="s">
        <v>122</v>
      </c>
      <c r="C50" s="48" t="s">
        <v>120</v>
      </c>
      <c r="D50" s="48" t="s">
        <v>197</v>
      </c>
      <c r="E50" s="48">
        <v>15.6</v>
      </c>
      <c r="F50" s="48">
        <v>15.6</v>
      </c>
      <c r="G50" s="48">
        <v>15.6</v>
      </c>
      <c r="H50" s="48">
        <v>15.6</v>
      </c>
      <c r="I50" s="48">
        <v>15.6</v>
      </c>
      <c r="J50" s="48">
        <v>15.6</v>
      </c>
      <c r="K50" s="48">
        <v>21</v>
      </c>
      <c r="L50" s="48">
        <v>21</v>
      </c>
      <c r="M50" s="48">
        <v>21</v>
      </c>
      <c r="N50" s="48">
        <v>21</v>
      </c>
      <c r="O50" s="48">
        <v>21</v>
      </c>
      <c r="P50" s="48">
        <v>21</v>
      </c>
      <c r="Q50" s="48">
        <v>21</v>
      </c>
      <c r="R50" s="48">
        <v>21</v>
      </c>
      <c r="S50" s="48">
        <v>21</v>
      </c>
      <c r="T50" s="48">
        <v>21</v>
      </c>
      <c r="U50" s="48">
        <v>21</v>
      </c>
      <c r="V50" s="48">
        <v>21</v>
      </c>
      <c r="W50" s="48">
        <v>21</v>
      </c>
      <c r="X50" s="48">
        <v>21</v>
      </c>
      <c r="Y50" s="48">
        <v>21</v>
      </c>
      <c r="Z50" s="48">
        <v>21</v>
      </c>
      <c r="AA50" s="48">
        <v>15.6</v>
      </c>
      <c r="AB50" s="48">
        <v>15.6</v>
      </c>
      <c r="AC50" s="48">
        <v>460.8</v>
      </c>
      <c r="AD50" s="48">
        <v>3225.6</v>
      </c>
      <c r="AE50" s="48">
        <v>168192</v>
      </c>
    </row>
    <row r="51" spans="1:31">
      <c r="A51" s="48"/>
      <c r="B51" s="48"/>
      <c r="C51" s="48"/>
      <c r="D51" s="48" t="s">
        <v>139</v>
      </c>
      <c r="E51" s="48">
        <v>15.6</v>
      </c>
      <c r="F51" s="48">
        <v>15.6</v>
      </c>
      <c r="G51" s="48">
        <v>15.6</v>
      </c>
      <c r="H51" s="48">
        <v>15.6</v>
      </c>
      <c r="I51" s="48">
        <v>15.6</v>
      </c>
      <c r="J51" s="48">
        <v>15.6</v>
      </c>
      <c r="K51" s="48">
        <v>15.6</v>
      </c>
      <c r="L51" s="48">
        <v>15.6</v>
      </c>
      <c r="M51" s="48">
        <v>15.6</v>
      </c>
      <c r="N51" s="48">
        <v>15.6</v>
      </c>
      <c r="O51" s="48">
        <v>15.6</v>
      </c>
      <c r="P51" s="48">
        <v>15.6</v>
      </c>
      <c r="Q51" s="48">
        <v>15.6</v>
      </c>
      <c r="R51" s="48">
        <v>15.6</v>
      </c>
      <c r="S51" s="48">
        <v>15.6</v>
      </c>
      <c r="T51" s="48">
        <v>15.6</v>
      </c>
      <c r="U51" s="48">
        <v>15.6</v>
      </c>
      <c r="V51" s="48">
        <v>15.6</v>
      </c>
      <c r="W51" s="48">
        <v>15.6</v>
      </c>
      <c r="X51" s="48">
        <v>15.6</v>
      </c>
      <c r="Y51" s="48">
        <v>15.6</v>
      </c>
      <c r="Z51" s="48">
        <v>15.6</v>
      </c>
      <c r="AA51" s="48">
        <v>15.6</v>
      </c>
      <c r="AB51" s="48">
        <v>15.6</v>
      </c>
      <c r="AC51" s="48">
        <v>374.4</v>
      </c>
      <c r="AD51" s="48"/>
      <c r="AE51" s="48"/>
    </row>
    <row r="52" spans="1:31">
      <c r="A52" s="48"/>
      <c r="B52" s="48"/>
      <c r="C52" s="48"/>
      <c r="D52" s="48" t="s">
        <v>148</v>
      </c>
      <c r="E52" s="48">
        <v>15.6</v>
      </c>
      <c r="F52" s="48">
        <v>15.6</v>
      </c>
      <c r="G52" s="48">
        <v>15.6</v>
      </c>
      <c r="H52" s="48">
        <v>15.6</v>
      </c>
      <c r="I52" s="48">
        <v>15.6</v>
      </c>
      <c r="J52" s="48">
        <v>15.6</v>
      </c>
      <c r="K52" s="48">
        <v>21</v>
      </c>
      <c r="L52" s="48">
        <v>21</v>
      </c>
      <c r="M52" s="48">
        <v>21</v>
      </c>
      <c r="N52" s="48">
        <v>21</v>
      </c>
      <c r="O52" s="48">
        <v>21</v>
      </c>
      <c r="P52" s="48">
        <v>21</v>
      </c>
      <c r="Q52" s="48">
        <v>21</v>
      </c>
      <c r="R52" s="48">
        <v>21</v>
      </c>
      <c r="S52" s="48">
        <v>21</v>
      </c>
      <c r="T52" s="48">
        <v>21</v>
      </c>
      <c r="U52" s="48">
        <v>21</v>
      </c>
      <c r="V52" s="48">
        <v>21</v>
      </c>
      <c r="W52" s="48">
        <v>21</v>
      </c>
      <c r="X52" s="48">
        <v>21</v>
      </c>
      <c r="Y52" s="48">
        <v>21</v>
      </c>
      <c r="Z52" s="48">
        <v>21</v>
      </c>
      <c r="AA52" s="48">
        <v>15.6</v>
      </c>
      <c r="AB52" s="48">
        <v>15.6</v>
      </c>
      <c r="AC52" s="48">
        <v>460.8</v>
      </c>
      <c r="AD52" s="48"/>
      <c r="AE52" s="48"/>
    </row>
    <row r="53" spans="1:31">
      <c r="A53" s="48"/>
      <c r="B53" s="48"/>
      <c r="C53" s="48"/>
      <c r="D53" s="48" t="s">
        <v>146</v>
      </c>
      <c r="E53" s="48">
        <v>15.6</v>
      </c>
      <c r="F53" s="48">
        <v>15.6</v>
      </c>
      <c r="G53" s="48">
        <v>15.6</v>
      </c>
      <c r="H53" s="48">
        <v>15.6</v>
      </c>
      <c r="I53" s="48">
        <v>15.6</v>
      </c>
      <c r="J53" s="48">
        <v>15.6</v>
      </c>
      <c r="K53" s="48">
        <v>21</v>
      </c>
      <c r="L53" s="48">
        <v>21</v>
      </c>
      <c r="M53" s="48">
        <v>21</v>
      </c>
      <c r="N53" s="48">
        <v>21</v>
      </c>
      <c r="O53" s="48">
        <v>21</v>
      </c>
      <c r="P53" s="48">
        <v>21</v>
      </c>
      <c r="Q53" s="48">
        <v>21</v>
      </c>
      <c r="R53" s="48">
        <v>21</v>
      </c>
      <c r="S53" s="48">
        <v>21</v>
      </c>
      <c r="T53" s="48">
        <v>21</v>
      </c>
      <c r="U53" s="48">
        <v>21</v>
      </c>
      <c r="V53" s="48">
        <v>21</v>
      </c>
      <c r="W53" s="48">
        <v>21</v>
      </c>
      <c r="X53" s="48">
        <v>21</v>
      </c>
      <c r="Y53" s="48">
        <v>21</v>
      </c>
      <c r="Z53" s="48">
        <v>21</v>
      </c>
      <c r="AA53" s="48">
        <v>15.6</v>
      </c>
      <c r="AB53" s="48">
        <v>15.6</v>
      </c>
      <c r="AC53" s="48">
        <v>460.8</v>
      </c>
      <c r="AD53" s="48"/>
      <c r="AE53" s="48"/>
    </row>
    <row r="54" spans="1:31">
      <c r="A54" s="48" t="s">
        <v>98</v>
      </c>
      <c r="B54" s="48" t="s">
        <v>122</v>
      </c>
      <c r="C54" s="48" t="s">
        <v>120</v>
      </c>
      <c r="D54" s="48" t="s">
        <v>137</v>
      </c>
      <c r="E54" s="48">
        <v>30</v>
      </c>
      <c r="F54" s="48">
        <v>30</v>
      </c>
      <c r="G54" s="48">
        <v>30</v>
      </c>
      <c r="H54" s="48">
        <v>30</v>
      </c>
      <c r="I54" s="48">
        <v>30</v>
      </c>
      <c r="J54" s="48">
        <v>30</v>
      </c>
      <c r="K54" s="48">
        <v>24</v>
      </c>
      <c r="L54" s="48">
        <v>24</v>
      </c>
      <c r="M54" s="48">
        <v>24</v>
      </c>
      <c r="N54" s="48">
        <v>24</v>
      </c>
      <c r="O54" s="48">
        <v>24</v>
      </c>
      <c r="P54" s="48">
        <v>24</v>
      </c>
      <c r="Q54" s="48">
        <v>24</v>
      </c>
      <c r="R54" s="48">
        <v>24</v>
      </c>
      <c r="S54" s="48">
        <v>24</v>
      </c>
      <c r="T54" s="48">
        <v>24</v>
      </c>
      <c r="U54" s="48">
        <v>24</v>
      </c>
      <c r="V54" s="48">
        <v>24</v>
      </c>
      <c r="W54" s="48">
        <v>24</v>
      </c>
      <c r="X54" s="48">
        <v>24</v>
      </c>
      <c r="Y54" s="48">
        <v>24</v>
      </c>
      <c r="Z54" s="48">
        <v>24</v>
      </c>
      <c r="AA54" s="48">
        <v>30</v>
      </c>
      <c r="AB54" s="48">
        <v>30</v>
      </c>
      <c r="AC54" s="48">
        <v>624</v>
      </c>
      <c r="AD54" s="48">
        <v>4368</v>
      </c>
      <c r="AE54" s="48">
        <v>227760</v>
      </c>
    </row>
    <row r="55" spans="1:31">
      <c r="A55" s="48"/>
      <c r="B55" s="48"/>
      <c r="C55" s="48"/>
      <c r="D55" s="48" t="s">
        <v>148</v>
      </c>
      <c r="E55" s="48">
        <v>30</v>
      </c>
      <c r="F55" s="48">
        <v>30</v>
      </c>
      <c r="G55" s="48">
        <v>30</v>
      </c>
      <c r="H55" s="48">
        <v>30</v>
      </c>
      <c r="I55" s="48">
        <v>30</v>
      </c>
      <c r="J55" s="48">
        <v>30</v>
      </c>
      <c r="K55" s="48">
        <v>24</v>
      </c>
      <c r="L55" s="48">
        <v>24</v>
      </c>
      <c r="M55" s="48">
        <v>24</v>
      </c>
      <c r="N55" s="48">
        <v>24</v>
      </c>
      <c r="O55" s="48">
        <v>24</v>
      </c>
      <c r="P55" s="48">
        <v>24</v>
      </c>
      <c r="Q55" s="48">
        <v>24</v>
      </c>
      <c r="R55" s="48">
        <v>24</v>
      </c>
      <c r="S55" s="48">
        <v>24</v>
      </c>
      <c r="T55" s="48">
        <v>24</v>
      </c>
      <c r="U55" s="48">
        <v>24</v>
      </c>
      <c r="V55" s="48">
        <v>24</v>
      </c>
      <c r="W55" s="48">
        <v>24</v>
      </c>
      <c r="X55" s="48">
        <v>24</v>
      </c>
      <c r="Y55" s="48">
        <v>24</v>
      </c>
      <c r="Z55" s="48">
        <v>24</v>
      </c>
      <c r="AA55" s="48">
        <v>30</v>
      </c>
      <c r="AB55" s="48">
        <v>30</v>
      </c>
      <c r="AC55" s="48">
        <v>624</v>
      </c>
      <c r="AD55" s="48"/>
      <c r="AE55" s="48"/>
    </row>
    <row r="56" spans="1:31">
      <c r="A56" s="48"/>
      <c r="B56" s="48"/>
      <c r="C56" s="48"/>
      <c r="D56" s="48" t="s">
        <v>140</v>
      </c>
      <c r="E56" s="48">
        <v>30</v>
      </c>
      <c r="F56" s="48">
        <v>30</v>
      </c>
      <c r="G56" s="48">
        <v>30</v>
      </c>
      <c r="H56" s="48">
        <v>30</v>
      </c>
      <c r="I56" s="48">
        <v>30</v>
      </c>
      <c r="J56" s="48">
        <v>30</v>
      </c>
      <c r="K56" s="48">
        <v>30</v>
      </c>
      <c r="L56" s="48">
        <v>30</v>
      </c>
      <c r="M56" s="48">
        <v>30</v>
      </c>
      <c r="N56" s="48">
        <v>30</v>
      </c>
      <c r="O56" s="48">
        <v>30</v>
      </c>
      <c r="P56" s="48">
        <v>30</v>
      </c>
      <c r="Q56" s="48">
        <v>30</v>
      </c>
      <c r="R56" s="48">
        <v>30</v>
      </c>
      <c r="S56" s="48">
        <v>30</v>
      </c>
      <c r="T56" s="48">
        <v>30</v>
      </c>
      <c r="U56" s="48">
        <v>30</v>
      </c>
      <c r="V56" s="48">
        <v>30</v>
      </c>
      <c r="W56" s="48">
        <v>30</v>
      </c>
      <c r="X56" s="48">
        <v>30</v>
      </c>
      <c r="Y56" s="48">
        <v>30</v>
      </c>
      <c r="Z56" s="48">
        <v>30</v>
      </c>
      <c r="AA56" s="48">
        <v>30</v>
      </c>
      <c r="AB56" s="48">
        <v>30</v>
      </c>
      <c r="AC56" s="48">
        <v>720</v>
      </c>
      <c r="AD56" s="48"/>
      <c r="AE56" s="48"/>
    </row>
    <row r="57" spans="1:31">
      <c r="A57" s="48"/>
      <c r="B57" s="48"/>
      <c r="C57" s="48"/>
      <c r="D57" s="48" t="s">
        <v>146</v>
      </c>
      <c r="E57" s="48">
        <v>30</v>
      </c>
      <c r="F57" s="48">
        <v>30</v>
      </c>
      <c r="G57" s="48">
        <v>30</v>
      </c>
      <c r="H57" s="48">
        <v>30</v>
      </c>
      <c r="I57" s="48">
        <v>30</v>
      </c>
      <c r="J57" s="48">
        <v>30</v>
      </c>
      <c r="K57" s="48">
        <v>24</v>
      </c>
      <c r="L57" s="48">
        <v>24</v>
      </c>
      <c r="M57" s="48">
        <v>24</v>
      </c>
      <c r="N57" s="48">
        <v>24</v>
      </c>
      <c r="O57" s="48">
        <v>24</v>
      </c>
      <c r="P57" s="48">
        <v>24</v>
      </c>
      <c r="Q57" s="48">
        <v>24</v>
      </c>
      <c r="R57" s="48">
        <v>24</v>
      </c>
      <c r="S57" s="48">
        <v>24</v>
      </c>
      <c r="T57" s="48">
        <v>24</v>
      </c>
      <c r="U57" s="48">
        <v>24</v>
      </c>
      <c r="V57" s="48">
        <v>24</v>
      </c>
      <c r="W57" s="48">
        <v>24</v>
      </c>
      <c r="X57" s="48">
        <v>24</v>
      </c>
      <c r="Y57" s="48">
        <v>24</v>
      </c>
      <c r="Z57" s="48">
        <v>24</v>
      </c>
      <c r="AA57" s="48">
        <v>30</v>
      </c>
      <c r="AB57" s="48">
        <v>30</v>
      </c>
      <c r="AC57" s="48">
        <v>624</v>
      </c>
      <c r="AD57" s="48"/>
      <c r="AE57" s="48"/>
    </row>
    <row r="58" spans="1:31">
      <c r="A58" s="48" t="s">
        <v>198</v>
      </c>
      <c r="B58" s="48" t="s">
        <v>199</v>
      </c>
      <c r="C58" s="48" t="s">
        <v>120</v>
      </c>
      <c r="D58" s="48" t="s">
        <v>137</v>
      </c>
      <c r="E58" s="48">
        <v>50</v>
      </c>
      <c r="F58" s="48">
        <v>50</v>
      </c>
      <c r="G58" s="48">
        <v>50</v>
      </c>
      <c r="H58" s="48">
        <v>50</v>
      </c>
      <c r="I58" s="48">
        <v>50</v>
      </c>
      <c r="J58" s="48">
        <v>50</v>
      </c>
      <c r="K58" s="48">
        <v>50</v>
      </c>
      <c r="L58" s="48">
        <v>50</v>
      </c>
      <c r="M58" s="48">
        <v>50</v>
      </c>
      <c r="N58" s="48">
        <v>50</v>
      </c>
      <c r="O58" s="48">
        <v>50</v>
      </c>
      <c r="P58" s="48">
        <v>50</v>
      </c>
      <c r="Q58" s="48">
        <v>50</v>
      </c>
      <c r="R58" s="48">
        <v>50</v>
      </c>
      <c r="S58" s="48">
        <v>50</v>
      </c>
      <c r="T58" s="48">
        <v>50</v>
      </c>
      <c r="U58" s="48">
        <v>50</v>
      </c>
      <c r="V58" s="48">
        <v>50</v>
      </c>
      <c r="W58" s="48">
        <v>50</v>
      </c>
      <c r="X58" s="48">
        <v>50</v>
      </c>
      <c r="Y58" s="48">
        <v>50</v>
      </c>
      <c r="Z58" s="48">
        <v>50</v>
      </c>
      <c r="AA58" s="48">
        <v>50</v>
      </c>
      <c r="AB58" s="48">
        <v>50</v>
      </c>
      <c r="AC58" s="48">
        <v>1200</v>
      </c>
      <c r="AD58" s="48">
        <v>8400</v>
      </c>
      <c r="AE58" s="48">
        <v>438000</v>
      </c>
    </row>
    <row r="59" spans="1:31">
      <c r="A59" s="48"/>
      <c r="B59" s="48"/>
      <c r="C59" s="48"/>
      <c r="D59" s="48" t="s">
        <v>145</v>
      </c>
      <c r="E59" s="48">
        <v>50</v>
      </c>
      <c r="F59" s="48">
        <v>50</v>
      </c>
      <c r="G59" s="48">
        <v>50</v>
      </c>
      <c r="H59" s="48">
        <v>50</v>
      </c>
      <c r="I59" s="48">
        <v>50</v>
      </c>
      <c r="J59" s="48">
        <v>50</v>
      </c>
      <c r="K59" s="48">
        <v>50</v>
      </c>
      <c r="L59" s="48">
        <v>50</v>
      </c>
      <c r="M59" s="48">
        <v>50</v>
      </c>
      <c r="N59" s="48">
        <v>50</v>
      </c>
      <c r="O59" s="48">
        <v>50</v>
      </c>
      <c r="P59" s="48">
        <v>50</v>
      </c>
      <c r="Q59" s="48">
        <v>50</v>
      </c>
      <c r="R59" s="48">
        <v>50</v>
      </c>
      <c r="S59" s="48">
        <v>50</v>
      </c>
      <c r="T59" s="48">
        <v>50</v>
      </c>
      <c r="U59" s="48">
        <v>50</v>
      </c>
      <c r="V59" s="48">
        <v>50</v>
      </c>
      <c r="W59" s="48">
        <v>50</v>
      </c>
      <c r="X59" s="48">
        <v>50</v>
      </c>
      <c r="Y59" s="48">
        <v>50</v>
      </c>
      <c r="Z59" s="48">
        <v>50</v>
      </c>
      <c r="AA59" s="48">
        <v>50</v>
      </c>
      <c r="AB59" s="48">
        <v>50</v>
      </c>
      <c r="AC59" s="48">
        <v>1200</v>
      </c>
      <c r="AD59" s="48"/>
      <c r="AE59" s="48"/>
    </row>
    <row r="60" spans="1:31">
      <c r="A60" s="48"/>
      <c r="B60" s="48"/>
      <c r="C60" s="48"/>
      <c r="D60" s="48" t="s">
        <v>146</v>
      </c>
      <c r="E60" s="48">
        <v>50</v>
      </c>
      <c r="F60" s="48">
        <v>50</v>
      </c>
      <c r="G60" s="48">
        <v>50</v>
      </c>
      <c r="H60" s="48">
        <v>50</v>
      </c>
      <c r="I60" s="48">
        <v>50</v>
      </c>
      <c r="J60" s="48">
        <v>50</v>
      </c>
      <c r="K60" s="48">
        <v>50</v>
      </c>
      <c r="L60" s="48">
        <v>50</v>
      </c>
      <c r="M60" s="48">
        <v>50</v>
      </c>
      <c r="N60" s="48">
        <v>50</v>
      </c>
      <c r="O60" s="48">
        <v>50</v>
      </c>
      <c r="P60" s="48">
        <v>50</v>
      </c>
      <c r="Q60" s="48">
        <v>50</v>
      </c>
      <c r="R60" s="48">
        <v>50</v>
      </c>
      <c r="S60" s="48">
        <v>50</v>
      </c>
      <c r="T60" s="48">
        <v>50</v>
      </c>
      <c r="U60" s="48">
        <v>50</v>
      </c>
      <c r="V60" s="48">
        <v>50</v>
      </c>
      <c r="W60" s="48">
        <v>50</v>
      </c>
      <c r="X60" s="48">
        <v>50</v>
      </c>
      <c r="Y60" s="48">
        <v>50</v>
      </c>
      <c r="Z60" s="48">
        <v>50</v>
      </c>
      <c r="AA60" s="48">
        <v>50</v>
      </c>
      <c r="AB60" s="48">
        <v>50</v>
      </c>
      <c r="AC60" s="48">
        <v>1200</v>
      </c>
      <c r="AD60" s="48"/>
      <c r="AE60" s="48"/>
    </row>
    <row r="61" spans="1:31">
      <c r="A61" s="48" t="s">
        <v>333</v>
      </c>
      <c r="B61" s="48" t="s">
        <v>199</v>
      </c>
      <c r="C61" s="48" t="s">
        <v>120</v>
      </c>
      <c r="D61" s="48" t="s">
        <v>121</v>
      </c>
      <c r="E61" s="48">
        <v>30</v>
      </c>
      <c r="F61" s="48">
        <v>30</v>
      </c>
      <c r="G61" s="48">
        <v>30</v>
      </c>
      <c r="H61" s="48">
        <v>30</v>
      </c>
      <c r="I61" s="48">
        <v>30</v>
      </c>
      <c r="J61" s="48">
        <v>30</v>
      </c>
      <c r="K61" s="48">
        <v>30</v>
      </c>
      <c r="L61" s="48">
        <v>30</v>
      </c>
      <c r="M61" s="48">
        <v>30</v>
      </c>
      <c r="N61" s="48">
        <v>30</v>
      </c>
      <c r="O61" s="48">
        <v>30</v>
      </c>
      <c r="P61" s="48">
        <v>30</v>
      </c>
      <c r="Q61" s="48">
        <v>30</v>
      </c>
      <c r="R61" s="48">
        <v>30</v>
      </c>
      <c r="S61" s="48">
        <v>30</v>
      </c>
      <c r="T61" s="48">
        <v>30</v>
      </c>
      <c r="U61" s="48">
        <v>30</v>
      </c>
      <c r="V61" s="48">
        <v>30</v>
      </c>
      <c r="W61" s="48">
        <v>30</v>
      </c>
      <c r="X61" s="48">
        <v>30</v>
      </c>
      <c r="Y61" s="48">
        <v>30</v>
      </c>
      <c r="Z61" s="48">
        <v>30</v>
      </c>
      <c r="AA61" s="48">
        <v>30</v>
      </c>
      <c r="AB61" s="48">
        <v>30</v>
      </c>
      <c r="AC61" s="48">
        <v>720</v>
      </c>
      <c r="AD61" s="48">
        <v>5040</v>
      </c>
      <c r="AE61" s="48">
        <v>262800</v>
      </c>
    </row>
    <row r="62" spans="1:31">
      <c r="A62" s="48" t="s">
        <v>334</v>
      </c>
      <c r="B62" s="48" t="s">
        <v>199</v>
      </c>
      <c r="C62" s="48" t="s">
        <v>120</v>
      </c>
      <c r="D62" s="48" t="s">
        <v>121</v>
      </c>
      <c r="E62" s="48">
        <v>60</v>
      </c>
      <c r="F62" s="48">
        <v>60</v>
      </c>
      <c r="G62" s="48">
        <v>60</v>
      </c>
      <c r="H62" s="48">
        <v>60</v>
      </c>
      <c r="I62" s="48">
        <v>60</v>
      </c>
      <c r="J62" s="48">
        <v>60</v>
      </c>
      <c r="K62" s="48">
        <v>60</v>
      </c>
      <c r="L62" s="48">
        <v>60</v>
      </c>
      <c r="M62" s="48">
        <v>60</v>
      </c>
      <c r="N62" s="48">
        <v>60</v>
      </c>
      <c r="O62" s="48">
        <v>60</v>
      </c>
      <c r="P62" s="48">
        <v>60</v>
      </c>
      <c r="Q62" s="48">
        <v>60</v>
      </c>
      <c r="R62" s="48">
        <v>60</v>
      </c>
      <c r="S62" s="48">
        <v>60</v>
      </c>
      <c r="T62" s="48">
        <v>60</v>
      </c>
      <c r="U62" s="48">
        <v>60</v>
      </c>
      <c r="V62" s="48">
        <v>60</v>
      </c>
      <c r="W62" s="48">
        <v>60</v>
      </c>
      <c r="X62" s="48">
        <v>60</v>
      </c>
      <c r="Y62" s="48">
        <v>60</v>
      </c>
      <c r="Z62" s="48">
        <v>60</v>
      </c>
      <c r="AA62" s="48">
        <v>60</v>
      </c>
      <c r="AB62" s="48">
        <v>60</v>
      </c>
      <c r="AC62" s="48">
        <v>1440</v>
      </c>
      <c r="AD62" s="48">
        <v>10080</v>
      </c>
      <c r="AE62" s="48">
        <v>525600</v>
      </c>
    </row>
    <row r="63" spans="1:31">
      <c r="A63" s="48" t="s">
        <v>143</v>
      </c>
      <c r="B63" s="48" t="s">
        <v>119</v>
      </c>
      <c r="C63" s="48" t="s">
        <v>120</v>
      </c>
      <c r="D63" s="48" t="s">
        <v>137</v>
      </c>
      <c r="E63" s="48">
        <v>0</v>
      </c>
      <c r="F63" s="48">
        <v>0</v>
      </c>
      <c r="G63" s="48">
        <v>0</v>
      </c>
      <c r="H63" s="48">
        <v>0</v>
      </c>
      <c r="I63" s="48">
        <v>0</v>
      </c>
      <c r="J63" s="48">
        <v>0</v>
      </c>
      <c r="K63" s="48">
        <v>1</v>
      </c>
      <c r="L63" s="48">
        <v>1</v>
      </c>
      <c r="M63" s="48">
        <v>1</v>
      </c>
      <c r="N63" s="48">
        <v>1</v>
      </c>
      <c r="O63" s="48">
        <v>1</v>
      </c>
      <c r="P63" s="48">
        <v>1</v>
      </c>
      <c r="Q63" s="48">
        <v>1</v>
      </c>
      <c r="R63" s="48">
        <v>1</v>
      </c>
      <c r="S63" s="48">
        <v>1</v>
      </c>
      <c r="T63" s="48">
        <v>1</v>
      </c>
      <c r="U63" s="48">
        <v>1</v>
      </c>
      <c r="V63" s="48">
        <v>1</v>
      </c>
      <c r="W63" s="48">
        <v>1</v>
      </c>
      <c r="X63" s="48">
        <v>1</v>
      </c>
      <c r="Y63" s="48">
        <v>1</v>
      </c>
      <c r="Z63" s="48">
        <v>1</v>
      </c>
      <c r="AA63" s="48">
        <v>0</v>
      </c>
      <c r="AB63" s="48">
        <v>0</v>
      </c>
      <c r="AC63" s="48">
        <v>16</v>
      </c>
      <c r="AD63" s="48">
        <v>112</v>
      </c>
      <c r="AE63" s="48">
        <v>5840</v>
      </c>
    </row>
    <row r="64" spans="1:31">
      <c r="A64" s="48"/>
      <c r="B64" s="48"/>
      <c r="C64" s="48"/>
      <c r="D64" s="48" t="s">
        <v>148</v>
      </c>
      <c r="E64" s="48">
        <v>0</v>
      </c>
      <c r="F64" s="48">
        <v>0</v>
      </c>
      <c r="G64" s="48">
        <v>0</v>
      </c>
      <c r="H64" s="48">
        <v>0</v>
      </c>
      <c r="I64" s="48">
        <v>0</v>
      </c>
      <c r="J64" s="48">
        <v>0</v>
      </c>
      <c r="K64" s="48">
        <v>1</v>
      </c>
      <c r="L64" s="48">
        <v>1</v>
      </c>
      <c r="M64" s="48">
        <v>1</v>
      </c>
      <c r="N64" s="48">
        <v>1</v>
      </c>
      <c r="O64" s="48">
        <v>1</v>
      </c>
      <c r="P64" s="48">
        <v>1</v>
      </c>
      <c r="Q64" s="48">
        <v>1</v>
      </c>
      <c r="R64" s="48">
        <v>1</v>
      </c>
      <c r="S64" s="48">
        <v>1</v>
      </c>
      <c r="T64" s="48">
        <v>1</v>
      </c>
      <c r="U64" s="48">
        <v>1</v>
      </c>
      <c r="V64" s="48">
        <v>1</v>
      </c>
      <c r="W64" s="48">
        <v>1</v>
      </c>
      <c r="X64" s="48">
        <v>1</v>
      </c>
      <c r="Y64" s="48">
        <v>1</v>
      </c>
      <c r="Z64" s="48">
        <v>1</v>
      </c>
      <c r="AA64" s="48">
        <v>0</v>
      </c>
      <c r="AB64" s="48">
        <v>0</v>
      </c>
      <c r="AC64" s="48">
        <v>16</v>
      </c>
      <c r="AD64" s="48"/>
      <c r="AE64" s="48"/>
    </row>
    <row r="65" spans="1:31">
      <c r="A65" s="48"/>
      <c r="B65" s="48"/>
      <c r="C65" s="48"/>
      <c r="D65" s="48" t="s">
        <v>140</v>
      </c>
      <c r="E65" s="48">
        <v>1</v>
      </c>
      <c r="F65" s="48">
        <v>1</v>
      </c>
      <c r="G65" s="48">
        <v>1</v>
      </c>
      <c r="H65" s="48">
        <v>1</v>
      </c>
      <c r="I65" s="48">
        <v>1</v>
      </c>
      <c r="J65" s="48">
        <v>1</v>
      </c>
      <c r="K65" s="48">
        <v>1</v>
      </c>
      <c r="L65" s="48">
        <v>1</v>
      </c>
      <c r="M65" s="48">
        <v>1</v>
      </c>
      <c r="N65" s="48">
        <v>1</v>
      </c>
      <c r="O65" s="48">
        <v>1</v>
      </c>
      <c r="P65" s="48">
        <v>1</v>
      </c>
      <c r="Q65" s="48">
        <v>1</v>
      </c>
      <c r="R65" s="48">
        <v>1</v>
      </c>
      <c r="S65" s="48">
        <v>1</v>
      </c>
      <c r="T65" s="48">
        <v>1</v>
      </c>
      <c r="U65" s="48">
        <v>1</v>
      </c>
      <c r="V65" s="48">
        <v>1</v>
      </c>
      <c r="W65" s="48">
        <v>1</v>
      </c>
      <c r="X65" s="48">
        <v>1</v>
      </c>
      <c r="Y65" s="48">
        <v>1</v>
      </c>
      <c r="Z65" s="48">
        <v>1</v>
      </c>
      <c r="AA65" s="48">
        <v>1</v>
      </c>
      <c r="AB65" s="48">
        <v>1</v>
      </c>
      <c r="AC65" s="48">
        <v>24</v>
      </c>
      <c r="AD65" s="48"/>
      <c r="AE65" s="48"/>
    </row>
    <row r="66" spans="1:31">
      <c r="A66" s="48"/>
      <c r="B66" s="48"/>
      <c r="C66" s="48"/>
      <c r="D66" s="48" t="s">
        <v>146</v>
      </c>
      <c r="E66" s="48">
        <v>0</v>
      </c>
      <c r="F66" s="48">
        <v>0</v>
      </c>
      <c r="G66" s="48">
        <v>0</v>
      </c>
      <c r="H66" s="48">
        <v>0</v>
      </c>
      <c r="I66" s="48">
        <v>0</v>
      </c>
      <c r="J66" s="48">
        <v>0</v>
      </c>
      <c r="K66" s="48">
        <v>1</v>
      </c>
      <c r="L66" s="48">
        <v>1</v>
      </c>
      <c r="M66" s="48">
        <v>1</v>
      </c>
      <c r="N66" s="48">
        <v>1</v>
      </c>
      <c r="O66" s="48">
        <v>1</v>
      </c>
      <c r="P66" s="48">
        <v>1</v>
      </c>
      <c r="Q66" s="48">
        <v>1</v>
      </c>
      <c r="R66" s="48">
        <v>1</v>
      </c>
      <c r="S66" s="48">
        <v>1</v>
      </c>
      <c r="T66" s="48">
        <v>1</v>
      </c>
      <c r="U66" s="48">
        <v>1</v>
      </c>
      <c r="V66" s="48">
        <v>1</v>
      </c>
      <c r="W66" s="48">
        <v>1</v>
      </c>
      <c r="X66" s="48">
        <v>1</v>
      </c>
      <c r="Y66" s="48">
        <v>1</v>
      </c>
      <c r="Z66" s="48">
        <v>1</v>
      </c>
      <c r="AA66" s="48">
        <v>0</v>
      </c>
      <c r="AB66" s="48">
        <v>0</v>
      </c>
      <c r="AC66" s="48">
        <v>16</v>
      </c>
      <c r="AD66" s="48"/>
      <c r="AE66" s="48"/>
    </row>
    <row r="67" spans="1:31">
      <c r="A67" s="48" t="s">
        <v>142</v>
      </c>
      <c r="B67" s="48" t="s">
        <v>119</v>
      </c>
      <c r="C67" s="48" t="s">
        <v>120</v>
      </c>
      <c r="D67" s="48" t="s">
        <v>121</v>
      </c>
      <c r="E67" s="48">
        <v>1</v>
      </c>
      <c r="F67" s="48">
        <v>1</v>
      </c>
      <c r="G67" s="48">
        <v>1</v>
      </c>
      <c r="H67" s="48">
        <v>1</v>
      </c>
      <c r="I67" s="48">
        <v>1</v>
      </c>
      <c r="J67" s="48">
        <v>1</v>
      </c>
      <c r="K67" s="48">
        <v>1</v>
      </c>
      <c r="L67" s="48">
        <v>1</v>
      </c>
      <c r="M67" s="48">
        <v>1</v>
      </c>
      <c r="N67" s="48">
        <v>1</v>
      </c>
      <c r="O67" s="48">
        <v>1</v>
      </c>
      <c r="P67" s="48">
        <v>1</v>
      </c>
      <c r="Q67" s="48">
        <v>1</v>
      </c>
      <c r="R67" s="48">
        <v>1</v>
      </c>
      <c r="S67" s="48">
        <v>1</v>
      </c>
      <c r="T67" s="48">
        <v>1</v>
      </c>
      <c r="U67" s="48">
        <v>1</v>
      </c>
      <c r="V67" s="48">
        <v>1</v>
      </c>
      <c r="W67" s="48">
        <v>1</v>
      </c>
      <c r="X67" s="48">
        <v>1</v>
      </c>
      <c r="Y67" s="48">
        <v>1</v>
      </c>
      <c r="Z67" s="48">
        <v>1</v>
      </c>
      <c r="AA67" s="48">
        <v>1</v>
      </c>
      <c r="AB67" s="48">
        <v>1</v>
      </c>
      <c r="AC67" s="48">
        <v>24</v>
      </c>
      <c r="AD67" s="48">
        <v>168</v>
      </c>
      <c r="AE67" s="48">
        <v>8760</v>
      </c>
    </row>
    <row r="68" spans="1:31">
      <c r="A68" s="48" t="s">
        <v>134</v>
      </c>
      <c r="B68" s="48" t="s">
        <v>135</v>
      </c>
      <c r="C68" s="48" t="s">
        <v>120</v>
      </c>
      <c r="D68" s="48" t="s">
        <v>121</v>
      </c>
      <c r="E68" s="48">
        <v>4</v>
      </c>
      <c r="F68" s="48">
        <v>4</v>
      </c>
      <c r="G68" s="48">
        <v>4</v>
      </c>
      <c r="H68" s="48">
        <v>4</v>
      </c>
      <c r="I68" s="48">
        <v>4</v>
      </c>
      <c r="J68" s="48">
        <v>4</v>
      </c>
      <c r="K68" s="48">
        <v>4</v>
      </c>
      <c r="L68" s="48">
        <v>4</v>
      </c>
      <c r="M68" s="48">
        <v>4</v>
      </c>
      <c r="N68" s="48">
        <v>4</v>
      </c>
      <c r="O68" s="48">
        <v>4</v>
      </c>
      <c r="P68" s="48">
        <v>4</v>
      </c>
      <c r="Q68" s="48">
        <v>4</v>
      </c>
      <c r="R68" s="48">
        <v>4</v>
      </c>
      <c r="S68" s="48">
        <v>4</v>
      </c>
      <c r="T68" s="48">
        <v>4</v>
      </c>
      <c r="U68" s="48">
        <v>4</v>
      </c>
      <c r="V68" s="48">
        <v>4</v>
      </c>
      <c r="W68" s="48">
        <v>4</v>
      </c>
      <c r="X68" s="48">
        <v>4</v>
      </c>
      <c r="Y68" s="48">
        <v>4</v>
      </c>
      <c r="Z68" s="48">
        <v>4</v>
      </c>
      <c r="AA68" s="48">
        <v>4</v>
      </c>
      <c r="AB68" s="48">
        <v>4</v>
      </c>
      <c r="AC68" s="48">
        <v>96</v>
      </c>
      <c r="AD68" s="48">
        <v>672</v>
      </c>
      <c r="AE68" s="48">
        <v>35040</v>
      </c>
    </row>
    <row r="69" spans="1:31">
      <c r="A69" s="48" t="s">
        <v>200</v>
      </c>
      <c r="B69" s="48" t="s">
        <v>122</v>
      </c>
      <c r="C69" s="48" t="s">
        <v>201</v>
      </c>
      <c r="D69" s="48" t="s">
        <v>121</v>
      </c>
      <c r="E69" s="48">
        <v>13</v>
      </c>
      <c r="F69" s="48">
        <v>13</v>
      </c>
      <c r="G69" s="48">
        <v>13</v>
      </c>
      <c r="H69" s="48">
        <v>13</v>
      </c>
      <c r="I69" s="48">
        <v>13</v>
      </c>
      <c r="J69" s="48">
        <v>13</v>
      </c>
      <c r="K69" s="48">
        <v>13</v>
      </c>
      <c r="L69" s="48">
        <v>13</v>
      </c>
      <c r="M69" s="48">
        <v>13</v>
      </c>
      <c r="N69" s="48">
        <v>13</v>
      </c>
      <c r="O69" s="48">
        <v>13</v>
      </c>
      <c r="P69" s="48">
        <v>13</v>
      </c>
      <c r="Q69" s="48">
        <v>13</v>
      </c>
      <c r="R69" s="48">
        <v>13</v>
      </c>
      <c r="S69" s="48">
        <v>13</v>
      </c>
      <c r="T69" s="48">
        <v>13</v>
      </c>
      <c r="U69" s="48">
        <v>13</v>
      </c>
      <c r="V69" s="48">
        <v>13</v>
      </c>
      <c r="W69" s="48">
        <v>13</v>
      </c>
      <c r="X69" s="48">
        <v>13</v>
      </c>
      <c r="Y69" s="48">
        <v>13</v>
      </c>
      <c r="Z69" s="48">
        <v>13</v>
      </c>
      <c r="AA69" s="48">
        <v>13</v>
      </c>
      <c r="AB69" s="48">
        <v>13</v>
      </c>
      <c r="AC69" s="48">
        <v>312</v>
      </c>
      <c r="AD69" s="48">
        <v>2184</v>
      </c>
      <c r="AE69" s="48">
        <v>113880</v>
      </c>
    </row>
    <row r="70" spans="1:31">
      <c r="A70" s="48"/>
      <c r="B70" s="48"/>
      <c r="C70" s="48" t="s">
        <v>202</v>
      </c>
      <c r="D70" s="48" t="s">
        <v>121</v>
      </c>
      <c r="E70" s="48">
        <v>13</v>
      </c>
      <c r="F70" s="48">
        <v>13</v>
      </c>
      <c r="G70" s="48">
        <v>13</v>
      </c>
      <c r="H70" s="48">
        <v>13</v>
      </c>
      <c r="I70" s="48">
        <v>13</v>
      </c>
      <c r="J70" s="48">
        <v>13</v>
      </c>
      <c r="K70" s="48">
        <v>13</v>
      </c>
      <c r="L70" s="48">
        <v>13</v>
      </c>
      <c r="M70" s="48">
        <v>13</v>
      </c>
      <c r="N70" s="48">
        <v>13</v>
      </c>
      <c r="O70" s="48">
        <v>13</v>
      </c>
      <c r="P70" s="48">
        <v>13</v>
      </c>
      <c r="Q70" s="48">
        <v>13</v>
      </c>
      <c r="R70" s="48">
        <v>13</v>
      </c>
      <c r="S70" s="48">
        <v>13</v>
      </c>
      <c r="T70" s="48">
        <v>13</v>
      </c>
      <c r="U70" s="48">
        <v>13</v>
      </c>
      <c r="V70" s="48">
        <v>13</v>
      </c>
      <c r="W70" s="48">
        <v>13</v>
      </c>
      <c r="X70" s="48">
        <v>13</v>
      </c>
      <c r="Y70" s="48">
        <v>13</v>
      </c>
      <c r="Z70" s="48">
        <v>13</v>
      </c>
      <c r="AA70" s="48">
        <v>13</v>
      </c>
      <c r="AB70" s="48">
        <v>13</v>
      </c>
      <c r="AC70" s="48">
        <v>312</v>
      </c>
      <c r="AD70" s="48">
        <v>2184</v>
      </c>
      <c r="AE70" s="48"/>
    </row>
    <row r="71" spans="1:31">
      <c r="A71" s="48"/>
      <c r="B71" s="48"/>
      <c r="C71" s="48" t="s">
        <v>120</v>
      </c>
      <c r="D71" s="48" t="s">
        <v>121</v>
      </c>
      <c r="E71" s="48">
        <v>13</v>
      </c>
      <c r="F71" s="48">
        <v>13</v>
      </c>
      <c r="G71" s="48">
        <v>13</v>
      </c>
      <c r="H71" s="48">
        <v>13</v>
      </c>
      <c r="I71" s="48">
        <v>13</v>
      </c>
      <c r="J71" s="48">
        <v>13</v>
      </c>
      <c r="K71" s="48">
        <v>13</v>
      </c>
      <c r="L71" s="48">
        <v>13</v>
      </c>
      <c r="M71" s="48">
        <v>13</v>
      </c>
      <c r="N71" s="48">
        <v>13</v>
      </c>
      <c r="O71" s="48">
        <v>13</v>
      </c>
      <c r="P71" s="48">
        <v>13</v>
      </c>
      <c r="Q71" s="48">
        <v>13</v>
      </c>
      <c r="R71" s="48">
        <v>13</v>
      </c>
      <c r="S71" s="48">
        <v>13</v>
      </c>
      <c r="T71" s="48">
        <v>13</v>
      </c>
      <c r="U71" s="48">
        <v>13</v>
      </c>
      <c r="V71" s="48">
        <v>13</v>
      </c>
      <c r="W71" s="48">
        <v>13</v>
      </c>
      <c r="X71" s="48">
        <v>13</v>
      </c>
      <c r="Y71" s="48">
        <v>13</v>
      </c>
      <c r="Z71" s="48">
        <v>13</v>
      </c>
      <c r="AA71" s="48">
        <v>13</v>
      </c>
      <c r="AB71" s="48">
        <v>13</v>
      </c>
      <c r="AC71" s="48">
        <v>312</v>
      </c>
      <c r="AD71" s="48">
        <v>2184</v>
      </c>
      <c r="AE71" s="48"/>
    </row>
    <row r="72" spans="1:31">
      <c r="A72" s="48" t="s">
        <v>203</v>
      </c>
      <c r="B72" s="48" t="s">
        <v>122</v>
      </c>
      <c r="C72" s="48" t="s">
        <v>120</v>
      </c>
      <c r="D72" s="48" t="s">
        <v>121</v>
      </c>
      <c r="E72" s="48">
        <v>6.7</v>
      </c>
      <c r="F72" s="48">
        <v>6.7</v>
      </c>
      <c r="G72" s="48">
        <v>6.7</v>
      </c>
      <c r="H72" s="48">
        <v>6.7</v>
      </c>
      <c r="I72" s="48">
        <v>6.7</v>
      </c>
      <c r="J72" s="48">
        <v>6.7</v>
      </c>
      <c r="K72" s="48">
        <v>6.7</v>
      </c>
      <c r="L72" s="48">
        <v>6.7</v>
      </c>
      <c r="M72" s="48">
        <v>6.7</v>
      </c>
      <c r="N72" s="48">
        <v>6.7</v>
      </c>
      <c r="O72" s="48">
        <v>6.7</v>
      </c>
      <c r="P72" s="48">
        <v>6.7</v>
      </c>
      <c r="Q72" s="48">
        <v>6.7</v>
      </c>
      <c r="R72" s="48">
        <v>6.7</v>
      </c>
      <c r="S72" s="48">
        <v>6.7</v>
      </c>
      <c r="T72" s="48">
        <v>6.7</v>
      </c>
      <c r="U72" s="48">
        <v>6.7</v>
      </c>
      <c r="V72" s="48">
        <v>6.7</v>
      </c>
      <c r="W72" s="48">
        <v>6.7</v>
      </c>
      <c r="X72" s="48">
        <v>6.7</v>
      </c>
      <c r="Y72" s="48">
        <v>6.7</v>
      </c>
      <c r="Z72" s="48">
        <v>6.7</v>
      </c>
      <c r="AA72" s="48">
        <v>6.7</v>
      </c>
      <c r="AB72" s="48">
        <v>6.7</v>
      </c>
      <c r="AC72" s="48">
        <v>160.80000000000001</v>
      </c>
      <c r="AD72" s="48">
        <v>1125.5999999999999</v>
      </c>
      <c r="AE72" s="48">
        <v>58692</v>
      </c>
    </row>
    <row r="73" spans="1:31">
      <c r="A73" s="47" t="s">
        <v>204</v>
      </c>
      <c r="B73" s="47" t="s">
        <v>122</v>
      </c>
      <c r="C73" s="47" t="s">
        <v>120</v>
      </c>
      <c r="D73" s="47" t="s">
        <v>121</v>
      </c>
      <c r="E73" s="47">
        <v>60</v>
      </c>
      <c r="F73" s="47">
        <v>60</v>
      </c>
      <c r="G73" s="47">
        <v>60</v>
      </c>
      <c r="H73" s="47">
        <v>60</v>
      </c>
      <c r="I73" s="47">
        <v>60</v>
      </c>
      <c r="J73" s="47">
        <v>60</v>
      </c>
      <c r="K73" s="47">
        <v>60</v>
      </c>
      <c r="L73" s="47">
        <v>60</v>
      </c>
      <c r="M73" s="47">
        <v>60</v>
      </c>
      <c r="N73" s="47">
        <v>60</v>
      </c>
      <c r="O73" s="47">
        <v>60</v>
      </c>
      <c r="P73" s="47">
        <v>60</v>
      </c>
      <c r="Q73" s="47">
        <v>60</v>
      </c>
      <c r="R73" s="47">
        <v>60</v>
      </c>
      <c r="S73" s="47">
        <v>60</v>
      </c>
      <c r="T73" s="47">
        <v>60</v>
      </c>
      <c r="U73" s="47">
        <v>60</v>
      </c>
      <c r="V73" s="47">
        <v>60</v>
      </c>
      <c r="W73" s="47">
        <v>60</v>
      </c>
      <c r="X73" s="47">
        <v>60</v>
      </c>
      <c r="Y73" s="47">
        <v>60</v>
      </c>
      <c r="Z73" s="47">
        <v>60</v>
      </c>
      <c r="AA73" s="47">
        <v>60</v>
      </c>
      <c r="AB73" s="47">
        <v>60</v>
      </c>
      <c r="AC73" s="47">
        <v>1440</v>
      </c>
      <c r="AD73" s="47">
        <v>10080</v>
      </c>
      <c r="AE73" s="47">
        <v>525600</v>
      </c>
    </row>
    <row r="74" spans="1:31">
      <c r="A74" s="47" t="s">
        <v>205</v>
      </c>
      <c r="B74" s="47" t="s">
        <v>122</v>
      </c>
      <c r="C74" s="47" t="s">
        <v>120</v>
      </c>
      <c r="D74" s="47" t="s">
        <v>121</v>
      </c>
      <c r="E74" s="47">
        <v>16</v>
      </c>
      <c r="F74" s="47">
        <v>16</v>
      </c>
      <c r="G74" s="47">
        <v>16</v>
      </c>
      <c r="H74" s="47">
        <v>16</v>
      </c>
      <c r="I74" s="47">
        <v>16</v>
      </c>
      <c r="J74" s="47">
        <v>16</v>
      </c>
      <c r="K74" s="47">
        <v>16</v>
      </c>
      <c r="L74" s="47">
        <v>16</v>
      </c>
      <c r="M74" s="47">
        <v>16</v>
      </c>
      <c r="N74" s="47">
        <v>16</v>
      </c>
      <c r="O74" s="47">
        <v>16</v>
      </c>
      <c r="P74" s="47">
        <v>16</v>
      </c>
      <c r="Q74" s="47">
        <v>16</v>
      </c>
      <c r="R74" s="47">
        <v>16</v>
      </c>
      <c r="S74" s="47">
        <v>16</v>
      </c>
      <c r="T74" s="47">
        <v>16</v>
      </c>
      <c r="U74" s="47">
        <v>16</v>
      </c>
      <c r="V74" s="47">
        <v>16</v>
      </c>
      <c r="W74" s="47">
        <v>16</v>
      </c>
      <c r="X74" s="47">
        <v>16</v>
      </c>
      <c r="Y74" s="47">
        <v>16</v>
      </c>
      <c r="Z74" s="47">
        <v>16</v>
      </c>
      <c r="AA74" s="47">
        <v>16</v>
      </c>
      <c r="AB74" s="47">
        <v>16</v>
      </c>
      <c r="AC74" s="47">
        <v>384</v>
      </c>
      <c r="AD74" s="47">
        <v>2688</v>
      </c>
      <c r="AE74" s="47">
        <v>140160</v>
      </c>
    </row>
    <row r="75" spans="1:31">
      <c r="A75" s="40" t="s">
        <v>239</v>
      </c>
      <c r="B75" s="47" t="s">
        <v>119</v>
      </c>
      <c r="C75" s="47" t="s">
        <v>120</v>
      </c>
      <c r="D75" s="47" t="s">
        <v>121</v>
      </c>
      <c r="E75" s="47">
        <v>0.05</v>
      </c>
      <c r="F75" s="47">
        <v>0.05</v>
      </c>
      <c r="G75" s="47">
        <v>0.05</v>
      </c>
      <c r="H75" s="47">
        <v>0.05</v>
      </c>
      <c r="I75" s="47">
        <v>0.05</v>
      </c>
      <c r="J75" s="47">
        <v>0.05</v>
      </c>
      <c r="K75" s="47">
        <v>0.05</v>
      </c>
      <c r="L75" s="47">
        <v>0.05</v>
      </c>
      <c r="M75" s="47">
        <v>0.05</v>
      </c>
      <c r="N75" s="47">
        <v>0.05</v>
      </c>
      <c r="O75" s="47">
        <v>0.05</v>
      </c>
      <c r="P75" s="47">
        <v>0.05</v>
      </c>
      <c r="Q75" s="47">
        <v>0.05</v>
      </c>
      <c r="R75" s="47">
        <v>0.05</v>
      </c>
      <c r="S75" s="47">
        <v>0.05</v>
      </c>
      <c r="T75" s="47">
        <v>0.05</v>
      </c>
      <c r="U75" s="47">
        <v>0.05</v>
      </c>
      <c r="V75" s="47">
        <v>0.05</v>
      </c>
      <c r="W75" s="47">
        <v>0.05</v>
      </c>
      <c r="X75" s="47">
        <v>0.05</v>
      </c>
      <c r="Y75" s="47">
        <v>0.05</v>
      </c>
      <c r="Z75" s="47">
        <v>0.05</v>
      </c>
      <c r="AA75" s="47">
        <v>0.05</v>
      </c>
      <c r="AB75" s="47">
        <v>0.05</v>
      </c>
      <c r="AC75" s="47">
        <v>1.2</v>
      </c>
      <c r="AD75" s="47">
        <v>8.4</v>
      </c>
      <c r="AE75" s="47">
        <v>438</v>
      </c>
    </row>
    <row r="76" spans="1:31">
      <c r="A76" s="47" t="s">
        <v>240</v>
      </c>
      <c r="B76" s="47" t="s">
        <v>119</v>
      </c>
      <c r="C76" s="47" t="s">
        <v>120</v>
      </c>
      <c r="D76" s="47" t="s">
        <v>121</v>
      </c>
      <c r="E76" s="49">
        <v>0.2</v>
      </c>
      <c r="F76" s="49">
        <v>0.2</v>
      </c>
      <c r="G76" s="49">
        <v>0.2</v>
      </c>
      <c r="H76" s="49">
        <v>0.2</v>
      </c>
      <c r="I76" s="49">
        <v>0.2</v>
      </c>
      <c r="J76" s="49">
        <v>0.2</v>
      </c>
      <c r="K76" s="49">
        <v>0.2</v>
      </c>
      <c r="L76" s="49">
        <v>0.2</v>
      </c>
      <c r="M76" s="49">
        <v>0.2</v>
      </c>
      <c r="N76" s="49">
        <v>0.2</v>
      </c>
      <c r="O76" s="49">
        <v>0.2</v>
      </c>
      <c r="P76" s="49">
        <v>0.2</v>
      </c>
      <c r="Q76" s="49">
        <v>0.2</v>
      </c>
      <c r="R76" s="49">
        <v>0.2</v>
      </c>
      <c r="S76" s="49">
        <v>0.2</v>
      </c>
      <c r="T76" s="49">
        <v>0.2</v>
      </c>
      <c r="U76" s="49">
        <v>0.2</v>
      </c>
      <c r="V76" s="49">
        <v>0.2</v>
      </c>
      <c r="W76" s="49">
        <v>0.2</v>
      </c>
      <c r="X76" s="49">
        <v>0.2</v>
      </c>
      <c r="Y76" s="49">
        <v>0.2</v>
      </c>
      <c r="Z76" s="49">
        <v>0.2</v>
      </c>
      <c r="AA76" s="49">
        <v>0.2</v>
      </c>
      <c r="AB76" s="49">
        <v>0.2</v>
      </c>
      <c r="AC76" s="47">
        <v>4.8</v>
      </c>
      <c r="AD76" s="47">
        <v>33.6</v>
      </c>
      <c r="AE76" s="47">
        <v>1752</v>
      </c>
    </row>
    <row r="77" spans="1:31">
      <c r="A77" s="47" t="s">
        <v>241</v>
      </c>
      <c r="B77" s="47" t="s">
        <v>122</v>
      </c>
      <c r="C77" s="47" t="s">
        <v>120</v>
      </c>
      <c r="D77" s="47" t="s">
        <v>121</v>
      </c>
      <c r="E77" s="49">
        <v>43.3</v>
      </c>
      <c r="F77" s="49">
        <v>43.3</v>
      </c>
      <c r="G77" s="49">
        <v>43.3</v>
      </c>
      <c r="H77" s="49">
        <v>43.3</v>
      </c>
      <c r="I77" s="49">
        <v>43.3</v>
      </c>
      <c r="J77" s="49">
        <v>43.3</v>
      </c>
      <c r="K77" s="49">
        <v>43.3</v>
      </c>
      <c r="L77" s="49">
        <v>43.3</v>
      </c>
      <c r="M77" s="49">
        <v>43.3</v>
      </c>
      <c r="N77" s="49">
        <v>43.3</v>
      </c>
      <c r="O77" s="49">
        <v>43.3</v>
      </c>
      <c r="P77" s="49">
        <v>43.3</v>
      </c>
      <c r="Q77" s="49">
        <v>43.3</v>
      </c>
      <c r="R77" s="49">
        <v>43.3</v>
      </c>
      <c r="S77" s="49">
        <v>43.3</v>
      </c>
      <c r="T77" s="49">
        <v>43.3</v>
      </c>
      <c r="U77" s="49">
        <v>43.3</v>
      </c>
      <c r="V77" s="49">
        <v>43.3</v>
      </c>
      <c r="W77" s="49">
        <v>43.3</v>
      </c>
      <c r="X77" s="49">
        <v>43.3</v>
      </c>
      <c r="Y77" s="49">
        <v>43.3</v>
      </c>
      <c r="Z77" s="49">
        <v>43.3</v>
      </c>
      <c r="AA77" s="49">
        <v>43.3</v>
      </c>
      <c r="AB77" s="49">
        <v>43.3</v>
      </c>
      <c r="AC77" s="47">
        <v>1039.2</v>
      </c>
      <c r="AD77" s="47">
        <v>7274.4</v>
      </c>
      <c r="AE77" s="47">
        <v>379308</v>
      </c>
    </row>
    <row r="78" spans="1:31">
      <c r="A78" s="47" t="s">
        <v>242</v>
      </c>
      <c r="B78" s="47" t="s">
        <v>122</v>
      </c>
      <c r="C78" s="47" t="s">
        <v>120</v>
      </c>
      <c r="D78" s="47" t="s">
        <v>121</v>
      </c>
      <c r="E78" s="49">
        <v>55</v>
      </c>
      <c r="F78" s="49">
        <v>55</v>
      </c>
      <c r="G78" s="49">
        <v>55</v>
      </c>
      <c r="H78" s="49">
        <v>55</v>
      </c>
      <c r="I78" s="49">
        <v>55</v>
      </c>
      <c r="J78" s="49">
        <v>55</v>
      </c>
      <c r="K78" s="49">
        <v>55</v>
      </c>
      <c r="L78" s="49">
        <v>55</v>
      </c>
      <c r="M78" s="49">
        <v>55</v>
      </c>
      <c r="N78" s="49">
        <v>55</v>
      </c>
      <c r="O78" s="49">
        <v>55</v>
      </c>
      <c r="P78" s="49">
        <v>55</v>
      </c>
      <c r="Q78" s="49">
        <v>55</v>
      </c>
      <c r="R78" s="49">
        <v>55</v>
      </c>
      <c r="S78" s="49">
        <v>55</v>
      </c>
      <c r="T78" s="49">
        <v>55</v>
      </c>
      <c r="U78" s="49">
        <v>55</v>
      </c>
      <c r="V78" s="49">
        <v>55</v>
      </c>
      <c r="W78" s="49">
        <v>55</v>
      </c>
      <c r="X78" s="49">
        <v>55</v>
      </c>
      <c r="Y78" s="49">
        <v>55</v>
      </c>
      <c r="Z78" s="49">
        <v>55</v>
      </c>
      <c r="AA78" s="49">
        <v>55</v>
      </c>
      <c r="AB78" s="49">
        <v>55</v>
      </c>
      <c r="AC78" s="47">
        <v>1320</v>
      </c>
      <c r="AD78" s="47">
        <v>9240</v>
      </c>
      <c r="AE78" s="47">
        <v>481800</v>
      </c>
    </row>
    <row r="79" spans="1:31">
      <c r="A79" s="47" t="s">
        <v>243</v>
      </c>
      <c r="B79" s="47" t="s">
        <v>124</v>
      </c>
      <c r="C79" s="47" t="s">
        <v>120</v>
      </c>
      <c r="D79" s="47" t="s">
        <v>121</v>
      </c>
      <c r="E79" s="49">
        <v>0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7">
        <v>0.67</v>
      </c>
      <c r="AD79" s="47">
        <v>4.67</v>
      </c>
      <c r="AE79" s="47">
        <v>243.33</v>
      </c>
    </row>
    <row r="80" spans="1:31">
      <c r="A80" s="47" t="s">
        <v>244</v>
      </c>
      <c r="B80" s="47" t="s">
        <v>124</v>
      </c>
      <c r="C80" s="47" t="s">
        <v>120</v>
      </c>
      <c r="D80" s="47" t="s">
        <v>121</v>
      </c>
      <c r="E80" s="49">
        <v>0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0</v>
      </c>
      <c r="AA80" s="49">
        <v>0</v>
      </c>
      <c r="AB80" s="49">
        <v>0</v>
      </c>
      <c r="AC80" s="47">
        <v>1</v>
      </c>
      <c r="AD80" s="47">
        <v>7</v>
      </c>
      <c r="AE80" s="47">
        <v>365</v>
      </c>
    </row>
    <row r="81" spans="1:31">
      <c r="A81" s="47" t="s">
        <v>245</v>
      </c>
      <c r="B81" s="47" t="s">
        <v>128</v>
      </c>
      <c r="C81" s="47" t="s">
        <v>120</v>
      </c>
      <c r="D81" s="47" t="s">
        <v>121</v>
      </c>
      <c r="E81" s="49">
        <v>0</v>
      </c>
      <c r="F81" s="49">
        <v>0</v>
      </c>
      <c r="G81" s="49">
        <v>0</v>
      </c>
      <c r="H81" s="49">
        <v>0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49">
        <v>0</v>
      </c>
      <c r="Q81" s="49">
        <v>0</v>
      </c>
      <c r="R81" s="49">
        <v>50</v>
      </c>
      <c r="S81" s="49">
        <v>35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49">
        <v>0</v>
      </c>
      <c r="AA81" s="49">
        <v>0</v>
      </c>
      <c r="AB81" s="49">
        <v>0</v>
      </c>
      <c r="AC81" s="47">
        <v>85</v>
      </c>
      <c r="AD81" s="47">
        <v>595</v>
      </c>
      <c r="AE81" s="47">
        <v>31025</v>
      </c>
    </row>
    <row r="82" spans="1:31">
      <c r="A82" s="47" t="s">
        <v>246</v>
      </c>
      <c r="B82" s="47" t="s">
        <v>119</v>
      </c>
      <c r="C82" s="47" t="s">
        <v>120</v>
      </c>
      <c r="D82" s="47" t="s">
        <v>121</v>
      </c>
      <c r="E82" s="49">
        <v>0.2</v>
      </c>
      <c r="F82" s="49">
        <v>0.2</v>
      </c>
      <c r="G82" s="49">
        <v>0.2</v>
      </c>
      <c r="H82" s="49">
        <v>0.2</v>
      </c>
      <c r="I82" s="49">
        <v>0.2</v>
      </c>
      <c r="J82" s="49">
        <v>0.2</v>
      </c>
      <c r="K82" s="49">
        <v>0.2</v>
      </c>
      <c r="L82" s="49">
        <v>0.6</v>
      </c>
      <c r="M82" s="49">
        <v>0.6</v>
      </c>
      <c r="N82" s="49">
        <v>0.6</v>
      </c>
      <c r="O82" s="49">
        <v>0.6</v>
      </c>
      <c r="P82" s="49">
        <v>0.6</v>
      </c>
      <c r="Q82" s="49">
        <v>0.6</v>
      </c>
      <c r="R82" s="49">
        <v>0.6</v>
      </c>
      <c r="S82" s="49">
        <v>0.6</v>
      </c>
      <c r="T82" s="49">
        <v>0.6</v>
      </c>
      <c r="U82" s="49">
        <v>0.6</v>
      </c>
      <c r="V82" s="49">
        <v>0.6</v>
      </c>
      <c r="W82" s="49">
        <v>0.6</v>
      </c>
      <c r="X82" s="49">
        <v>0.6</v>
      </c>
      <c r="Y82" s="49">
        <v>0.6</v>
      </c>
      <c r="Z82" s="49">
        <v>0.2</v>
      </c>
      <c r="AA82" s="49">
        <v>0.2</v>
      </c>
      <c r="AB82" s="49">
        <v>0.2</v>
      </c>
      <c r="AC82" s="47">
        <v>10.4</v>
      </c>
      <c r="AD82" s="47">
        <v>72.8</v>
      </c>
      <c r="AE82" s="47">
        <v>3796</v>
      </c>
    </row>
    <row r="83" spans="1:31">
      <c r="A83" s="47" t="s">
        <v>247</v>
      </c>
      <c r="B83" s="47" t="s">
        <v>124</v>
      </c>
      <c r="C83" s="47" t="s">
        <v>120</v>
      </c>
      <c r="D83" s="47" t="s">
        <v>121</v>
      </c>
      <c r="E83" s="49">
        <v>0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7">
        <v>0.67</v>
      </c>
      <c r="AD83" s="47">
        <v>4.67</v>
      </c>
      <c r="AE83" s="47">
        <v>243.33</v>
      </c>
    </row>
    <row r="84" spans="1:31">
      <c r="A84" s="47" t="s">
        <v>248</v>
      </c>
      <c r="B84" s="47" t="s">
        <v>124</v>
      </c>
      <c r="C84" s="47" t="s">
        <v>120</v>
      </c>
      <c r="D84" s="47" t="s">
        <v>121</v>
      </c>
      <c r="E84" s="47">
        <v>0</v>
      </c>
      <c r="F84" s="47">
        <v>0</v>
      </c>
      <c r="G84" s="47">
        <v>0</v>
      </c>
      <c r="H84" s="47">
        <v>0</v>
      </c>
      <c r="I84" s="47">
        <v>0</v>
      </c>
      <c r="J84" s="47">
        <v>0</v>
      </c>
      <c r="K84" s="47">
        <v>0</v>
      </c>
      <c r="L84" s="47">
        <v>0</v>
      </c>
      <c r="M84" s="47">
        <v>0</v>
      </c>
      <c r="N84" s="47">
        <v>0</v>
      </c>
      <c r="O84" s="47">
        <v>0</v>
      </c>
      <c r="P84" s="47">
        <v>0</v>
      </c>
      <c r="Q84" s="47">
        <v>0</v>
      </c>
      <c r="R84" s="47">
        <v>0</v>
      </c>
      <c r="S84" s="47">
        <v>0</v>
      </c>
      <c r="T84" s="47">
        <v>0</v>
      </c>
      <c r="U84" s="47">
        <v>0</v>
      </c>
      <c r="V84" s="47">
        <v>0</v>
      </c>
      <c r="W84" s="47">
        <v>0</v>
      </c>
      <c r="X84" s="47">
        <v>0</v>
      </c>
      <c r="Y84" s="47">
        <v>0</v>
      </c>
      <c r="Z84" s="47">
        <v>0</v>
      </c>
      <c r="AA84" s="47">
        <v>0</v>
      </c>
      <c r="AB84" s="47">
        <v>0</v>
      </c>
      <c r="AC84" s="47">
        <v>1</v>
      </c>
      <c r="AD84" s="47">
        <v>7</v>
      </c>
      <c r="AE84" s="47">
        <v>365</v>
      </c>
    </row>
    <row r="85" spans="1:31">
      <c r="A85" s="47" t="s">
        <v>249</v>
      </c>
      <c r="B85" s="47" t="s">
        <v>128</v>
      </c>
      <c r="C85" s="47" t="s">
        <v>120</v>
      </c>
      <c r="D85" s="47" t="s">
        <v>250</v>
      </c>
      <c r="E85" s="47">
        <v>0</v>
      </c>
      <c r="F85" s="47">
        <v>0</v>
      </c>
      <c r="G85" s="47">
        <v>0</v>
      </c>
      <c r="H85" s="47">
        <v>0</v>
      </c>
      <c r="I85" s="47">
        <v>725</v>
      </c>
      <c r="J85" s="47">
        <v>417</v>
      </c>
      <c r="K85" s="47">
        <v>290</v>
      </c>
      <c r="L85" s="47">
        <v>0</v>
      </c>
      <c r="M85" s="47">
        <v>0</v>
      </c>
      <c r="N85" s="47">
        <v>0</v>
      </c>
      <c r="O85" s="47">
        <v>0</v>
      </c>
      <c r="P85" s="47">
        <v>0</v>
      </c>
      <c r="Q85" s="47">
        <v>0</v>
      </c>
      <c r="R85" s="47">
        <v>0</v>
      </c>
      <c r="S85" s="47">
        <v>0</v>
      </c>
      <c r="T85" s="47">
        <v>0</v>
      </c>
      <c r="U85" s="47">
        <v>0</v>
      </c>
      <c r="V85" s="47">
        <v>0</v>
      </c>
      <c r="W85" s="47">
        <v>0</v>
      </c>
      <c r="X85" s="47">
        <v>0</v>
      </c>
      <c r="Y85" s="47">
        <v>0</v>
      </c>
      <c r="Z85" s="47">
        <v>0</v>
      </c>
      <c r="AA85" s="47">
        <v>0</v>
      </c>
      <c r="AB85" s="47">
        <v>0</v>
      </c>
      <c r="AC85" s="47">
        <v>1432</v>
      </c>
      <c r="AD85" s="47">
        <v>1432</v>
      </c>
      <c r="AE85" s="47">
        <v>74668.570000000007</v>
      </c>
    </row>
    <row r="86" spans="1:31">
      <c r="D86" s="47" t="s">
        <v>237</v>
      </c>
      <c r="E86" s="47">
        <v>0</v>
      </c>
      <c r="F86" s="47">
        <v>0</v>
      </c>
      <c r="G86" s="47">
        <v>0</v>
      </c>
      <c r="H86" s="47">
        <v>0</v>
      </c>
      <c r="I86" s="47">
        <v>125</v>
      </c>
      <c r="J86" s="47">
        <v>117</v>
      </c>
      <c r="K86" s="47">
        <v>90</v>
      </c>
      <c r="L86" s="47">
        <v>0</v>
      </c>
      <c r="M86" s="47">
        <v>0</v>
      </c>
      <c r="N86" s="47">
        <v>0</v>
      </c>
      <c r="O86" s="47">
        <v>0</v>
      </c>
      <c r="P86" s="47">
        <v>0</v>
      </c>
      <c r="Q86" s="47">
        <v>0</v>
      </c>
      <c r="R86" s="47">
        <v>0</v>
      </c>
      <c r="S86" s="47">
        <v>0</v>
      </c>
      <c r="T86" s="47">
        <v>0</v>
      </c>
      <c r="U86" s="47">
        <v>0</v>
      </c>
      <c r="V86" s="47">
        <v>0</v>
      </c>
      <c r="W86" s="47">
        <v>0</v>
      </c>
      <c r="X86" s="47">
        <v>125</v>
      </c>
      <c r="Y86" s="47">
        <v>117</v>
      </c>
      <c r="Z86" s="47">
        <v>90</v>
      </c>
      <c r="AA86" s="47">
        <v>0</v>
      </c>
      <c r="AB86" s="47">
        <v>0</v>
      </c>
      <c r="AC86" s="47">
        <v>664</v>
      </c>
    </row>
    <row r="87" spans="1:31">
      <c r="A87" s="47" t="s">
        <v>251</v>
      </c>
      <c r="B87" s="47" t="s">
        <v>119</v>
      </c>
      <c r="C87" s="47" t="s">
        <v>120</v>
      </c>
      <c r="D87" s="47" t="s">
        <v>121</v>
      </c>
      <c r="E87" s="47">
        <v>0.2</v>
      </c>
      <c r="F87" s="47">
        <v>0.2</v>
      </c>
      <c r="G87" s="47">
        <v>0.2</v>
      </c>
      <c r="H87" s="47">
        <v>0.2</v>
      </c>
      <c r="I87" s="47">
        <v>0.2</v>
      </c>
      <c r="J87" s="47">
        <v>0.2</v>
      </c>
      <c r="K87" s="47">
        <v>0.2</v>
      </c>
      <c r="L87" s="47">
        <v>0.4</v>
      </c>
      <c r="M87" s="47">
        <v>0.4</v>
      </c>
      <c r="N87" s="47">
        <v>0.4</v>
      </c>
      <c r="O87" s="47">
        <v>0.4</v>
      </c>
      <c r="P87" s="47">
        <v>0.4</v>
      </c>
      <c r="Q87" s="47">
        <v>0.4</v>
      </c>
      <c r="R87" s="47">
        <v>0.4</v>
      </c>
      <c r="S87" s="47">
        <v>0.4</v>
      </c>
      <c r="T87" s="47">
        <v>0.4</v>
      </c>
      <c r="U87" s="47">
        <v>0.4</v>
      </c>
      <c r="V87" s="47">
        <v>0.4</v>
      </c>
      <c r="W87" s="47">
        <v>0.4</v>
      </c>
      <c r="X87" s="47">
        <v>0.4</v>
      </c>
      <c r="Y87" s="47">
        <v>0.4</v>
      </c>
      <c r="Z87" s="47">
        <v>0.2</v>
      </c>
      <c r="AA87" s="47">
        <v>0.2</v>
      </c>
      <c r="AB87" s="47">
        <v>0.2</v>
      </c>
      <c r="AC87" s="47">
        <v>7.6</v>
      </c>
      <c r="AD87" s="47">
        <v>53.2</v>
      </c>
      <c r="AE87" s="47">
        <v>2774</v>
      </c>
    </row>
    <row r="88" spans="1:31">
      <c r="A88" s="47" t="s">
        <v>252</v>
      </c>
      <c r="B88" s="47" t="s">
        <v>124</v>
      </c>
      <c r="C88" s="47" t="s">
        <v>120</v>
      </c>
      <c r="D88" s="47" t="s">
        <v>121</v>
      </c>
      <c r="E88" s="47">
        <v>0</v>
      </c>
      <c r="F88" s="47">
        <v>0</v>
      </c>
      <c r="G88" s="47">
        <v>0</v>
      </c>
      <c r="H88" s="47">
        <v>0</v>
      </c>
      <c r="I88" s="47">
        <v>0</v>
      </c>
      <c r="J88" s="47">
        <v>0</v>
      </c>
      <c r="K88" s="47">
        <v>0</v>
      </c>
      <c r="L88" s="47">
        <v>0</v>
      </c>
      <c r="M88" s="47">
        <v>0</v>
      </c>
      <c r="N88" s="47">
        <v>0</v>
      </c>
      <c r="O88" s="47">
        <v>0</v>
      </c>
      <c r="P88" s="47">
        <v>0</v>
      </c>
      <c r="Q88" s="47">
        <v>0</v>
      </c>
      <c r="R88" s="47">
        <v>0</v>
      </c>
      <c r="S88" s="47">
        <v>0</v>
      </c>
      <c r="T88" s="47">
        <v>0</v>
      </c>
      <c r="U88" s="47">
        <v>0</v>
      </c>
      <c r="V88" s="47">
        <v>0</v>
      </c>
      <c r="W88" s="47">
        <v>0</v>
      </c>
      <c r="X88" s="47">
        <v>0</v>
      </c>
      <c r="Y88" s="47">
        <v>0</v>
      </c>
      <c r="Z88" s="47">
        <v>0</v>
      </c>
      <c r="AA88" s="47">
        <v>0</v>
      </c>
      <c r="AB88" s="47">
        <v>0</v>
      </c>
      <c r="AC88" s="47">
        <v>0.67</v>
      </c>
      <c r="AD88" s="47">
        <v>4.67</v>
      </c>
      <c r="AE88" s="47">
        <v>243.33</v>
      </c>
    </row>
    <row r="89" spans="1:31">
      <c r="A89" s="47" t="s">
        <v>253</v>
      </c>
      <c r="B89" s="47" t="s">
        <v>124</v>
      </c>
      <c r="C89" s="47" t="s">
        <v>120</v>
      </c>
      <c r="D89" s="47" t="s">
        <v>121</v>
      </c>
      <c r="E89" s="47">
        <v>0</v>
      </c>
      <c r="F89" s="47">
        <v>0</v>
      </c>
      <c r="G89" s="47">
        <v>0</v>
      </c>
      <c r="H89" s="47">
        <v>0</v>
      </c>
      <c r="I89" s="47">
        <v>0</v>
      </c>
      <c r="J89" s="47">
        <v>0</v>
      </c>
      <c r="K89" s="47">
        <v>0</v>
      </c>
      <c r="L89" s="47">
        <v>0</v>
      </c>
      <c r="M89" s="47">
        <v>0</v>
      </c>
      <c r="N89" s="47">
        <v>0</v>
      </c>
      <c r="O89" s="47">
        <v>0</v>
      </c>
      <c r="P89" s="47">
        <v>0</v>
      </c>
      <c r="Q89" s="47">
        <v>0</v>
      </c>
      <c r="R89" s="47">
        <v>0</v>
      </c>
      <c r="S89" s="47">
        <v>0</v>
      </c>
      <c r="T89" s="47">
        <v>0</v>
      </c>
      <c r="U89" s="47">
        <v>0</v>
      </c>
      <c r="V89" s="47">
        <v>0</v>
      </c>
      <c r="W89" s="47">
        <v>0</v>
      </c>
      <c r="X89" s="47">
        <v>0</v>
      </c>
      <c r="Y89" s="47">
        <v>0</v>
      </c>
      <c r="Z89" s="47">
        <v>0</v>
      </c>
      <c r="AA89" s="47">
        <v>0</v>
      </c>
      <c r="AB89" s="47">
        <v>0</v>
      </c>
      <c r="AC89" s="47">
        <v>1</v>
      </c>
      <c r="AD89" s="47">
        <v>7</v>
      </c>
      <c r="AE89" s="47">
        <v>365</v>
      </c>
    </row>
    <row r="90" spans="1:31">
      <c r="A90" s="47" t="s">
        <v>254</v>
      </c>
      <c r="B90" s="47" t="s">
        <v>128</v>
      </c>
      <c r="C90" s="47" t="s">
        <v>120</v>
      </c>
      <c r="D90" s="47" t="s">
        <v>121</v>
      </c>
      <c r="E90" s="47">
        <v>0</v>
      </c>
      <c r="F90" s="47">
        <v>0</v>
      </c>
      <c r="G90" s="47">
        <v>0</v>
      </c>
      <c r="H90" s="47">
        <v>0</v>
      </c>
      <c r="I90" s="47">
        <v>0</v>
      </c>
      <c r="J90" s="47">
        <v>0</v>
      </c>
      <c r="K90" s="47">
        <v>0</v>
      </c>
      <c r="L90" s="47">
        <v>0</v>
      </c>
      <c r="M90" s="47">
        <v>0</v>
      </c>
      <c r="N90" s="47">
        <v>0</v>
      </c>
      <c r="O90" s="47">
        <v>0</v>
      </c>
      <c r="P90" s="47">
        <v>0</v>
      </c>
      <c r="Q90" s="47">
        <v>0</v>
      </c>
      <c r="R90" s="47">
        <v>50</v>
      </c>
      <c r="S90" s="47">
        <v>35</v>
      </c>
      <c r="T90" s="47">
        <v>0</v>
      </c>
      <c r="U90" s="47">
        <v>0</v>
      </c>
      <c r="V90" s="47">
        <v>0</v>
      </c>
      <c r="W90" s="47">
        <v>0</v>
      </c>
      <c r="X90" s="47">
        <v>0</v>
      </c>
      <c r="Y90" s="47">
        <v>0</v>
      </c>
      <c r="Z90" s="47">
        <v>0</v>
      </c>
      <c r="AA90" s="47">
        <v>0</v>
      </c>
      <c r="AB90" s="47">
        <v>0</v>
      </c>
      <c r="AC90" s="47">
        <v>85</v>
      </c>
      <c r="AD90" s="47">
        <v>595</v>
      </c>
      <c r="AE90" s="47">
        <v>31025</v>
      </c>
    </row>
    <row r="91" spans="1:31">
      <c r="A91" s="47" t="s">
        <v>255</v>
      </c>
      <c r="B91" s="47" t="s">
        <v>124</v>
      </c>
      <c r="C91" s="47" t="s">
        <v>120</v>
      </c>
      <c r="D91" s="47" t="s">
        <v>121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47">
        <v>0</v>
      </c>
      <c r="M91" s="47">
        <v>0</v>
      </c>
      <c r="N91" s="47">
        <v>0</v>
      </c>
      <c r="O91" s="47">
        <v>0</v>
      </c>
      <c r="P91" s="47">
        <v>0</v>
      </c>
      <c r="Q91" s="47">
        <v>0</v>
      </c>
      <c r="R91" s="47">
        <v>0</v>
      </c>
      <c r="S91" s="47">
        <v>0</v>
      </c>
      <c r="T91" s="47">
        <v>0</v>
      </c>
      <c r="U91" s="47">
        <v>0</v>
      </c>
      <c r="V91" s="47">
        <v>0</v>
      </c>
      <c r="W91" s="47">
        <v>0</v>
      </c>
      <c r="X91" s="47">
        <v>0</v>
      </c>
      <c r="Y91" s="47">
        <v>0</v>
      </c>
      <c r="Z91" s="47">
        <v>0</v>
      </c>
      <c r="AA91" s="47">
        <v>0</v>
      </c>
      <c r="AB91" s="47">
        <v>0</v>
      </c>
      <c r="AC91" s="47">
        <v>0.67</v>
      </c>
      <c r="AD91" s="47">
        <v>4.67</v>
      </c>
      <c r="AE91" s="47">
        <v>243.33</v>
      </c>
    </row>
    <row r="92" spans="1:31">
      <c r="A92" s="47" t="s">
        <v>256</v>
      </c>
      <c r="B92" s="47" t="s">
        <v>124</v>
      </c>
      <c r="C92" s="47" t="s">
        <v>120</v>
      </c>
      <c r="D92" s="47" t="s">
        <v>121</v>
      </c>
      <c r="E92" s="47">
        <v>0</v>
      </c>
      <c r="F92" s="47">
        <v>0</v>
      </c>
      <c r="G92" s="47">
        <v>0</v>
      </c>
      <c r="H92" s="47">
        <v>0</v>
      </c>
      <c r="I92" s="47">
        <v>0</v>
      </c>
      <c r="J92" s="47">
        <v>0</v>
      </c>
      <c r="K92" s="47">
        <v>0</v>
      </c>
      <c r="L92" s="47">
        <v>0</v>
      </c>
      <c r="M92" s="47">
        <v>0</v>
      </c>
      <c r="N92" s="47">
        <v>0</v>
      </c>
      <c r="O92" s="47">
        <v>0</v>
      </c>
      <c r="P92" s="47">
        <v>0</v>
      </c>
      <c r="Q92" s="47">
        <v>0</v>
      </c>
      <c r="R92" s="47">
        <v>0</v>
      </c>
      <c r="S92" s="47">
        <v>0</v>
      </c>
      <c r="T92" s="47">
        <v>0</v>
      </c>
      <c r="U92" s="47">
        <v>0</v>
      </c>
      <c r="V92" s="47">
        <v>0</v>
      </c>
      <c r="W92" s="47">
        <v>0</v>
      </c>
      <c r="X92" s="47">
        <v>0</v>
      </c>
      <c r="Y92" s="47">
        <v>0</v>
      </c>
      <c r="Z92" s="47">
        <v>0</v>
      </c>
      <c r="AA92" s="47">
        <v>0</v>
      </c>
      <c r="AB92" s="47">
        <v>0</v>
      </c>
      <c r="AC92" s="47">
        <v>1</v>
      </c>
      <c r="AD92" s="47">
        <v>7</v>
      </c>
      <c r="AE92" s="47">
        <v>365</v>
      </c>
    </row>
    <row r="93" spans="1:31">
      <c r="A93" s="47" t="s">
        <v>257</v>
      </c>
      <c r="B93" s="47" t="s">
        <v>128</v>
      </c>
      <c r="C93" s="47" t="s">
        <v>120</v>
      </c>
      <c r="D93" s="47" t="s">
        <v>121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7">
        <v>0</v>
      </c>
      <c r="M93" s="47">
        <v>0</v>
      </c>
      <c r="N93" s="47">
        <v>0</v>
      </c>
      <c r="O93" s="47">
        <v>0</v>
      </c>
      <c r="P93" s="47">
        <v>0</v>
      </c>
      <c r="Q93" s="47">
        <v>0</v>
      </c>
      <c r="R93" s="47">
        <v>50</v>
      </c>
      <c r="S93" s="47">
        <v>35</v>
      </c>
      <c r="T93" s="47">
        <v>0</v>
      </c>
      <c r="U93" s="47">
        <v>0</v>
      </c>
      <c r="V93" s="47">
        <v>0</v>
      </c>
      <c r="W93" s="47">
        <v>0</v>
      </c>
      <c r="X93" s="47">
        <v>0</v>
      </c>
      <c r="Y93" s="47">
        <v>0</v>
      </c>
      <c r="Z93" s="47">
        <v>0</v>
      </c>
      <c r="AA93" s="47">
        <v>0</v>
      </c>
      <c r="AB93" s="47">
        <v>0</v>
      </c>
      <c r="AC93" s="47">
        <v>85</v>
      </c>
      <c r="AD93" s="47">
        <v>595</v>
      </c>
      <c r="AE93" s="47">
        <v>31025</v>
      </c>
    </row>
    <row r="94" spans="1:31">
      <c r="A94" s="47" t="s">
        <v>258</v>
      </c>
      <c r="B94" s="47" t="s">
        <v>119</v>
      </c>
      <c r="C94" s="47" t="s">
        <v>120</v>
      </c>
      <c r="D94" s="47" t="s">
        <v>121</v>
      </c>
      <c r="E94" s="47">
        <v>0.2</v>
      </c>
      <c r="F94" s="47">
        <v>0.2</v>
      </c>
      <c r="G94" s="47">
        <v>0.2</v>
      </c>
      <c r="H94" s="47">
        <v>0.2</v>
      </c>
      <c r="I94" s="47">
        <v>0.2</v>
      </c>
      <c r="J94" s="47">
        <v>0.2</v>
      </c>
      <c r="K94" s="47">
        <v>0.2</v>
      </c>
      <c r="L94" s="47">
        <v>0.6</v>
      </c>
      <c r="M94" s="47">
        <v>0.6</v>
      </c>
      <c r="N94" s="47">
        <v>0.6</v>
      </c>
      <c r="O94" s="47">
        <v>0.6</v>
      </c>
      <c r="P94" s="47">
        <v>0.6</v>
      </c>
      <c r="Q94" s="47">
        <v>0.6</v>
      </c>
      <c r="R94" s="47">
        <v>0.6</v>
      </c>
      <c r="S94" s="47">
        <v>0.6</v>
      </c>
      <c r="T94" s="47">
        <v>0.6</v>
      </c>
      <c r="U94" s="47">
        <v>0.6</v>
      </c>
      <c r="V94" s="47">
        <v>0.6</v>
      </c>
      <c r="W94" s="47">
        <v>0.6</v>
      </c>
      <c r="X94" s="47">
        <v>0.6</v>
      </c>
      <c r="Y94" s="47">
        <v>0.6</v>
      </c>
      <c r="Z94" s="47">
        <v>0.2</v>
      </c>
      <c r="AA94" s="47">
        <v>0.2</v>
      </c>
      <c r="AB94" s="47">
        <v>0.2</v>
      </c>
      <c r="AC94" s="47">
        <v>10.4</v>
      </c>
      <c r="AD94" s="47">
        <v>72.8</v>
      </c>
      <c r="AE94" s="47">
        <v>3796</v>
      </c>
    </row>
    <row r="95" spans="1:31">
      <c r="A95" s="47" t="s">
        <v>259</v>
      </c>
      <c r="B95" s="47" t="s">
        <v>124</v>
      </c>
      <c r="C95" s="47" t="s">
        <v>120</v>
      </c>
      <c r="D95" s="47" t="s">
        <v>121</v>
      </c>
      <c r="E95" s="47">
        <v>0</v>
      </c>
      <c r="F95" s="47">
        <v>0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47">
        <v>0</v>
      </c>
      <c r="M95" s="47">
        <v>0</v>
      </c>
      <c r="N95" s="47">
        <v>0</v>
      </c>
      <c r="O95" s="47">
        <v>0</v>
      </c>
      <c r="P95" s="47">
        <v>0</v>
      </c>
      <c r="Q95" s="47">
        <v>0</v>
      </c>
      <c r="R95" s="47">
        <v>0</v>
      </c>
      <c r="S95" s="47">
        <v>0</v>
      </c>
      <c r="T95" s="47">
        <v>0</v>
      </c>
      <c r="U95" s="47">
        <v>0</v>
      </c>
      <c r="V95" s="47">
        <v>0</v>
      </c>
      <c r="W95" s="47">
        <v>0</v>
      </c>
      <c r="X95" s="47">
        <v>0</v>
      </c>
      <c r="Y95" s="47">
        <v>0</v>
      </c>
      <c r="Z95" s="47">
        <v>0</v>
      </c>
      <c r="AA95" s="47">
        <v>0</v>
      </c>
      <c r="AB95" s="47">
        <v>0</v>
      </c>
      <c r="AC95" s="47">
        <v>0.56999999999999995</v>
      </c>
      <c r="AD95" s="47">
        <v>3.97</v>
      </c>
      <c r="AE95" s="47">
        <v>206.83</v>
      </c>
    </row>
    <row r="96" spans="1:31">
      <c r="A96" s="47" t="s">
        <v>260</v>
      </c>
      <c r="B96" s="47" t="s">
        <v>124</v>
      </c>
      <c r="C96" s="47" t="s">
        <v>120</v>
      </c>
      <c r="D96" s="47" t="s">
        <v>121</v>
      </c>
      <c r="E96" s="47">
        <v>0</v>
      </c>
      <c r="F96" s="47">
        <v>0</v>
      </c>
      <c r="G96" s="47">
        <v>0</v>
      </c>
      <c r="H96" s="47">
        <v>0</v>
      </c>
      <c r="I96" s="47">
        <v>0</v>
      </c>
      <c r="J96" s="47">
        <v>0</v>
      </c>
      <c r="K96" s="47">
        <v>0</v>
      </c>
      <c r="L96" s="47">
        <v>0</v>
      </c>
      <c r="M96" s="47">
        <v>0</v>
      </c>
      <c r="N96" s="47">
        <v>0</v>
      </c>
      <c r="O96" s="47">
        <v>0</v>
      </c>
      <c r="P96" s="47">
        <v>0</v>
      </c>
      <c r="Q96" s="47">
        <v>0</v>
      </c>
      <c r="R96" s="47">
        <v>0</v>
      </c>
      <c r="S96" s="47">
        <v>0</v>
      </c>
      <c r="T96" s="47">
        <v>0</v>
      </c>
      <c r="U96" s="47">
        <v>0</v>
      </c>
      <c r="V96" s="47">
        <v>0</v>
      </c>
      <c r="W96" s="47">
        <v>0</v>
      </c>
      <c r="X96" s="47">
        <v>0</v>
      </c>
      <c r="Y96" s="47">
        <v>0</v>
      </c>
      <c r="Z96" s="47">
        <v>0</v>
      </c>
      <c r="AA96" s="47">
        <v>0</v>
      </c>
      <c r="AB96" s="47">
        <v>0</v>
      </c>
      <c r="AC96" s="47">
        <v>0.73</v>
      </c>
      <c r="AD96" s="47">
        <v>5.13</v>
      </c>
      <c r="AE96" s="47">
        <v>267.67</v>
      </c>
    </row>
    <row r="97" spans="1:31">
      <c r="A97" s="47" t="s">
        <v>261</v>
      </c>
      <c r="B97" s="47" t="s">
        <v>128</v>
      </c>
      <c r="C97" s="47" t="s">
        <v>120</v>
      </c>
      <c r="D97" s="47" t="s">
        <v>121</v>
      </c>
      <c r="E97" s="47">
        <v>0</v>
      </c>
      <c r="F97" s="47">
        <v>0</v>
      </c>
      <c r="G97" s="47">
        <v>0</v>
      </c>
      <c r="H97" s="47">
        <v>0</v>
      </c>
      <c r="I97" s="47">
        <v>0</v>
      </c>
      <c r="J97" s="47">
        <v>0</v>
      </c>
      <c r="K97" s="47">
        <v>0</v>
      </c>
      <c r="L97" s="47">
        <v>0</v>
      </c>
      <c r="M97" s="47">
        <v>0</v>
      </c>
      <c r="N97" s="47">
        <v>0</v>
      </c>
      <c r="O97" s="47">
        <v>0</v>
      </c>
      <c r="P97" s="47">
        <v>0</v>
      </c>
      <c r="Q97" s="47">
        <v>0</v>
      </c>
      <c r="R97" s="47">
        <v>50</v>
      </c>
      <c r="S97" s="47">
        <v>35</v>
      </c>
      <c r="T97" s="47">
        <v>0</v>
      </c>
      <c r="U97" s="47">
        <v>0</v>
      </c>
      <c r="V97" s="47">
        <v>0</v>
      </c>
      <c r="W97" s="47">
        <v>0</v>
      </c>
      <c r="X97" s="47">
        <v>0</v>
      </c>
      <c r="Y97" s="47">
        <v>0</v>
      </c>
      <c r="Z97" s="47">
        <v>0</v>
      </c>
      <c r="AA97" s="47">
        <v>0</v>
      </c>
      <c r="AB97" s="47">
        <v>0</v>
      </c>
      <c r="AC97" s="47">
        <v>85</v>
      </c>
      <c r="AD97" s="47">
        <v>595</v>
      </c>
      <c r="AE97" s="47">
        <v>31025</v>
      </c>
    </row>
    <row r="98" spans="1:31">
      <c r="A98" s="47" t="s">
        <v>262</v>
      </c>
      <c r="B98" s="47" t="s">
        <v>119</v>
      </c>
      <c r="C98" s="47" t="s">
        <v>120</v>
      </c>
      <c r="D98" s="47" t="s">
        <v>121</v>
      </c>
      <c r="E98" s="47">
        <v>0.2</v>
      </c>
      <c r="F98" s="47">
        <v>0.2</v>
      </c>
      <c r="G98" s="47">
        <v>0.2</v>
      </c>
      <c r="H98" s="47">
        <v>0.2</v>
      </c>
      <c r="I98" s="47">
        <v>0.2</v>
      </c>
      <c r="J98" s="47">
        <v>0.2</v>
      </c>
      <c r="K98" s="47">
        <v>0.2</v>
      </c>
      <c r="L98" s="47">
        <v>0.6</v>
      </c>
      <c r="M98" s="47">
        <v>0.6</v>
      </c>
      <c r="N98" s="47">
        <v>0.6</v>
      </c>
      <c r="O98" s="47">
        <v>0.6</v>
      </c>
      <c r="P98" s="47">
        <v>0.6</v>
      </c>
      <c r="Q98" s="47">
        <v>0.6</v>
      </c>
      <c r="R98" s="47">
        <v>0.6</v>
      </c>
      <c r="S98" s="47">
        <v>0.6</v>
      </c>
      <c r="T98" s="47">
        <v>0.6</v>
      </c>
      <c r="U98" s="47">
        <v>0.6</v>
      </c>
      <c r="V98" s="47">
        <v>0.6</v>
      </c>
      <c r="W98" s="47">
        <v>0.6</v>
      </c>
      <c r="X98" s="47">
        <v>0.6</v>
      </c>
      <c r="Y98" s="47">
        <v>0.6</v>
      </c>
      <c r="Z98" s="47">
        <v>0.2</v>
      </c>
      <c r="AA98" s="47">
        <v>0.2</v>
      </c>
      <c r="AB98" s="47">
        <v>0.2</v>
      </c>
      <c r="AC98" s="47">
        <v>10.4</v>
      </c>
      <c r="AD98" s="47">
        <v>72.8</v>
      </c>
      <c r="AE98" s="47">
        <v>3796</v>
      </c>
    </row>
    <row r="99" spans="1:31">
      <c r="A99" s="47" t="s">
        <v>263</v>
      </c>
      <c r="B99" s="47" t="s">
        <v>124</v>
      </c>
      <c r="C99" s="47" t="s">
        <v>120</v>
      </c>
      <c r="D99" s="47" t="s">
        <v>121</v>
      </c>
      <c r="E99" s="47">
        <v>0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47">
        <v>0</v>
      </c>
      <c r="M99" s="47">
        <v>0</v>
      </c>
      <c r="N99" s="47">
        <v>0</v>
      </c>
      <c r="O99" s="47">
        <v>0</v>
      </c>
      <c r="P99" s="47">
        <v>0</v>
      </c>
      <c r="Q99" s="47">
        <v>0</v>
      </c>
      <c r="R99" s="47">
        <v>0</v>
      </c>
      <c r="S99" s="47">
        <v>0</v>
      </c>
      <c r="T99" s="47">
        <v>0</v>
      </c>
      <c r="U99" s="47">
        <v>0</v>
      </c>
      <c r="V99" s="47">
        <v>0</v>
      </c>
      <c r="W99" s="47">
        <v>0</v>
      </c>
      <c r="X99" s="47">
        <v>0</v>
      </c>
      <c r="Y99" s="47">
        <v>0</v>
      </c>
      <c r="Z99" s="47">
        <v>0</v>
      </c>
      <c r="AA99" s="47">
        <v>0</v>
      </c>
      <c r="AB99" s="47">
        <v>0</v>
      </c>
      <c r="AC99" s="47">
        <v>0.67</v>
      </c>
      <c r="AD99" s="47">
        <v>4.67</v>
      </c>
      <c r="AE99" s="47">
        <v>243.33</v>
      </c>
    </row>
    <row r="100" spans="1:31">
      <c r="A100" s="47" t="s">
        <v>264</v>
      </c>
      <c r="B100" s="47" t="s">
        <v>124</v>
      </c>
      <c r="C100" s="47" t="s">
        <v>120</v>
      </c>
      <c r="D100" s="47" t="s">
        <v>121</v>
      </c>
      <c r="E100" s="47">
        <v>0</v>
      </c>
      <c r="F100" s="47">
        <v>0</v>
      </c>
      <c r="G100" s="47">
        <v>0</v>
      </c>
      <c r="H100" s="47">
        <v>0</v>
      </c>
      <c r="I100" s="47">
        <v>0</v>
      </c>
      <c r="J100" s="47">
        <v>0</v>
      </c>
      <c r="K100" s="47">
        <v>0</v>
      </c>
      <c r="L100" s="47">
        <v>0</v>
      </c>
      <c r="M100" s="47">
        <v>0</v>
      </c>
      <c r="N100" s="47">
        <v>0</v>
      </c>
      <c r="O100" s="47">
        <v>0</v>
      </c>
      <c r="P100" s="47">
        <v>0</v>
      </c>
      <c r="Q100" s="47">
        <v>0</v>
      </c>
      <c r="R100" s="47">
        <v>0</v>
      </c>
      <c r="S100" s="47">
        <v>0</v>
      </c>
      <c r="T100" s="47">
        <v>0</v>
      </c>
      <c r="U100" s="47">
        <v>0</v>
      </c>
      <c r="V100" s="47">
        <v>0</v>
      </c>
      <c r="W100" s="47">
        <v>0</v>
      </c>
      <c r="X100" s="47">
        <v>0</v>
      </c>
      <c r="Y100" s="47">
        <v>0</v>
      </c>
      <c r="Z100" s="47">
        <v>0</v>
      </c>
      <c r="AA100" s="47">
        <v>0</v>
      </c>
      <c r="AB100" s="47">
        <v>0</v>
      </c>
      <c r="AC100" s="47">
        <v>1</v>
      </c>
      <c r="AD100" s="47">
        <v>7</v>
      </c>
      <c r="AE100" s="47">
        <v>365</v>
      </c>
    </row>
    <row r="101" spans="1:31">
      <c r="A101" s="47" t="s">
        <v>265</v>
      </c>
      <c r="B101" s="47" t="s">
        <v>128</v>
      </c>
      <c r="C101" s="47" t="s">
        <v>120</v>
      </c>
      <c r="D101" s="47" t="s">
        <v>121</v>
      </c>
      <c r="E101" s="47">
        <v>0</v>
      </c>
      <c r="F101" s="47">
        <v>0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47">
        <v>0</v>
      </c>
      <c r="M101" s="47">
        <v>0</v>
      </c>
      <c r="N101" s="47">
        <v>0</v>
      </c>
      <c r="O101" s="47">
        <v>0</v>
      </c>
      <c r="P101" s="47">
        <v>0</v>
      </c>
      <c r="Q101" s="47">
        <v>0</v>
      </c>
      <c r="R101" s="47">
        <v>50</v>
      </c>
      <c r="S101" s="47">
        <v>35</v>
      </c>
      <c r="T101" s="47">
        <v>0</v>
      </c>
      <c r="U101" s="47">
        <v>0</v>
      </c>
      <c r="V101" s="47">
        <v>0</v>
      </c>
      <c r="W101" s="47">
        <v>0</v>
      </c>
      <c r="X101" s="47">
        <v>0</v>
      </c>
      <c r="Y101" s="47">
        <v>0</v>
      </c>
      <c r="Z101" s="47">
        <v>0</v>
      </c>
      <c r="AA101" s="47">
        <v>0</v>
      </c>
      <c r="AB101" s="47">
        <v>0</v>
      </c>
      <c r="AC101" s="47">
        <v>85</v>
      </c>
      <c r="AD101" s="47">
        <v>595</v>
      </c>
      <c r="AE101" s="47">
        <v>31025</v>
      </c>
    </row>
    <row r="102" spans="1:31">
      <c r="A102" s="47" t="s">
        <v>266</v>
      </c>
      <c r="B102" s="47" t="s">
        <v>119</v>
      </c>
      <c r="C102" s="47" t="s">
        <v>120</v>
      </c>
      <c r="D102" s="47" t="s">
        <v>121</v>
      </c>
      <c r="E102" s="47">
        <v>0.2</v>
      </c>
      <c r="F102" s="47">
        <v>0.2</v>
      </c>
      <c r="G102" s="47">
        <v>0.2</v>
      </c>
      <c r="H102" s="47">
        <v>0.2</v>
      </c>
      <c r="I102" s="47">
        <v>0.2</v>
      </c>
      <c r="J102" s="47">
        <v>0.2</v>
      </c>
      <c r="K102" s="47">
        <v>0.2</v>
      </c>
      <c r="L102" s="47">
        <v>0.6</v>
      </c>
      <c r="M102" s="47">
        <v>0.6</v>
      </c>
      <c r="N102" s="47">
        <v>0.6</v>
      </c>
      <c r="O102" s="47">
        <v>0.6</v>
      </c>
      <c r="P102" s="47">
        <v>0.6</v>
      </c>
      <c r="Q102" s="47">
        <v>0.6</v>
      </c>
      <c r="R102" s="47">
        <v>0.6</v>
      </c>
      <c r="S102" s="47">
        <v>0.6</v>
      </c>
      <c r="T102" s="47">
        <v>0.6</v>
      </c>
      <c r="U102" s="47">
        <v>0.6</v>
      </c>
      <c r="V102" s="47">
        <v>0.6</v>
      </c>
      <c r="W102" s="47">
        <v>0.6</v>
      </c>
      <c r="X102" s="47">
        <v>0.6</v>
      </c>
      <c r="Y102" s="47">
        <v>0.6</v>
      </c>
      <c r="Z102" s="47">
        <v>0.2</v>
      </c>
      <c r="AA102" s="47">
        <v>0.2</v>
      </c>
      <c r="AB102" s="47">
        <v>0.2</v>
      </c>
      <c r="AC102" s="47">
        <v>10.4</v>
      </c>
      <c r="AD102" s="47">
        <v>72.8</v>
      </c>
      <c r="AE102" s="47">
        <v>3796</v>
      </c>
    </row>
    <row r="103" spans="1:31">
      <c r="A103" s="47" t="s">
        <v>267</v>
      </c>
      <c r="B103" s="47" t="s">
        <v>124</v>
      </c>
      <c r="C103" s="47" t="s">
        <v>120</v>
      </c>
      <c r="D103" s="47" t="s">
        <v>121</v>
      </c>
      <c r="E103" s="47">
        <v>0</v>
      </c>
      <c r="F103" s="47">
        <v>0</v>
      </c>
      <c r="G103" s="47">
        <v>0</v>
      </c>
      <c r="H103" s="47">
        <v>0</v>
      </c>
      <c r="I103" s="47">
        <v>0</v>
      </c>
      <c r="J103" s="47">
        <v>0</v>
      </c>
      <c r="K103" s="47">
        <v>0</v>
      </c>
      <c r="L103" s="47">
        <v>0</v>
      </c>
      <c r="M103" s="47">
        <v>0</v>
      </c>
      <c r="N103" s="47">
        <v>0</v>
      </c>
      <c r="O103" s="47">
        <v>0</v>
      </c>
      <c r="P103" s="47">
        <v>0</v>
      </c>
      <c r="Q103" s="47">
        <v>0</v>
      </c>
      <c r="R103" s="47">
        <v>0</v>
      </c>
      <c r="S103" s="47">
        <v>0</v>
      </c>
      <c r="T103" s="47">
        <v>0</v>
      </c>
      <c r="U103" s="47">
        <v>0</v>
      </c>
      <c r="V103" s="47">
        <v>0</v>
      </c>
      <c r="W103" s="47">
        <v>0</v>
      </c>
      <c r="X103" s="47">
        <v>0</v>
      </c>
      <c r="Y103" s="47">
        <v>0</v>
      </c>
      <c r="Z103" s="47">
        <v>0</v>
      </c>
      <c r="AA103" s="47">
        <v>0</v>
      </c>
      <c r="AB103" s="47">
        <v>0</v>
      </c>
      <c r="AC103" s="47">
        <v>0.67</v>
      </c>
      <c r="AD103" s="47">
        <v>4.67</v>
      </c>
      <c r="AE103" s="47">
        <v>243.33</v>
      </c>
    </row>
    <row r="104" spans="1:31">
      <c r="A104" s="47" t="s">
        <v>268</v>
      </c>
      <c r="B104" s="47" t="s">
        <v>124</v>
      </c>
      <c r="C104" s="47" t="s">
        <v>120</v>
      </c>
      <c r="D104" s="47" t="s">
        <v>121</v>
      </c>
      <c r="E104" s="47">
        <v>0</v>
      </c>
      <c r="F104" s="47">
        <v>0</v>
      </c>
      <c r="G104" s="47">
        <v>0</v>
      </c>
      <c r="H104" s="47">
        <v>0</v>
      </c>
      <c r="I104" s="47">
        <v>0</v>
      </c>
      <c r="J104" s="47">
        <v>0</v>
      </c>
      <c r="K104" s="47">
        <v>0</v>
      </c>
      <c r="L104" s="47">
        <v>0</v>
      </c>
      <c r="M104" s="47">
        <v>0</v>
      </c>
      <c r="N104" s="47">
        <v>0</v>
      </c>
      <c r="O104" s="47">
        <v>0</v>
      </c>
      <c r="P104" s="47">
        <v>0</v>
      </c>
      <c r="Q104" s="47">
        <v>0</v>
      </c>
      <c r="R104" s="47">
        <v>0</v>
      </c>
      <c r="S104" s="47">
        <v>0</v>
      </c>
      <c r="T104" s="47">
        <v>0</v>
      </c>
      <c r="U104" s="47">
        <v>0</v>
      </c>
      <c r="V104" s="47">
        <v>0</v>
      </c>
      <c r="W104" s="47">
        <v>0</v>
      </c>
      <c r="X104" s="47">
        <v>0</v>
      </c>
      <c r="Y104" s="47">
        <v>0</v>
      </c>
      <c r="Z104" s="47">
        <v>0</v>
      </c>
      <c r="AA104" s="47">
        <v>0</v>
      </c>
      <c r="AB104" s="47">
        <v>0</v>
      </c>
      <c r="AC104" s="47">
        <v>1</v>
      </c>
      <c r="AD104" s="47">
        <v>7</v>
      </c>
      <c r="AE104" s="47">
        <v>365</v>
      </c>
    </row>
    <row r="105" spans="1:31">
      <c r="A105" s="47" t="s">
        <v>269</v>
      </c>
      <c r="B105" s="47" t="s">
        <v>128</v>
      </c>
      <c r="C105" s="47" t="s">
        <v>120</v>
      </c>
      <c r="D105" s="47" t="s">
        <v>250</v>
      </c>
      <c r="E105" s="47">
        <v>0</v>
      </c>
      <c r="F105" s="47">
        <v>0</v>
      </c>
      <c r="G105" s="47">
        <v>0</v>
      </c>
      <c r="H105" s="47">
        <v>0</v>
      </c>
      <c r="I105" s="47">
        <v>725</v>
      </c>
      <c r="J105" s="47">
        <v>417</v>
      </c>
      <c r="K105" s="47">
        <v>290</v>
      </c>
      <c r="L105" s="47">
        <v>0</v>
      </c>
      <c r="M105" s="47">
        <v>0</v>
      </c>
      <c r="N105" s="47">
        <v>0</v>
      </c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  <c r="X105" s="47">
        <v>0</v>
      </c>
      <c r="Y105" s="47">
        <v>0</v>
      </c>
      <c r="Z105" s="47">
        <v>0</v>
      </c>
      <c r="AA105" s="47">
        <v>0</v>
      </c>
      <c r="AB105" s="47">
        <v>0</v>
      </c>
      <c r="AC105" s="47">
        <v>1432</v>
      </c>
      <c r="AD105" s="47">
        <v>1432</v>
      </c>
      <c r="AE105" s="47">
        <v>74668.570000000007</v>
      </c>
    </row>
    <row r="106" spans="1:31">
      <c r="D106" s="47" t="s">
        <v>237</v>
      </c>
      <c r="E106" s="47">
        <v>0</v>
      </c>
      <c r="F106" s="47">
        <v>0</v>
      </c>
      <c r="G106" s="47">
        <v>0</v>
      </c>
      <c r="H106" s="47">
        <v>0</v>
      </c>
      <c r="I106" s="47">
        <v>125</v>
      </c>
      <c r="J106" s="47">
        <v>117</v>
      </c>
      <c r="K106" s="47">
        <v>90</v>
      </c>
      <c r="L106" s="47">
        <v>0</v>
      </c>
      <c r="M106" s="47">
        <v>0</v>
      </c>
      <c r="N106" s="47">
        <v>0</v>
      </c>
      <c r="O106" s="47">
        <v>0</v>
      </c>
      <c r="P106" s="47">
        <v>0</v>
      </c>
      <c r="Q106" s="47">
        <v>0</v>
      </c>
      <c r="R106" s="47">
        <v>0</v>
      </c>
      <c r="S106" s="47">
        <v>0</v>
      </c>
      <c r="T106" s="47">
        <v>0</v>
      </c>
      <c r="U106" s="47">
        <v>0</v>
      </c>
      <c r="V106" s="47">
        <v>0</v>
      </c>
      <c r="W106" s="47">
        <v>0</v>
      </c>
      <c r="X106" s="47">
        <v>125</v>
      </c>
      <c r="Y106" s="47">
        <v>117</v>
      </c>
      <c r="Z106" s="47">
        <v>90</v>
      </c>
      <c r="AA106" s="47">
        <v>0</v>
      </c>
      <c r="AB106" s="47">
        <v>0</v>
      </c>
      <c r="AC106" s="47">
        <v>664</v>
      </c>
    </row>
    <row r="107" spans="1:31">
      <c r="A107" s="47" t="s">
        <v>270</v>
      </c>
      <c r="B107" s="47" t="s">
        <v>119</v>
      </c>
      <c r="C107" s="47" t="s">
        <v>120</v>
      </c>
      <c r="D107" s="47" t="s">
        <v>121</v>
      </c>
      <c r="E107" s="47">
        <v>0.2</v>
      </c>
      <c r="F107" s="47">
        <v>0.2</v>
      </c>
      <c r="G107" s="47">
        <v>0.2</v>
      </c>
      <c r="H107" s="47">
        <v>0.2</v>
      </c>
      <c r="I107" s="47">
        <v>0.2</v>
      </c>
      <c r="J107" s="47">
        <v>0.2</v>
      </c>
      <c r="K107" s="47">
        <v>0.2</v>
      </c>
      <c r="L107" s="47">
        <v>0.4</v>
      </c>
      <c r="M107" s="47">
        <v>0.4</v>
      </c>
      <c r="N107" s="47">
        <v>0.4</v>
      </c>
      <c r="O107" s="47">
        <v>0.4</v>
      </c>
      <c r="P107" s="47">
        <v>0.4</v>
      </c>
      <c r="Q107" s="47">
        <v>0.4</v>
      </c>
      <c r="R107" s="47">
        <v>0.4</v>
      </c>
      <c r="S107" s="47">
        <v>0.4</v>
      </c>
      <c r="T107" s="47">
        <v>0.4</v>
      </c>
      <c r="U107" s="47">
        <v>0.4</v>
      </c>
      <c r="V107" s="47">
        <v>0.4</v>
      </c>
      <c r="W107" s="47">
        <v>0.4</v>
      </c>
      <c r="X107" s="47">
        <v>0.4</v>
      </c>
      <c r="Y107" s="47">
        <v>0.4</v>
      </c>
      <c r="Z107" s="47">
        <v>0.2</v>
      </c>
      <c r="AA107" s="47">
        <v>0.2</v>
      </c>
      <c r="AB107" s="47">
        <v>0.2</v>
      </c>
      <c r="AC107" s="47">
        <v>7.6</v>
      </c>
      <c r="AD107" s="47">
        <v>53.2</v>
      </c>
      <c r="AE107" s="47">
        <v>2774</v>
      </c>
    </row>
    <row r="108" spans="1:31">
      <c r="A108" s="47" t="s">
        <v>271</v>
      </c>
      <c r="B108" s="47" t="s">
        <v>124</v>
      </c>
      <c r="C108" s="47" t="s">
        <v>120</v>
      </c>
      <c r="D108" s="47" t="s">
        <v>121</v>
      </c>
      <c r="E108" s="47">
        <v>0</v>
      </c>
      <c r="F108" s="47">
        <v>0</v>
      </c>
      <c r="G108" s="47">
        <v>0</v>
      </c>
      <c r="H108" s="47">
        <v>0</v>
      </c>
      <c r="I108" s="47">
        <v>0</v>
      </c>
      <c r="J108" s="47">
        <v>0</v>
      </c>
      <c r="K108" s="47">
        <v>0</v>
      </c>
      <c r="L108" s="47">
        <v>0</v>
      </c>
      <c r="M108" s="47">
        <v>0</v>
      </c>
      <c r="N108" s="47">
        <v>0</v>
      </c>
      <c r="O108" s="47">
        <v>0</v>
      </c>
      <c r="P108" s="47">
        <v>0</v>
      </c>
      <c r="Q108" s="47">
        <v>0</v>
      </c>
      <c r="R108" s="47">
        <v>0</v>
      </c>
      <c r="S108" s="47">
        <v>0</v>
      </c>
      <c r="T108" s="47">
        <v>0</v>
      </c>
      <c r="U108" s="47">
        <v>0</v>
      </c>
      <c r="V108" s="47">
        <v>0</v>
      </c>
      <c r="W108" s="47">
        <v>0</v>
      </c>
      <c r="X108" s="47">
        <v>0</v>
      </c>
      <c r="Y108" s="47">
        <v>0</v>
      </c>
      <c r="Z108" s="47">
        <v>0</v>
      </c>
      <c r="AA108" s="47">
        <v>0</v>
      </c>
      <c r="AB108" s="47">
        <v>0</v>
      </c>
      <c r="AC108" s="47">
        <v>0.67</v>
      </c>
      <c r="AD108" s="47">
        <v>4.67</v>
      </c>
      <c r="AE108" s="47">
        <v>243.33</v>
      </c>
    </row>
    <row r="109" spans="1:31">
      <c r="A109" s="47" t="s">
        <v>272</v>
      </c>
      <c r="B109" s="47" t="s">
        <v>124</v>
      </c>
      <c r="C109" s="47" t="s">
        <v>120</v>
      </c>
      <c r="D109" s="47" t="s">
        <v>121</v>
      </c>
      <c r="E109" s="47">
        <v>0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0</v>
      </c>
      <c r="L109" s="47">
        <v>0</v>
      </c>
      <c r="M109" s="47">
        <v>0</v>
      </c>
      <c r="N109" s="47">
        <v>0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0</v>
      </c>
      <c r="V109" s="47">
        <v>0</v>
      </c>
      <c r="W109" s="47">
        <v>0</v>
      </c>
      <c r="X109" s="47">
        <v>0</v>
      </c>
      <c r="Y109" s="47">
        <v>0</v>
      </c>
      <c r="Z109" s="47">
        <v>0</v>
      </c>
      <c r="AA109" s="47">
        <v>0</v>
      </c>
      <c r="AB109" s="47">
        <v>0</v>
      </c>
      <c r="AC109" s="47">
        <v>1</v>
      </c>
      <c r="AD109" s="47">
        <v>7</v>
      </c>
      <c r="AE109" s="47">
        <v>365</v>
      </c>
    </row>
    <row r="110" spans="1:31">
      <c r="A110" s="47" t="s">
        <v>273</v>
      </c>
      <c r="B110" s="47" t="s">
        <v>128</v>
      </c>
      <c r="C110" s="47" t="s">
        <v>120</v>
      </c>
      <c r="D110" s="47" t="s">
        <v>250</v>
      </c>
      <c r="E110" s="47">
        <v>0</v>
      </c>
      <c r="F110" s="47">
        <v>0</v>
      </c>
      <c r="G110" s="47">
        <v>0</v>
      </c>
      <c r="H110" s="47">
        <v>0</v>
      </c>
      <c r="I110" s="47">
        <v>725</v>
      </c>
      <c r="J110" s="47">
        <v>417</v>
      </c>
      <c r="K110" s="47">
        <v>290</v>
      </c>
      <c r="L110" s="47">
        <v>0</v>
      </c>
      <c r="M110" s="47">
        <v>0</v>
      </c>
      <c r="N110" s="47">
        <v>0</v>
      </c>
      <c r="O110" s="47">
        <v>0</v>
      </c>
      <c r="P110" s="47">
        <v>0</v>
      </c>
      <c r="Q110" s="47">
        <v>0</v>
      </c>
      <c r="R110" s="47">
        <v>0</v>
      </c>
      <c r="S110" s="47">
        <v>0</v>
      </c>
      <c r="T110" s="47">
        <v>0</v>
      </c>
      <c r="U110" s="47">
        <v>0</v>
      </c>
      <c r="V110" s="47">
        <v>0</v>
      </c>
      <c r="W110" s="47">
        <v>0</v>
      </c>
      <c r="X110" s="47">
        <v>0</v>
      </c>
      <c r="Y110" s="47">
        <v>0</v>
      </c>
      <c r="Z110" s="47">
        <v>0</v>
      </c>
      <c r="AA110" s="47">
        <v>0</v>
      </c>
      <c r="AB110" s="47">
        <v>0</v>
      </c>
      <c r="AC110" s="47">
        <v>1432</v>
      </c>
      <c r="AD110" s="47">
        <v>1432</v>
      </c>
      <c r="AE110" s="47">
        <v>74668.570000000007</v>
      </c>
    </row>
    <row r="111" spans="1:31">
      <c r="D111" s="47" t="s">
        <v>237</v>
      </c>
      <c r="E111" s="47">
        <v>0</v>
      </c>
      <c r="F111" s="47">
        <v>0</v>
      </c>
      <c r="G111" s="47">
        <v>0</v>
      </c>
      <c r="H111" s="47">
        <v>0</v>
      </c>
      <c r="I111" s="47">
        <v>125</v>
      </c>
      <c r="J111" s="47">
        <v>117</v>
      </c>
      <c r="K111" s="47">
        <v>90</v>
      </c>
      <c r="L111" s="47">
        <v>0</v>
      </c>
      <c r="M111" s="47">
        <v>0</v>
      </c>
      <c r="N111" s="47">
        <v>0</v>
      </c>
      <c r="O111" s="47">
        <v>0</v>
      </c>
      <c r="P111" s="47">
        <v>0</v>
      </c>
      <c r="Q111" s="47">
        <v>0</v>
      </c>
      <c r="R111" s="47">
        <v>0</v>
      </c>
      <c r="S111" s="47">
        <v>0</v>
      </c>
      <c r="T111" s="47">
        <v>0</v>
      </c>
      <c r="U111" s="47">
        <v>0</v>
      </c>
      <c r="V111" s="47">
        <v>0</v>
      </c>
      <c r="W111" s="47">
        <v>0</v>
      </c>
      <c r="X111" s="47">
        <v>125</v>
      </c>
      <c r="Y111" s="47">
        <v>117</v>
      </c>
      <c r="Z111" s="47">
        <v>90</v>
      </c>
      <c r="AA111" s="47">
        <v>0</v>
      </c>
      <c r="AB111" s="47">
        <v>0</v>
      </c>
      <c r="AC111" s="47">
        <v>664</v>
      </c>
    </row>
    <row r="112" spans="1:31">
      <c r="A112" s="47" t="s">
        <v>274</v>
      </c>
      <c r="B112" s="47" t="s">
        <v>119</v>
      </c>
      <c r="C112" s="47" t="s">
        <v>120</v>
      </c>
      <c r="D112" s="47" t="s">
        <v>121</v>
      </c>
      <c r="E112" s="47">
        <v>0.2</v>
      </c>
      <c r="F112" s="47">
        <v>0.2</v>
      </c>
      <c r="G112" s="47">
        <v>0.2</v>
      </c>
      <c r="H112" s="47">
        <v>0.2</v>
      </c>
      <c r="I112" s="47">
        <v>0.2</v>
      </c>
      <c r="J112" s="47">
        <v>0.2</v>
      </c>
      <c r="K112" s="47">
        <v>0.2</v>
      </c>
      <c r="L112" s="47">
        <v>0.4</v>
      </c>
      <c r="M112" s="47">
        <v>0.4</v>
      </c>
      <c r="N112" s="47">
        <v>0.4</v>
      </c>
      <c r="O112" s="47">
        <v>0.4</v>
      </c>
      <c r="P112" s="47">
        <v>0.4</v>
      </c>
      <c r="Q112" s="47">
        <v>0.4</v>
      </c>
      <c r="R112" s="47">
        <v>0.4</v>
      </c>
      <c r="S112" s="47">
        <v>0.4</v>
      </c>
      <c r="T112" s="47">
        <v>0.4</v>
      </c>
      <c r="U112" s="47">
        <v>0.4</v>
      </c>
      <c r="V112" s="47">
        <v>0.4</v>
      </c>
      <c r="W112" s="47">
        <v>0.4</v>
      </c>
      <c r="X112" s="47">
        <v>0.4</v>
      </c>
      <c r="Y112" s="47">
        <v>0.4</v>
      </c>
      <c r="Z112" s="47">
        <v>0.2</v>
      </c>
      <c r="AA112" s="47">
        <v>0.2</v>
      </c>
      <c r="AB112" s="47">
        <v>0.2</v>
      </c>
      <c r="AC112" s="47">
        <v>7.6</v>
      </c>
      <c r="AD112" s="47">
        <v>53.2</v>
      </c>
      <c r="AE112" s="47">
        <v>2774</v>
      </c>
    </row>
    <row r="113" spans="1:31">
      <c r="A113" s="47" t="s">
        <v>275</v>
      </c>
      <c r="B113" s="47" t="s">
        <v>124</v>
      </c>
      <c r="C113" s="47" t="s">
        <v>120</v>
      </c>
      <c r="D113" s="47" t="s">
        <v>121</v>
      </c>
      <c r="E113" s="47">
        <v>0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7">
        <v>0</v>
      </c>
      <c r="P113" s="47">
        <v>0</v>
      </c>
      <c r="Q113" s="47">
        <v>0</v>
      </c>
      <c r="R113" s="47">
        <v>0</v>
      </c>
      <c r="S113" s="47">
        <v>0</v>
      </c>
      <c r="T113" s="47">
        <v>0</v>
      </c>
      <c r="U113" s="47">
        <v>0</v>
      </c>
      <c r="V113" s="47">
        <v>0</v>
      </c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47">
        <v>0.67</v>
      </c>
      <c r="AD113" s="47">
        <v>4.67</v>
      </c>
      <c r="AE113" s="47">
        <v>243.33</v>
      </c>
    </row>
    <row r="114" spans="1:31">
      <c r="A114" s="47" t="s">
        <v>276</v>
      </c>
      <c r="B114" s="47" t="s">
        <v>124</v>
      </c>
      <c r="C114" s="47" t="s">
        <v>120</v>
      </c>
      <c r="D114" s="47" t="s">
        <v>121</v>
      </c>
      <c r="E114" s="47">
        <v>0</v>
      </c>
      <c r="F114" s="47">
        <v>0</v>
      </c>
      <c r="G114" s="47">
        <v>0</v>
      </c>
      <c r="H114" s="47">
        <v>0</v>
      </c>
      <c r="I114" s="47">
        <v>0</v>
      </c>
      <c r="J114" s="47">
        <v>0</v>
      </c>
      <c r="K114" s="47">
        <v>0</v>
      </c>
      <c r="L114" s="47">
        <v>0</v>
      </c>
      <c r="M114" s="47">
        <v>0</v>
      </c>
      <c r="N114" s="47">
        <v>0</v>
      </c>
      <c r="O114" s="47">
        <v>0</v>
      </c>
      <c r="P114" s="47">
        <v>0</v>
      </c>
      <c r="Q114" s="47">
        <v>0</v>
      </c>
      <c r="R114" s="47">
        <v>0</v>
      </c>
      <c r="S114" s="47">
        <v>0</v>
      </c>
      <c r="T114" s="47">
        <v>0</v>
      </c>
      <c r="U114" s="47">
        <v>0</v>
      </c>
      <c r="V114" s="47">
        <v>0</v>
      </c>
      <c r="W114" s="47">
        <v>0</v>
      </c>
      <c r="X114" s="47">
        <v>0</v>
      </c>
      <c r="Y114" s="47">
        <v>0</v>
      </c>
      <c r="Z114" s="47">
        <v>0</v>
      </c>
      <c r="AA114" s="47">
        <v>0</v>
      </c>
      <c r="AB114" s="47">
        <v>0</v>
      </c>
      <c r="AC114" s="47">
        <v>1</v>
      </c>
      <c r="AD114" s="47">
        <v>7</v>
      </c>
      <c r="AE114" s="47">
        <v>365</v>
      </c>
    </row>
    <row r="115" spans="1:31">
      <c r="A115" s="47" t="s">
        <v>277</v>
      </c>
      <c r="B115" s="47" t="s">
        <v>128</v>
      </c>
      <c r="C115" s="47" t="s">
        <v>120</v>
      </c>
      <c r="D115" s="47" t="s">
        <v>250</v>
      </c>
      <c r="E115" s="47">
        <v>0</v>
      </c>
      <c r="F115" s="47">
        <v>0</v>
      </c>
      <c r="G115" s="47">
        <v>0</v>
      </c>
      <c r="H115" s="47">
        <v>0</v>
      </c>
      <c r="I115" s="47">
        <v>725</v>
      </c>
      <c r="J115" s="47">
        <v>417</v>
      </c>
      <c r="K115" s="47">
        <v>290</v>
      </c>
      <c r="L115" s="47">
        <v>0</v>
      </c>
      <c r="M115" s="47">
        <v>0</v>
      </c>
      <c r="N115" s="47">
        <v>0</v>
      </c>
      <c r="O115" s="47">
        <v>0</v>
      </c>
      <c r="P115" s="47">
        <v>0</v>
      </c>
      <c r="Q115" s="47">
        <v>0</v>
      </c>
      <c r="R115" s="47">
        <v>0</v>
      </c>
      <c r="S115" s="47">
        <v>0</v>
      </c>
      <c r="T115" s="47">
        <v>0</v>
      </c>
      <c r="U115" s="47">
        <v>0</v>
      </c>
      <c r="V115" s="47">
        <v>0</v>
      </c>
      <c r="W115" s="47">
        <v>0</v>
      </c>
      <c r="X115" s="47">
        <v>0</v>
      </c>
      <c r="Y115" s="47">
        <v>0</v>
      </c>
      <c r="Z115" s="47">
        <v>0</v>
      </c>
      <c r="AA115" s="47">
        <v>0</v>
      </c>
      <c r="AB115" s="47">
        <v>0</v>
      </c>
      <c r="AC115" s="47">
        <v>1432</v>
      </c>
      <c r="AD115" s="47">
        <v>1432</v>
      </c>
      <c r="AE115" s="47">
        <v>74668.570000000007</v>
      </c>
    </row>
    <row r="116" spans="1:31">
      <c r="D116" s="47" t="s">
        <v>237</v>
      </c>
      <c r="E116" s="47">
        <v>0</v>
      </c>
      <c r="F116" s="47">
        <v>0</v>
      </c>
      <c r="G116" s="47">
        <v>0</v>
      </c>
      <c r="H116" s="47">
        <v>0</v>
      </c>
      <c r="I116" s="47">
        <v>125</v>
      </c>
      <c r="J116" s="47">
        <v>117</v>
      </c>
      <c r="K116" s="47">
        <v>90</v>
      </c>
      <c r="L116" s="47">
        <v>0</v>
      </c>
      <c r="M116" s="47">
        <v>0</v>
      </c>
      <c r="N116" s="47">
        <v>0</v>
      </c>
      <c r="O116" s="47">
        <v>0</v>
      </c>
      <c r="P116" s="47">
        <v>0</v>
      </c>
      <c r="Q116" s="47">
        <v>0</v>
      </c>
      <c r="R116" s="47">
        <v>0</v>
      </c>
      <c r="S116" s="47">
        <v>0</v>
      </c>
      <c r="T116" s="47">
        <v>0</v>
      </c>
      <c r="U116" s="47">
        <v>0</v>
      </c>
      <c r="V116" s="47">
        <v>0</v>
      </c>
      <c r="W116" s="47">
        <v>0</v>
      </c>
      <c r="X116" s="47">
        <v>125</v>
      </c>
      <c r="Y116" s="47">
        <v>117</v>
      </c>
      <c r="Z116" s="47">
        <v>90</v>
      </c>
      <c r="AA116" s="47">
        <v>0</v>
      </c>
      <c r="AB116" s="47">
        <v>0</v>
      </c>
      <c r="AC116" s="47">
        <v>664</v>
      </c>
    </row>
    <row r="117" spans="1:31">
      <c r="A117" s="47" t="s">
        <v>278</v>
      </c>
      <c r="B117" s="47" t="s">
        <v>119</v>
      </c>
      <c r="C117" s="47" t="s">
        <v>120</v>
      </c>
      <c r="D117" s="47" t="s">
        <v>121</v>
      </c>
      <c r="E117" s="47">
        <v>0.2</v>
      </c>
      <c r="F117" s="47">
        <v>0.2</v>
      </c>
      <c r="G117" s="47">
        <v>0.2</v>
      </c>
      <c r="H117" s="47">
        <v>0.2</v>
      </c>
      <c r="I117" s="47">
        <v>0.2</v>
      </c>
      <c r="J117" s="47">
        <v>0.2</v>
      </c>
      <c r="K117" s="47">
        <v>0.2</v>
      </c>
      <c r="L117" s="47">
        <v>0.4</v>
      </c>
      <c r="M117" s="47">
        <v>0.4</v>
      </c>
      <c r="N117" s="47">
        <v>0.4</v>
      </c>
      <c r="O117" s="47">
        <v>0.4</v>
      </c>
      <c r="P117" s="47">
        <v>0.4</v>
      </c>
      <c r="Q117" s="47">
        <v>0.4</v>
      </c>
      <c r="R117" s="47">
        <v>0.4</v>
      </c>
      <c r="S117" s="47">
        <v>0.4</v>
      </c>
      <c r="T117" s="47">
        <v>0.4</v>
      </c>
      <c r="U117" s="47">
        <v>0.4</v>
      </c>
      <c r="V117" s="47">
        <v>0.4</v>
      </c>
      <c r="W117" s="47">
        <v>0.4</v>
      </c>
      <c r="X117" s="47">
        <v>0.4</v>
      </c>
      <c r="Y117" s="47">
        <v>0.4</v>
      </c>
      <c r="Z117" s="47">
        <v>0.2</v>
      </c>
      <c r="AA117" s="47">
        <v>0.2</v>
      </c>
      <c r="AB117" s="47">
        <v>0.2</v>
      </c>
      <c r="AC117" s="47">
        <v>7.6</v>
      </c>
      <c r="AD117" s="47">
        <v>53.2</v>
      </c>
      <c r="AE117" s="47">
        <v>2774</v>
      </c>
    </row>
    <row r="118" spans="1:31">
      <c r="A118" s="47" t="s">
        <v>279</v>
      </c>
      <c r="B118" s="47" t="s">
        <v>124</v>
      </c>
      <c r="C118" s="47" t="s">
        <v>120</v>
      </c>
      <c r="D118" s="47" t="s">
        <v>121</v>
      </c>
      <c r="E118" s="47">
        <v>0</v>
      </c>
      <c r="F118" s="47">
        <v>0</v>
      </c>
      <c r="G118" s="47">
        <v>0</v>
      </c>
      <c r="H118" s="47">
        <v>0</v>
      </c>
      <c r="I118" s="47">
        <v>0</v>
      </c>
      <c r="J118" s="47">
        <v>0</v>
      </c>
      <c r="K118" s="47">
        <v>0</v>
      </c>
      <c r="L118" s="47">
        <v>0</v>
      </c>
      <c r="M118" s="47">
        <v>0</v>
      </c>
      <c r="N118" s="47">
        <v>0</v>
      </c>
      <c r="O118" s="47">
        <v>0</v>
      </c>
      <c r="P118" s="47">
        <v>0</v>
      </c>
      <c r="Q118" s="47">
        <v>0</v>
      </c>
      <c r="R118" s="47">
        <v>0</v>
      </c>
      <c r="S118" s="47">
        <v>0</v>
      </c>
      <c r="T118" s="47">
        <v>0</v>
      </c>
      <c r="U118" s="47">
        <v>0</v>
      </c>
      <c r="V118" s="47">
        <v>0</v>
      </c>
      <c r="W118" s="47">
        <v>0</v>
      </c>
      <c r="X118" s="47">
        <v>0</v>
      </c>
      <c r="Y118" s="47">
        <v>0</v>
      </c>
      <c r="Z118" s="47">
        <v>0</v>
      </c>
      <c r="AA118" s="47">
        <v>0</v>
      </c>
      <c r="AB118" s="47">
        <v>0</v>
      </c>
      <c r="AC118" s="47">
        <v>0.67</v>
      </c>
      <c r="AD118" s="47">
        <v>4.67</v>
      </c>
      <c r="AE118" s="47">
        <v>243.33</v>
      </c>
    </row>
    <row r="119" spans="1:31">
      <c r="A119" s="47" t="s">
        <v>280</v>
      </c>
      <c r="B119" s="47" t="s">
        <v>124</v>
      </c>
      <c r="C119" s="47" t="s">
        <v>120</v>
      </c>
      <c r="D119" s="47" t="s">
        <v>121</v>
      </c>
      <c r="E119" s="47">
        <v>0</v>
      </c>
      <c r="F119" s="47">
        <v>0</v>
      </c>
      <c r="G119" s="47">
        <v>0</v>
      </c>
      <c r="H119" s="47">
        <v>0</v>
      </c>
      <c r="I119" s="47">
        <v>0</v>
      </c>
      <c r="J119" s="47">
        <v>0</v>
      </c>
      <c r="K119" s="47">
        <v>0</v>
      </c>
      <c r="L119" s="47">
        <v>0</v>
      </c>
      <c r="M119" s="47">
        <v>0</v>
      </c>
      <c r="N119" s="47">
        <v>0</v>
      </c>
      <c r="O119" s="47">
        <v>0</v>
      </c>
      <c r="P119" s="47">
        <v>0</v>
      </c>
      <c r="Q119" s="47">
        <v>0</v>
      </c>
      <c r="R119" s="47">
        <v>0</v>
      </c>
      <c r="S119" s="47">
        <v>0</v>
      </c>
      <c r="T119" s="47">
        <v>0</v>
      </c>
      <c r="U119" s="47">
        <v>0</v>
      </c>
      <c r="V119" s="47">
        <v>0</v>
      </c>
      <c r="W119" s="47">
        <v>0</v>
      </c>
      <c r="X119" s="47">
        <v>0</v>
      </c>
      <c r="Y119" s="47">
        <v>0</v>
      </c>
      <c r="Z119" s="47">
        <v>0</v>
      </c>
      <c r="AA119" s="47">
        <v>0</v>
      </c>
      <c r="AB119" s="47">
        <v>0</v>
      </c>
      <c r="AC119" s="47">
        <v>1</v>
      </c>
      <c r="AD119" s="47">
        <v>7</v>
      </c>
      <c r="AE119" s="47">
        <v>365</v>
      </c>
    </row>
    <row r="120" spans="1:31">
      <c r="A120" s="47" t="s">
        <v>281</v>
      </c>
      <c r="B120" s="47" t="s">
        <v>128</v>
      </c>
      <c r="C120" s="47" t="s">
        <v>120</v>
      </c>
      <c r="D120" s="47" t="s">
        <v>121</v>
      </c>
      <c r="E120" s="47">
        <v>0</v>
      </c>
      <c r="F120" s="47">
        <v>0</v>
      </c>
      <c r="G120" s="47">
        <v>0</v>
      </c>
      <c r="H120" s="47">
        <v>0</v>
      </c>
      <c r="I120" s="47">
        <v>0</v>
      </c>
      <c r="J120" s="47">
        <v>0</v>
      </c>
      <c r="K120" s="47">
        <v>0</v>
      </c>
      <c r="L120" s="47">
        <v>0</v>
      </c>
      <c r="M120" s="47">
        <v>0</v>
      </c>
      <c r="N120" s="47">
        <v>0</v>
      </c>
      <c r="O120" s="47">
        <v>0</v>
      </c>
      <c r="P120" s="47">
        <v>0</v>
      </c>
      <c r="Q120" s="47">
        <v>0</v>
      </c>
      <c r="R120" s="47">
        <v>50</v>
      </c>
      <c r="S120" s="47">
        <v>35</v>
      </c>
      <c r="T120" s="47">
        <v>0</v>
      </c>
      <c r="U120" s="47">
        <v>0</v>
      </c>
      <c r="V120" s="47">
        <v>0</v>
      </c>
      <c r="W120" s="47">
        <v>0</v>
      </c>
      <c r="X120" s="47">
        <v>0</v>
      </c>
      <c r="Y120" s="47">
        <v>0</v>
      </c>
      <c r="Z120" s="47">
        <v>0</v>
      </c>
      <c r="AA120" s="47">
        <v>0</v>
      </c>
      <c r="AB120" s="47">
        <v>0</v>
      </c>
      <c r="AC120" s="47">
        <v>85</v>
      </c>
      <c r="AD120" s="47">
        <v>595</v>
      </c>
      <c r="AE120" s="47">
        <v>31025</v>
      </c>
    </row>
    <row r="121" spans="1:31">
      <c r="A121" s="47" t="s">
        <v>282</v>
      </c>
      <c r="B121" s="47" t="s">
        <v>119</v>
      </c>
      <c r="C121" s="47" t="s">
        <v>120</v>
      </c>
      <c r="D121" s="47" t="s">
        <v>121</v>
      </c>
      <c r="E121" s="47">
        <v>0.2</v>
      </c>
      <c r="F121" s="47">
        <v>0.2</v>
      </c>
      <c r="G121" s="47">
        <v>0.2</v>
      </c>
      <c r="H121" s="47">
        <v>0.2</v>
      </c>
      <c r="I121" s="47">
        <v>0.2</v>
      </c>
      <c r="J121" s="47">
        <v>0.2</v>
      </c>
      <c r="K121" s="47">
        <v>0.2</v>
      </c>
      <c r="L121" s="47">
        <v>0.6</v>
      </c>
      <c r="M121" s="47">
        <v>0.6</v>
      </c>
      <c r="N121" s="47">
        <v>0.6</v>
      </c>
      <c r="O121" s="47">
        <v>0.6</v>
      </c>
      <c r="P121" s="47">
        <v>0.6</v>
      </c>
      <c r="Q121" s="47">
        <v>0.6</v>
      </c>
      <c r="R121" s="47">
        <v>0.6</v>
      </c>
      <c r="S121" s="47">
        <v>0.6</v>
      </c>
      <c r="T121" s="47">
        <v>0.6</v>
      </c>
      <c r="U121" s="47">
        <v>0.6</v>
      </c>
      <c r="V121" s="47">
        <v>0.6</v>
      </c>
      <c r="W121" s="47">
        <v>0.6</v>
      </c>
      <c r="X121" s="47">
        <v>0.6</v>
      </c>
      <c r="Y121" s="47">
        <v>0.6</v>
      </c>
      <c r="Z121" s="47">
        <v>0.2</v>
      </c>
      <c r="AA121" s="47">
        <v>0.2</v>
      </c>
      <c r="AB121" s="47">
        <v>0.2</v>
      </c>
      <c r="AC121" s="47">
        <v>10.4</v>
      </c>
      <c r="AD121" s="47">
        <v>72.8</v>
      </c>
      <c r="AE121" s="47">
        <v>3796</v>
      </c>
    </row>
    <row r="122" spans="1:31">
      <c r="A122" s="47" t="s">
        <v>283</v>
      </c>
      <c r="B122" s="47" t="s">
        <v>119</v>
      </c>
      <c r="C122" s="47" t="s">
        <v>120</v>
      </c>
      <c r="D122" s="47" t="s">
        <v>121</v>
      </c>
      <c r="E122" s="47">
        <v>0.05</v>
      </c>
      <c r="F122" s="47">
        <v>0.05</v>
      </c>
      <c r="G122" s="47">
        <v>0.05</v>
      </c>
      <c r="H122" s="47">
        <v>0.05</v>
      </c>
      <c r="I122" s="47">
        <v>0.05</v>
      </c>
      <c r="J122" s="47">
        <v>0.05</v>
      </c>
      <c r="K122" s="47">
        <v>0.05</v>
      </c>
      <c r="L122" s="47">
        <v>0.05</v>
      </c>
      <c r="M122" s="47">
        <v>0.05</v>
      </c>
      <c r="N122" s="47">
        <v>0.05</v>
      </c>
      <c r="O122" s="47">
        <v>0.05</v>
      </c>
      <c r="P122" s="47">
        <v>0.05</v>
      </c>
      <c r="Q122" s="47">
        <v>0.05</v>
      </c>
      <c r="R122" s="47">
        <v>0.05</v>
      </c>
      <c r="S122" s="47">
        <v>0.05</v>
      </c>
      <c r="T122" s="47">
        <v>0.05</v>
      </c>
      <c r="U122" s="47">
        <v>0.05</v>
      </c>
      <c r="V122" s="47">
        <v>0.05</v>
      </c>
      <c r="W122" s="47">
        <v>0.05</v>
      </c>
      <c r="X122" s="47">
        <v>0.05</v>
      </c>
      <c r="Y122" s="47">
        <v>0.05</v>
      </c>
      <c r="Z122" s="47">
        <v>0.05</v>
      </c>
      <c r="AA122" s="47">
        <v>0.05</v>
      </c>
      <c r="AB122" s="47">
        <v>0.05</v>
      </c>
      <c r="AC122" s="47">
        <v>1.2</v>
      </c>
      <c r="AD122" s="47">
        <v>8.4</v>
      </c>
      <c r="AE122" s="47">
        <v>438</v>
      </c>
    </row>
    <row r="123" spans="1:31">
      <c r="A123" s="47" t="s">
        <v>284</v>
      </c>
      <c r="B123" s="47" t="s">
        <v>119</v>
      </c>
      <c r="C123" s="47" t="s">
        <v>120</v>
      </c>
      <c r="D123" s="47" t="s">
        <v>121</v>
      </c>
      <c r="E123" s="47">
        <v>0.2</v>
      </c>
      <c r="F123" s="47">
        <v>0.2</v>
      </c>
      <c r="G123" s="47">
        <v>0.2</v>
      </c>
      <c r="H123" s="47">
        <v>0.2</v>
      </c>
      <c r="I123" s="47">
        <v>0.2</v>
      </c>
      <c r="J123" s="47">
        <v>0.2</v>
      </c>
      <c r="K123" s="47">
        <v>0.2</v>
      </c>
      <c r="L123" s="47">
        <v>0.2</v>
      </c>
      <c r="M123" s="47">
        <v>0.2</v>
      </c>
      <c r="N123" s="47">
        <v>0.2</v>
      </c>
      <c r="O123" s="47">
        <v>0.2</v>
      </c>
      <c r="P123" s="47">
        <v>0.2</v>
      </c>
      <c r="Q123" s="47">
        <v>0.2</v>
      </c>
      <c r="R123" s="47">
        <v>0.2</v>
      </c>
      <c r="S123" s="47">
        <v>0.2</v>
      </c>
      <c r="T123" s="47">
        <v>0.2</v>
      </c>
      <c r="U123" s="47">
        <v>0.2</v>
      </c>
      <c r="V123" s="47">
        <v>0.2</v>
      </c>
      <c r="W123" s="47">
        <v>0.2</v>
      </c>
      <c r="X123" s="47">
        <v>0.2</v>
      </c>
      <c r="Y123" s="47">
        <v>0.2</v>
      </c>
      <c r="Z123" s="47">
        <v>0.2</v>
      </c>
      <c r="AA123" s="47">
        <v>0.2</v>
      </c>
      <c r="AB123" s="47">
        <v>0.2</v>
      </c>
      <c r="AC123" s="47">
        <v>4.8</v>
      </c>
      <c r="AD123" s="47">
        <v>33.6</v>
      </c>
      <c r="AE123" s="47">
        <v>1752</v>
      </c>
    </row>
    <row r="124" spans="1:31">
      <c r="A124" s="47" t="s">
        <v>285</v>
      </c>
      <c r="B124" s="47" t="s">
        <v>122</v>
      </c>
      <c r="C124" s="47" t="s">
        <v>120</v>
      </c>
      <c r="D124" s="47" t="s">
        <v>121</v>
      </c>
      <c r="E124" s="47">
        <v>43.3</v>
      </c>
      <c r="F124" s="47">
        <v>43.3</v>
      </c>
      <c r="G124" s="47">
        <v>43.3</v>
      </c>
      <c r="H124" s="47">
        <v>43.3</v>
      </c>
      <c r="I124" s="47">
        <v>43.3</v>
      </c>
      <c r="J124" s="47">
        <v>43.3</v>
      </c>
      <c r="K124" s="47">
        <v>43.3</v>
      </c>
      <c r="L124" s="47">
        <v>43.3</v>
      </c>
      <c r="M124" s="47">
        <v>43.3</v>
      </c>
      <c r="N124" s="47">
        <v>43.3</v>
      </c>
      <c r="O124" s="47">
        <v>43.3</v>
      </c>
      <c r="P124" s="47">
        <v>43.3</v>
      </c>
      <c r="Q124" s="47">
        <v>43.3</v>
      </c>
      <c r="R124" s="47">
        <v>43.3</v>
      </c>
      <c r="S124" s="47">
        <v>43.3</v>
      </c>
      <c r="T124" s="47">
        <v>43.3</v>
      </c>
      <c r="U124" s="47">
        <v>43.3</v>
      </c>
      <c r="V124" s="47">
        <v>43.3</v>
      </c>
      <c r="W124" s="47">
        <v>43.3</v>
      </c>
      <c r="X124" s="47">
        <v>43.3</v>
      </c>
      <c r="Y124" s="47">
        <v>43.3</v>
      </c>
      <c r="Z124" s="47">
        <v>43.3</v>
      </c>
      <c r="AA124" s="47">
        <v>43.3</v>
      </c>
      <c r="AB124" s="47">
        <v>43.3</v>
      </c>
      <c r="AC124" s="47">
        <v>1039.2</v>
      </c>
      <c r="AD124" s="47">
        <v>7274.4</v>
      </c>
      <c r="AE124" s="47">
        <v>379308</v>
      </c>
    </row>
    <row r="125" spans="1:31">
      <c r="A125" s="47" t="s">
        <v>286</v>
      </c>
      <c r="B125" s="47" t="s">
        <v>122</v>
      </c>
      <c r="C125" s="47" t="s">
        <v>120</v>
      </c>
      <c r="D125" s="47" t="s">
        <v>121</v>
      </c>
      <c r="E125" s="47">
        <v>55</v>
      </c>
      <c r="F125" s="47">
        <v>55</v>
      </c>
      <c r="G125" s="47">
        <v>55</v>
      </c>
      <c r="H125" s="47">
        <v>55</v>
      </c>
      <c r="I125" s="47">
        <v>55</v>
      </c>
      <c r="J125" s="47">
        <v>55</v>
      </c>
      <c r="K125" s="47">
        <v>55</v>
      </c>
      <c r="L125" s="47">
        <v>55</v>
      </c>
      <c r="M125" s="47">
        <v>55</v>
      </c>
      <c r="N125" s="47">
        <v>55</v>
      </c>
      <c r="O125" s="47">
        <v>55</v>
      </c>
      <c r="P125" s="47">
        <v>55</v>
      </c>
      <c r="Q125" s="47">
        <v>55</v>
      </c>
      <c r="R125" s="47">
        <v>55</v>
      </c>
      <c r="S125" s="47">
        <v>55</v>
      </c>
      <c r="T125" s="47">
        <v>55</v>
      </c>
      <c r="U125" s="47">
        <v>55</v>
      </c>
      <c r="V125" s="47">
        <v>55</v>
      </c>
      <c r="W125" s="47">
        <v>55</v>
      </c>
      <c r="X125" s="47">
        <v>55</v>
      </c>
      <c r="Y125" s="47">
        <v>55</v>
      </c>
      <c r="Z125" s="47">
        <v>55</v>
      </c>
      <c r="AA125" s="47">
        <v>55</v>
      </c>
      <c r="AB125" s="47">
        <v>55</v>
      </c>
      <c r="AC125" s="47">
        <v>1320</v>
      </c>
      <c r="AD125" s="47">
        <v>9240</v>
      </c>
      <c r="AE125" s="47">
        <v>481800</v>
      </c>
    </row>
    <row r="126" spans="1:31">
      <c r="A126" s="47" t="s">
        <v>287</v>
      </c>
      <c r="B126" s="47" t="s">
        <v>124</v>
      </c>
      <c r="C126" s="47" t="s">
        <v>120</v>
      </c>
      <c r="D126" s="47" t="s">
        <v>121</v>
      </c>
      <c r="E126" s="47">
        <v>0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0</v>
      </c>
      <c r="L126" s="47">
        <v>0</v>
      </c>
      <c r="M126" s="47">
        <v>0</v>
      </c>
      <c r="N126" s="47">
        <v>0</v>
      </c>
      <c r="O126" s="47">
        <v>0</v>
      </c>
      <c r="P126" s="47">
        <v>0</v>
      </c>
      <c r="Q126" s="47">
        <v>0</v>
      </c>
      <c r="R126" s="47">
        <v>0</v>
      </c>
      <c r="S126" s="47">
        <v>0</v>
      </c>
      <c r="T126" s="47">
        <v>0</v>
      </c>
      <c r="U126" s="47">
        <v>0</v>
      </c>
      <c r="V126" s="47">
        <v>0</v>
      </c>
      <c r="W126" s="47">
        <v>0</v>
      </c>
      <c r="X126" s="47">
        <v>0</v>
      </c>
      <c r="Y126" s="47">
        <v>0</v>
      </c>
      <c r="Z126" s="47">
        <v>0</v>
      </c>
      <c r="AA126" s="47">
        <v>0</v>
      </c>
      <c r="AB126" s="47">
        <v>0</v>
      </c>
      <c r="AC126" s="47">
        <v>0.67</v>
      </c>
      <c r="AD126" s="47">
        <v>4.67</v>
      </c>
      <c r="AE126" s="47">
        <v>243.33</v>
      </c>
    </row>
    <row r="127" spans="1:31">
      <c r="A127" s="47" t="s">
        <v>288</v>
      </c>
      <c r="B127" s="47" t="s">
        <v>124</v>
      </c>
      <c r="C127" s="47" t="s">
        <v>120</v>
      </c>
      <c r="D127" s="47" t="s">
        <v>121</v>
      </c>
      <c r="E127" s="47">
        <v>0</v>
      </c>
      <c r="F127" s="47">
        <v>0</v>
      </c>
      <c r="G127" s="47">
        <v>0</v>
      </c>
      <c r="H127" s="47">
        <v>0</v>
      </c>
      <c r="I127" s="47">
        <v>0</v>
      </c>
      <c r="J127" s="47">
        <v>0</v>
      </c>
      <c r="K127" s="47">
        <v>0</v>
      </c>
      <c r="L127" s="47">
        <v>0</v>
      </c>
      <c r="M127" s="47">
        <v>0</v>
      </c>
      <c r="N127" s="47">
        <v>0</v>
      </c>
      <c r="O127" s="47">
        <v>0</v>
      </c>
      <c r="P127" s="47">
        <v>0</v>
      </c>
      <c r="Q127" s="47">
        <v>0</v>
      </c>
      <c r="R127" s="47">
        <v>0</v>
      </c>
      <c r="S127" s="47">
        <v>0</v>
      </c>
      <c r="T127" s="47">
        <v>0</v>
      </c>
      <c r="U127" s="47">
        <v>0</v>
      </c>
      <c r="V127" s="47">
        <v>0</v>
      </c>
      <c r="W127" s="47">
        <v>0</v>
      </c>
      <c r="X127" s="47">
        <v>0</v>
      </c>
      <c r="Y127" s="47">
        <v>0</v>
      </c>
      <c r="Z127" s="47">
        <v>0</v>
      </c>
      <c r="AA127" s="47">
        <v>0</v>
      </c>
      <c r="AB127" s="47">
        <v>0</v>
      </c>
      <c r="AC127" s="47">
        <v>1</v>
      </c>
      <c r="AD127" s="47">
        <v>7</v>
      </c>
      <c r="AE127" s="47">
        <v>365</v>
      </c>
    </row>
    <row r="128" spans="1:31">
      <c r="A128" s="47" t="s">
        <v>289</v>
      </c>
      <c r="B128" s="47" t="s">
        <v>128</v>
      </c>
      <c r="C128" s="47" t="s">
        <v>120</v>
      </c>
      <c r="D128" s="47" t="s">
        <v>250</v>
      </c>
      <c r="E128" s="47">
        <v>0</v>
      </c>
      <c r="F128" s="47">
        <v>0</v>
      </c>
      <c r="G128" s="47">
        <v>0</v>
      </c>
      <c r="H128" s="47">
        <v>0</v>
      </c>
      <c r="I128" s="47">
        <v>725</v>
      </c>
      <c r="J128" s="47">
        <v>417</v>
      </c>
      <c r="K128" s="47">
        <v>290</v>
      </c>
      <c r="L128" s="47">
        <v>0</v>
      </c>
      <c r="M128" s="47">
        <v>0</v>
      </c>
      <c r="N128" s="47">
        <v>0</v>
      </c>
      <c r="O128" s="47">
        <v>0</v>
      </c>
      <c r="P128" s="47">
        <v>0</v>
      </c>
      <c r="Q128" s="47">
        <v>0</v>
      </c>
      <c r="R128" s="47">
        <v>0</v>
      </c>
      <c r="S128" s="47">
        <v>0</v>
      </c>
      <c r="T128" s="47">
        <v>0</v>
      </c>
      <c r="U128" s="47">
        <v>0</v>
      </c>
      <c r="V128" s="47">
        <v>0</v>
      </c>
      <c r="W128" s="47">
        <v>0</v>
      </c>
      <c r="X128" s="47">
        <v>0</v>
      </c>
      <c r="Y128" s="47">
        <v>0</v>
      </c>
      <c r="Z128" s="47">
        <v>0</v>
      </c>
      <c r="AA128" s="47">
        <v>0</v>
      </c>
      <c r="AB128" s="47">
        <v>0</v>
      </c>
      <c r="AC128" s="47">
        <v>1432</v>
      </c>
      <c r="AD128" s="47">
        <v>1432</v>
      </c>
      <c r="AE128" s="47">
        <v>74668.570000000007</v>
      </c>
    </row>
    <row r="129" spans="1:31">
      <c r="D129" s="47" t="s">
        <v>237</v>
      </c>
      <c r="E129" s="47">
        <v>0</v>
      </c>
      <c r="F129" s="47">
        <v>0</v>
      </c>
      <c r="G129" s="47">
        <v>0</v>
      </c>
      <c r="H129" s="47">
        <v>0</v>
      </c>
      <c r="I129" s="47">
        <v>125</v>
      </c>
      <c r="J129" s="47">
        <v>117</v>
      </c>
      <c r="K129" s="47">
        <v>90</v>
      </c>
      <c r="L129" s="47">
        <v>0</v>
      </c>
      <c r="M129" s="47">
        <v>0</v>
      </c>
      <c r="N129" s="47">
        <v>0</v>
      </c>
      <c r="O129" s="47">
        <v>0</v>
      </c>
      <c r="P129" s="47">
        <v>0</v>
      </c>
      <c r="Q129" s="47">
        <v>0</v>
      </c>
      <c r="R129" s="47">
        <v>0</v>
      </c>
      <c r="S129" s="47">
        <v>0</v>
      </c>
      <c r="T129" s="47">
        <v>0</v>
      </c>
      <c r="U129" s="47">
        <v>0</v>
      </c>
      <c r="V129" s="47">
        <v>0</v>
      </c>
      <c r="W129" s="47">
        <v>0</v>
      </c>
      <c r="X129" s="47">
        <v>125</v>
      </c>
      <c r="Y129" s="47">
        <v>117</v>
      </c>
      <c r="Z129" s="47">
        <v>90</v>
      </c>
      <c r="AA129" s="47">
        <v>0</v>
      </c>
      <c r="AB129" s="47">
        <v>0</v>
      </c>
      <c r="AC129" s="47">
        <v>664</v>
      </c>
    </row>
    <row r="130" spans="1:31">
      <c r="A130" s="47" t="s">
        <v>290</v>
      </c>
      <c r="B130" s="47" t="s">
        <v>119</v>
      </c>
      <c r="C130" s="47" t="s">
        <v>120</v>
      </c>
      <c r="D130" s="47" t="s">
        <v>121</v>
      </c>
      <c r="E130" s="47">
        <v>0.2</v>
      </c>
      <c r="F130" s="47">
        <v>0.2</v>
      </c>
      <c r="G130" s="47">
        <v>0.2</v>
      </c>
      <c r="H130" s="47">
        <v>0.2</v>
      </c>
      <c r="I130" s="47">
        <v>0.2</v>
      </c>
      <c r="J130" s="47">
        <v>0.2</v>
      </c>
      <c r="K130" s="47">
        <v>0.2</v>
      </c>
      <c r="L130" s="47">
        <v>0.4</v>
      </c>
      <c r="M130" s="47">
        <v>0.4</v>
      </c>
      <c r="N130" s="47">
        <v>0.4</v>
      </c>
      <c r="O130" s="47">
        <v>0.4</v>
      </c>
      <c r="P130" s="47">
        <v>0.4</v>
      </c>
      <c r="Q130" s="47">
        <v>0.4</v>
      </c>
      <c r="R130" s="47">
        <v>0.4</v>
      </c>
      <c r="S130" s="47">
        <v>0.4</v>
      </c>
      <c r="T130" s="47">
        <v>0.4</v>
      </c>
      <c r="U130" s="47">
        <v>0.4</v>
      </c>
      <c r="V130" s="47">
        <v>0.4</v>
      </c>
      <c r="W130" s="47">
        <v>0.4</v>
      </c>
      <c r="X130" s="47">
        <v>0.4</v>
      </c>
      <c r="Y130" s="47">
        <v>0.4</v>
      </c>
      <c r="Z130" s="47">
        <v>0.2</v>
      </c>
      <c r="AA130" s="47">
        <v>0.2</v>
      </c>
      <c r="AB130" s="47">
        <v>0.2</v>
      </c>
      <c r="AC130" s="47">
        <v>7.6</v>
      </c>
      <c r="AD130" s="47">
        <v>53.2</v>
      </c>
      <c r="AE130" s="47">
        <v>2774</v>
      </c>
    </row>
    <row r="131" spans="1:31">
      <c r="A131" s="47" t="s">
        <v>335</v>
      </c>
      <c r="B131" s="47" t="s">
        <v>122</v>
      </c>
      <c r="C131" s="47" t="s">
        <v>120</v>
      </c>
      <c r="D131" s="47" t="s">
        <v>121</v>
      </c>
      <c r="E131" s="47">
        <v>60</v>
      </c>
      <c r="F131" s="47">
        <v>60</v>
      </c>
      <c r="G131" s="47">
        <v>60</v>
      </c>
      <c r="H131" s="47">
        <v>60</v>
      </c>
      <c r="I131" s="47">
        <v>60</v>
      </c>
      <c r="J131" s="47">
        <v>60</v>
      </c>
      <c r="K131" s="47">
        <v>60</v>
      </c>
      <c r="L131" s="47">
        <v>60</v>
      </c>
      <c r="M131" s="47">
        <v>60</v>
      </c>
      <c r="N131" s="47">
        <v>60</v>
      </c>
      <c r="O131" s="47">
        <v>60</v>
      </c>
      <c r="P131" s="47">
        <v>60</v>
      </c>
      <c r="Q131" s="47">
        <v>60</v>
      </c>
      <c r="R131" s="47">
        <v>60</v>
      </c>
      <c r="S131" s="47">
        <v>60</v>
      </c>
      <c r="T131" s="47">
        <v>60</v>
      </c>
      <c r="U131" s="47">
        <v>60</v>
      </c>
      <c r="V131" s="47">
        <v>60</v>
      </c>
      <c r="W131" s="47">
        <v>60</v>
      </c>
      <c r="X131" s="47">
        <v>60</v>
      </c>
      <c r="Y131" s="47">
        <v>60</v>
      </c>
      <c r="Z131" s="47">
        <v>60</v>
      </c>
      <c r="AA131" s="47">
        <v>60</v>
      </c>
      <c r="AB131" s="47">
        <v>60</v>
      </c>
      <c r="AC131" s="47">
        <v>1440</v>
      </c>
      <c r="AD131" s="47">
        <v>10080</v>
      </c>
      <c r="AE131" s="47">
        <v>525600</v>
      </c>
    </row>
    <row r="132" spans="1:31">
      <c r="A132" s="47" t="s">
        <v>336</v>
      </c>
      <c r="B132" s="47" t="s">
        <v>122</v>
      </c>
      <c r="C132" s="47" t="s">
        <v>120</v>
      </c>
      <c r="D132" s="47" t="s">
        <v>121</v>
      </c>
      <c r="E132" s="47">
        <v>60</v>
      </c>
      <c r="F132" s="47">
        <v>60</v>
      </c>
      <c r="G132" s="47">
        <v>60</v>
      </c>
      <c r="H132" s="47">
        <v>60</v>
      </c>
      <c r="I132" s="47">
        <v>60</v>
      </c>
      <c r="J132" s="47">
        <v>60</v>
      </c>
      <c r="K132" s="47">
        <v>60</v>
      </c>
      <c r="L132" s="47">
        <v>60</v>
      </c>
      <c r="M132" s="47">
        <v>60</v>
      </c>
      <c r="N132" s="47">
        <v>60</v>
      </c>
      <c r="O132" s="47">
        <v>60</v>
      </c>
      <c r="P132" s="47">
        <v>60</v>
      </c>
      <c r="Q132" s="47">
        <v>60</v>
      </c>
      <c r="R132" s="47">
        <v>60</v>
      </c>
      <c r="S132" s="47">
        <v>60</v>
      </c>
      <c r="T132" s="47">
        <v>60</v>
      </c>
      <c r="U132" s="47">
        <v>60</v>
      </c>
      <c r="V132" s="47">
        <v>60</v>
      </c>
      <c r="W132" s="47">
        <v>60</v>
      </c>
      <c r="X132" s="47">
        <v>60</v>
      </c>
      <c r="Y132" s="47">
        <v>60</v>
      </c>
      <c r="Z132" s="47">
        <v>60</v>
      </c>
      <c r="AA132" s="47">
        <v>60</v>
      </c>
      <c r="AB132" s="47">
        <v>60</v>
      </c>
      <c r="AC132" s="47">
        <v>1440</v>
      </c>
      <c r="AD132" s="47">
        <v>10080</v>
      </c>
      <c r="AE132" s="47">
        <v>525600</v>
      </c>
    </row>
    <row r="133" spans="1:31">
      <c r="A133" s="47" t="s">
        <v>337</v>
      </c>
      <c r="B133" s="47" t="s">
        <v>122</v>
      </c>
      <c r="C133" s="47" t="s">
        <v>120</v>
      </c>
      <c r="D133" s="47" t="s">
        <v>121</v>
      </c>
      <c r="E133" s="47">
        <v>22</v>
      </c>
      <c r="F133" s="47">
        <v>22</v>
      </c>
      <c r="G133" s="47">
        <v>22</v>
      </c>
      <c r="H133" s="47">
        <v>22</v>
      </c>
      <c r="I133" s="47">
        <v>22</v>
      </c>
      <c r="J133" s="47">
        <v>22</v>
      </c>
      <c r="K133" s="47">
        <v>22</v>
      </c>
      <c r="L133" s="47">
        <v>22</v>
      </c>
      <c r="M133" s="47">
        <v>22</v>
      </c>
      <c r="N133" s="47">
        <v>22</v>
      </c>
      <c r="O133" s="47">
        <v>22</v>
      </c>
      <c r="P133" s="47">
        <v>22</v>
      </c>
      <c r="Q133" s="47">
        <v>22</v>
      </c>
      <c r="R133" s="47">
        <v>22</v>
      </c>
      <c r="S133" s="47">
        <v>22</v>
      </c>
      <c r="T133" s="47">
        <v>22</v>
      </c>
      <c r="U133" s="47">
        <v>22</v>
      </c>
      <c r="V133" s="47">
        <v>22</v>
      </c>
      <c r="W133" s="47">
        <v>22</v>
      </c>
      <c r="X133" s="47">
        <v>22</v>
      </c>
      <c r="Y133" s="47">
        <v>22</v>
      </c>
      <c r="Z133" s="47">
        <v>22</v>
      </c>
      <c r="AA133" s="47">
        <v>22</v>
      </c>
      <c r="AB133" s="47">
        <v>22</v>
      </c>
      <c r="AC133" s="47">
        <v>528</v>
      </c>
      <c r="AD133" s="47">
        <v>3696</v>
      </c>
      <c r="AE133" s="47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8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0.5"/>
  <cols>
    <col min="1" max="1" width="2.5" style="53" customWidth="1"/>
    <col min="2" max="2" width="30.1640625" style="34" customWidth="1"/>
    <col min="3" max="18" width="17" style="7" customWidth="1"/>
    <col min="19" max="16384" width="9.33203125" style="7"/>
  </cols>
  <sheetData>
    <row r="1" spans="1:18" ht="20.25">
      <c r="A1" s="33" t="s">
        <v>155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s="34" customFormat="1" ht="11.25">
      <c r="A2" s="99"/>
      <c r="B2" s="99"/>
      <c r="C2" s="23" t="s">
        <v>99</v>
      </c>
      <c r="D2" s="23" t="s">
        <v>100</v>
      </c>
      <c r="E2" s="23" t="s">
        <v>101</v>
      </c>
      <c r="F2" s="23" t="s">
        <v>102</v>
      </c>
      <c r="G2" s="23" t="s">
        <v>103</v>
      </c>
      <c r="H2" s="23" t="s">
        <v>104</v>
      </c>
      <c r="I2" s="23" t="s">
        <v>105</v>
      </c>
      <c r="J2" s="23" t="s">
        <v>106</v>
      </c>
      <c r="K2" s="23" t="s">
        <v>107</v>
      </c>
      <c r="L2" s="23" t="s">
        <v>108</v>
      </c>
      <c r="M2" s="77" t="s">
        <v>315</v>
      </c>
      <c r="N2" s="23" t="s">
        <v>109</v>
      </c>
      <c r="O2" s="23" t="s">
        <v>110</v>
      </c>
      <c r="P2" s="23" t="s">
        <v>111</v>
      </c>
      <c r="Q2" s="23" t="s">
        <v>112</v>
      </c>
      <c r="R2" s="23" t="s">
        <v>113</v>
      </c>
    </row>
    <row r="3" spans="1:18" ht="11.25">
      <c r="A3" s="56" t="s">
        <v>8</v>
      </c>
      <c r="B3" s="57"/>
    </row>
    <row r="4" spans="1:18" ht="11.25">
      <c r="A4" s="58"/>
      <c r="B4" s="59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628</v>
      </c>
      <c r="H4" s="1" t="s">
        <v>15</v>
      </c>
      <c r="I4" s="1" t="s">
        <v>16</v>
      </c>
      <c r="J4" s="1" t="s">
        <v>17</v>
      </c>
      <c r="K4" s="1" t="s">
        <v>18</v>
      </c>
      <c r="L4" s="1" t="s">
        <v>19</v>
      </c>
      <c r="M4" s="1" t="s">
        <v>20</v>
      </c>
      <c r="N4" s="1" t="s">
        <v>21</v>
      </c>
      <c r="O4" s="1" t="s">
        <v>22</v>
      </c>
      <c r="P4" s="1" t="s">
        <v>23</v>
      </c>
      <c r="Q4" s="1">
        <v>7</v>
      </c>
      <c r="R4" s="1">
        <v>8</v>
      </c>
    </row>
    <row r="5" spans="1:18" ht="11.25">
      <c r="A5" s="58"/>
      <c r="B5" s="59" t="s">
        <v>24</v>
      </c>
      <c r="C5" s="1" t="s">
        <v>25</v>
      </c>
      <c r="D5" s="1" t="s">
        <v>25</v>
      </c>
      <c r="E5" s="1" t="s">
        <v>25</v>
      </c>
      <c r="F5" s="1" t="s">
        <v>25</v>
      </c>
      <c r="G5" s="1" t="s">
        <v>25</v>
      </c>
      <c r="H5" s="1" t="s">
        <v>25</v>
      </c>
      <c r="I5" s="1" t="s">
        <v>25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  <c r="R5" s="1" t="s">
        <v>25</v>
      </c>
    </row>
    <row r="6" spans="1:18" ht="11.25">
      <c r="A6" s="58"/>
      <c r="B6" s="59"/>
      <c r="C6" s="94"/>
      <c r="D6" s="95"/>
      <c r="E6" s="95"/>
      <c r="F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</row>
    <row r="7" spans="1:18" ht="11.25">
      <c r="A7" s="56" t="s">
        <v>37</v>
      </c>
      <c r="B7" s="57"/>
      <c r="C7" s="79"/>
      <c r="D7" s="79"/>
      <c r="E7" s="79"/>
      <c r="F7" s="79"/>
      <c r="G7" s="79"/>
      <c r="H7" s="96"/>
      <c r="I7" s="79"/>
      <c r="J7" s="79"/>
      <c r="K7" s="79"/>
      <c r="L7" s="79"/>
      <c r="M7" s="79"/>
      <c r="N7" s="79"/>
      <c r="O7" s="79"/>
      <c r="P7" s="79"/>
      <c r="Q7" s="79"/>
      <c r="R7" s="79"/>
    </row>
    <row r="8" spans="1:18" ht="11.25">
      <c r="A8" s="58"/>
      <c r="B8" s="56" t="s">
        <v>38</v>
      </c>
    </row>
    <row r="9" spans="1:18" ht="11.25">
      <c r="A9" s="58"/>
      <c r="B9" s="59" t="s">
        <v>39</v>
      </c>
      <c r="C9" s="74" t="str">
        <f>BuildingSummary!$C$21</f>
        <v>Mass wall</v>
      </c>
      <c r="D9" s="74" t="str">
        <f>BuildingSummary!$C$21</f>
        <v>Mass wall</v>
      </c>
      <c r="E9" s="74" t="str">
        <f>BuildingSummary!$C$21</f>
        <v>Mass wall</v>
      </c>
      <c r="F9" s="74" t="str">
        <f>BuildingSummary!$C$21</f>
        <v>Mass wall</v>
      </c>
      <c r="G9" s="74" t="str">
        <f>BuildingSummary!$C$21</f>
        <v>Mass wall</v>
      </c>
      <c r="H9" s="74" t="str">
        <f>BuildingSummary!$C$21</f>
        <v>Mass wall</v>
      </c>
      <c r="I9" s="74" t="str">
        <f>BuildingSummary!$C$21</f>
        <v>Mass wall</v>
      </c>
      <c r="J9" s="74" t="str">
        <f>BuildingSummary!$C$21</f>
        <v>Mass wall</v>
      </c>
      <c r="K9" s="74" t="str">
        <f>BuildingSummary!$C$21</f>
        <v>Mass wall</v>
      </c>
      <c r="L9" s="74" t="str">
        <f>BuildingSummary!$C$21</f>
        <v>Mass wall</v>
      </c>
      <c r="M9" s="74" t="str">
        <f>BuildingSummary!$C$21</f>
        <v>Mass wall</v>
      </c>
      <c r="N9" s="74" t="str">
        <f>BuildingSummary!$C$21</f>
        <v>Mass wall</v>
      </c>
      <c r="O9" s="74" t="str">
        <f>BuildingSummary!$C$21</f>
        <v>Mass wall</v>
      </c>
      <c r="P9" s="74" t="str">
        <f>BuildingSummary!$C$21</f>
        <v>Mass wall</v>
      </c>
      <c r="Q9" s="74" t="str">
        <f>BuildingSummary!$C$21</f>
        <v>Mass wall</v>
      </c>
      <c r="R9" s="74" t="str">
        <f>BuildingSummary!$C$21</f>
        <v>Mass wall</v>
      </c>
    </row>
    <row r="10" spans="1:18" ht="11.25">
      <c r="A10" s="58"/>
      <c r="B10" s="59" t="s">
        <v>220</v>
      </c>
      <c r="C10" s="4">
        <f>1/Miami!$D$42</f>
        <v>0.42069835927639887</v>
      </c>
      <c r="D10" s="4">
        <f>1/Houston!$D$42</f>
        <v>0.51786639047125838</v>
      </c>
      <c r="E10" s="4">
        <f>1/Phoenix!$D$42</f>
        <v>0.42955326460481102</v>
      </c>
      <c r="F10" s="4">
        <f>1/Atlanta!$D$42</f>
        <v>0.60716454159077105</v>
      </c>
      <c r="G10" s="4">
        <f>1/LosAngeles!$D$42</f>
        <v>0.42069835927639887</v>
      </c>
      <c r="H10" s="4">
        <f>1/LasVegas!$D$42</f>
        <v>0.60716454159077105</v>
      </c>
      <c r="I10" s="4">
        <f>1/SanFrancisco!$D$42</f>
        <v>0.42069835927639887</v>
      </c>
      <c r="J10" s="4">
        <f>1/Baltimore!$D$42</f>
        <v>1.4684287812041115</v>
      </c>
      <c r="K10" s="4">
        <f>1/Albuquerque!$D$42</f>
        <v>0.92678405931417984</v>
      </c>
      <c r="L10" s="4">
        <f>1/Seattle!$D$42</f>
        <v>1.7605633802816902</v>
      </c>
      <c r="M10" s="4">
        <f>1/Chicago!$D$42</f>
        <v>1.7605633802816902</v>
      </c>
      <c r="N10" s="4">
        <f>1/Boulder!$D$42</f>
        <v>1.2578616352201257</v>
      </c>
      <c r="O10" s="4">
        <f>1/Minneapolis!$D$42</f>
        <v>2.4813895781637716</v>
      </c>
      <c r="P10" s="4">
        <f>1/Helena!$D$42</f>
        <v>2.2271714922048997</v>
      </c>
      <c r="Q10" s="4">
        <f>1/Duluth!$D$42</f>
        <v>2.8901734104046244</v>
      </c>
      <c r="R10" s="4">
        <f>1/Fairbanks!$D$42</f>
        <v>3.7453183520599249</v>
      </c>
    </row>
    <row r="11" spans="1:18" ht="11.25">
      <c r="A11" s="58"/>
      <c r="B11" s="56" t="s">
        <v>41</v>
      </c>
    </row>
    <row r="12" spans="1:18" ht="11.25">
      <c r="A12" s="58"/>
      <c r="B12" s="60" t="s">
        <v>39</v>
      </c>
      <c r="C12" s="74" t="str">
        <f>BuildingSummary!$C$26</f>
        <v>IEAD</v>
      </c>
      <c r="D12" s="74" t="str">
        <f>BuildingSummary!$C$26</f>
        <v>IEAD</v>
      </c>
      <c r="E12" s="74" t="str">
        <f>BuildingSummary!$C$26</f>
        <v>IEAD</v>
      </c>
      <c r="F12" s="74" t="str">
        <f>BuildingSummary!$C$26</f>
        <v>IEAD</v>
      </c>
      <c r="G12" s="74" t="str">
        <f>BuildingSummary!$C$26</f>
        <v>IEAD</v>
      </c>
      <c r="H12" s="74" t="str">
        <f>BuildingSummary!$C$26</f>
        <v>IEAD</v>
      </c>
      <c r="I12" s="74" t="str">
        <f>BuildingSummary!$C$26</f>
        <v>IEAD</v>
      </c>
      <c r="J12" s="74" t="str">
        <f>BuildingSummary!$C$26</f>
        <v>IEAD</v>
      </c>
      <c r="K12" s="74" t="str">
        <f>BuildingSummary!$C$26</f>
        <v>IEAD</v>
      </c>
      <c r="L12" s="74" t="str">
        <f>BuildingSummary!$C$26</f>
        <v>IEAD</v>
      </c>
      <c r="M12" s="74" t="str">
        <f>BuildingSummary!$C$26</f>
        <v>IEAD</v>
      </c>
      <c r="N12" s="74" t="str">
        <f>BuildingSummary!$C$26</f>
        <v>IEAD</v>
      </c>
      <c r="O12" s="74" t="str">
        <f>BuildingSummary!$C$26</f>
        <v>IEAD</v>
      </c>
      <c r="P12" s="74" t="str">
        <f>BuildingSummary!$C$26</f>
        <v>IEAD</v>
      </c>
      <c r="Q12" s="74" t="str">
        <f>BuildingSummary!$C$26</f>
        <v>IEAD</v>
      </c>
      <c r="R12" s="74" t="str">
        <f>BuildingSummary!$C$26</f>
        <v>IEAD</v>
      </c>
    </row>
    <row r="13" spans="1:18" ht="11.25">
      <c r="A13" s="58"/>
      <c r="B13" s="59" t="s">
        <v>220</v>
      </c>
      <c r="C13" s="4">
        <f>1/Miami!$D$45</f>
        <v>2.3752969121140142</v>
      </c>
      <c r="D13" s="4">
        <f>1/Houston!$D$45</f>
        <v>2.6666666666666665</v>
      </c>
      <c r="E13" s="4">
        <f>1/Phoenix!$D$45</f>
        <v>3.8314176245210727</v>
      </c>
      <c r="F13" s="4">
        <f>1/Atlanta!$D$45</f>
        <v>2.4449877750611249</v>
      </c>
      <c r="G13" s="4">
        <f>1/LosAngeles!$D$45</f>
        <v>1.7574692442882252</v>
      </c>
      <c r="H13" s="4">
        <f>1/LasVegas!$D$45</f>
        <v>3.6630036630036629</v>
      </c>
      <c r="I13" s="4">
        <f>1/SanFrancisco!$D$45</f>
        <v>1.996007984031936</v>
      </c>
      <c r="J13" s="4">
        <f>1/Baltimore!$D$45</f>
        <v>3.0303030303030303</v>
      </c>
      <c r="K13" s="4">
        <f>1/Albuquerque!$D$45</f>
        <v>2.9850746268656714</v>
      </c>
      <c r="L13" s="4">
        <f>1/Seattle!$D$45</f>
        <v>2.7472527472527473</v>
      </c>
      <c r="M13" s="4">
        <f>1/Chicago!$D$45</f>
        <v>3.3783783783783785</v>
      </c>
      <c r="N13" s="4">
        <f>1/Boulder!$D$45</f>
        <v>3.5087719298245617</v>
      </c>
      <c r="O13" s="4">
        <f>1/Minneapolis!$D$45</f>
        <v>3.9682539682539684</v>
      </c>
      <c r="P13" s="4">
        <f>1/Helena!$D$45</f>
        <v>3.6496350364963499</v>
      </c>
      <c r="Q13" s="4">
        <f>1/Duluth!$D$45</f>
        <v>4.4052863436123344</v>
      </c>
      <c r="R13" s="4">
        <f>1/Fairbanks!$D$45</f>
        <v>5.7471264367816097</v>
      </c>
    </row>
    <row r="14" spans="1:18" ht="11.25">
      <c r="A14" s="58"/>
      <c r="B14" s="56" t="s">
        <v>43</v>
      </c>
    </row>
    <row r="15" spans="1:18" ht="11.25">
      <c r="A15" s="58"/>
      <c r="B15" s="59" t="s">
        <v>221</v>
      </c>
      <c r="C15" s="1">
        <f>Miami!$E$66</f>
        <v>5.835</v>
      </c>
      <c r="D15" s="1">
        <f>Houston!$E$66</f>
        <v>5.835</v>
      </c>
      <c r="E15" s="1">
        <f>Phoenix!$E$66</f>
        <v>5.835</v>
      </c>
      <c r="F15" s="1">
        <f>Atlanta!$E$66</f>
        <v>4.0919999999999996</v>
      </c>
      <c r="G15" s="1">
        <f>LosAngeles!$E$66</f>
        <v>5.835</v>
      </c>
      <c r="H15" s="1">
        <f>LasVegas!$E$66</f>
        <v>5.835</v>
      </c>
      <c r="I15" s="1">
        <f>SanFrancisco!$E$66</f>
        <v>4.0919999999999996</v>
      </c>
      <c r="J15" s="1">
        <f>Baltimore!$E$66</f>
        <v>3.3540000000000001</v>
      </c>
      <c r="K15" s="1">
        <f>Albuquerque!$E$66</f>
        <v>4.0919999999999996</v>
      </c>
      <c r="L15" s="1">
        <f>Seattle!$E$66</f>
        <v>4.0919999999999996</v>
      </c>
      <c r="M15" s="1">
        <f>Chicago!$E$66</f>
        <v>3.3540000000000001</v>
      </c>
      <c r="N15" s="1">
        <f>Boulder!$E$66</f>
        <v>3.3540000000000001</v>
      </c>
      <c r="O15" s="1">
        <f>Minneapolis!$E$66</f>
        <v>2.956</v>
      </c>
      <c r="P15" s="1">
        <f>Helena!$E$66</f>
        <v>2.956</v>
      </c>
      <c r="Q15" s="1">
        <f>Duluth!$E$66</f>
        <v>2.956</v>
      </c>
      <c r="R15" s="1">
        <f>Fairbanks!$E$66</f>
        <v>2.956</v>
      </c>
    </row>
    <row r="16" spans="1:18" ht="11.25">
      <c r="A16" s="58"/>
      <c r="B16" s="59" t="s">
        <v>44</v>
      </c>
      <c r="C16" s="1">
        <f>Miami!$F$66</f>
        <v>0.251</v>
      </c>
      <c r="D16" s="1">
        <f>Houston!$F$66</f>
        <v>0.251</v>
      </c>
      <c r="E16" s="1">
        <f>Phoenix!$F$66</f>
        <v>0.251</v>
      </c>
      <c r="F16" s="1">
        <f>Atlanta!$F$66</f>
        <v>0.255</v>
      </c>
      <c r="G16" s="1">
        <f>LosAngeles!$F$66</f>
        <v>0.44</v>
      </c>
      <c r="H16" s="1">
        <f>LasVegas!$F$66</f>
        <v>0.251</v>
      </c>
      <c r="I16" s="1">
        <f>SanFrancisco!$F$66</f>
        <v>0.39200000000000002</v>
      </c>
      <c r="J16" s="1">
        <f>Baltimore!$F$66</f>
        <v>0.35499999999999998</v>
      </c>
      <c r="K16" s="1">
        <f>Albuquerque!$F$66</f>
        <v>0.36199999999999999</v>
      </c>
      <c r="L16" s="1">
        <f>Seattle!$F$66</f>
        <v>0.39200000000000002</v>
      </c>
      <c r="M16" s="1">
        <f>Chicago!$F$66</f>
        <v>0.38500000000000001</v>
      </c>
      <c r="N16" s="1">
        <f>Boulder!$F$66</f>
        <v>0.38500000000000001</v>
      </c>
      <c r="O16" s="1">
        <f>Minneapolis!$F$66</f>
        <v>0.38500000000000001</v>
      </c>
      <c r="P16" s="1">
        <f>Helena!$F$66</f>
        <v>0.38500000000000001</v>
      </c>
      <c r="Q16" s="1">
        <f>Duluth!$F$66</f>
        <v>0.48699999999999999</v>
      </c>
      <c r="R16" s="1">
        <f>Fairbanks!$F$66</f>
        <v>0.61599999999999999</v>
      </c>
    </row>
    <row r="17" spans="1:18" ht="11.25">
      <c r="A17" s="58"/>
      <c r="B17" s="59" t="s">
        <v>45</v>
      </c>
      <c r="C17" s="1">
        <f>Miami!$G$66</f>
        <v>0.11</v>
      </c>
      <c r="D17" s="1">
        <f>Houston!$G$66</f>
        <v>0.11</v>
      </c>
      <c r="E17" s="1">
        <f>Phoenix!$G$66</f>
        <v>0.11</v>
      </c>
      <c r="F17" s="1">
        <f>Atlanta!$G$66</f>
        <v>0.129</v>
      </c>
      <c r="G17" s="1">
        <f>LosAngeles!$G$66</f>
        <v>0.27200000000000002</v>
      </c>
      <c r="H17" s="1">
        <f>LasVegas!$G$66</f>
        <v>0.11</v>
      </c>
      <c r="I17" s="1">
        <f>SanFrancisco!$G$66</f>
        <v>0.253</v>
      </c>
      <c r="J17" s="1">
        <f>Baltimore!$G$66</f>
        <v>0.27400000000000002</v>
      </c>
      <c r="K17" s="1">
        <f>Albuquerque!$G$66</f>
        <v>0.22500000000000001</v>
      </c>
      <c r="L17" s="1">
        <f>Seattle!$G$66</f>
        <v>0.253</v>
      </c>
      <c r="M17" s="1">
        <f>Chicago!$G$66</f>
        <v>0.30499999999999999</v>
      </c>
      <c r="N17" s="1">
        <f>Boulder!$G$66</f>
        <v>0.30499999999999999</v>
      </c>
      <c r="O17" s="1">
        <f>Minneapolis!$G$66</f>
        <v>0.30499999999999999</v>
      </c>
      <c r="P17" s="1">
        <f>Helena!$G$66</f>
        <v>0.30499999999999999</v>
      </c>
      <c r="Q17" s="1">
        <f>Duluth!$G$66</f>
        <v>0.40899999999999997</v>
      </c>
      <c r="R17" s="1">
        <f>Fairbanks!$G$66</f>
        <v>0.54100000000000004</v>
      </c>
    </row>
    <row r="18" spans="1:18" ht="11.25">
      <c r="A18" s="58"/>
      <c r="B18" s="56" t="s">
        <v>46</v>
      </c>
    </row>
    <row r="19" spans="1:18" ht="11.25">
      <c r="A19" s="58"/>
      <c r="B19" s="59" t="s">
        <v>221</v>
      </c>
      <c r="C19" s="1" t="s">
        <v>219</v>
      </c>
      <c r="D19" s="1" t="s">
        <v>219</v>
      </c>
      <c r="E19" s="1" t="s">
        <v>219</v>
      </c>
      <c r="F19" s="1" t="s">
        <v>219</v>
      </c>
      <c r="G19" s="1" t="s">
        <v>219</v>
      </c>
      <c r="H19" s="1" t="s">
        <v>219</v>
      </c>
      <c r="I19" s="1" t="s">
        <v>219</v>
      </c>
      <c r="J19" s="1" t="s">
        <v>219</v>
      </c>
      <c r="K19" s="1" t="s">
        <v>219</v>
      </c>
      <c r="L19" s="1" t="s">
        <v>219</v>
      </c>
      <c r="M19" s="1" t="s">
        <v>219</v>
      </c>
      <c r="N19" s="1" t="s">
        <v>219</v>
      </c>
      <c r="O19" s="1" t="s">
        <v>219</v>
      </c>
      <c r="P19" s="1" t="s">
        <v>219</v>
      </c>
      <c r="Q19" s="1" t="s">
        <v>219</v>
      </c>
      <c r="R19" s="1" t="s">
        <v>219</v>
      </c>
    </row>
    <row r="20" spans="1:18" ht="11.25">
      <c r="A20" s="58"/>
      <c r="B20" s="59" t="s">
        <v>44</v>
      </c>
      <c r="C20" s="1" t="s">
        <v>219</v>
      </c>
      <c r="D20" s="1" t="s">
        <v>219</v>
      </c>
      <c r="E20" s="1" t="s">
        <v>219</v>
      </c>
      <c r="F20" s="1" t="s">
        <v>219</v>
      </c>
      <c r="G20" s="1" t="s">
        <v>219</v>
      </c>
      <c r="H20" s="1" t="s">
        <v>219</v>
      </c>
      <c r="I20" s="1" t="s">
        <v>219</v>
      </c>
      <c r="J20" s="1" t="s">
        <v>219</v>
      </c>
      <c r="K20" s="1" t="s">
        <v>219</v>
      </c>
      <c r="L20" s="1" t="s">
        <v>219</v>
      </c>
      <c r="M20" s="1" t="s">
        <v>219</v>
      </c>
      <c r="N20" s="1" t="s">
        <v>219</v>
      </c>
      <c r="O20" s="1" t="s">
        <v>219</v>
      </c>
      <c r="P20" s="1" t="s">
        <v>219</v>
      </c>
      <c r="Q20" s="1" t="s">
        <v>219</v>
      </c>
      <c r="R20" s="1" t="s">
        <v>219</v>
      </c>
    </row>
    <row r="21" spans="1:18" ht="11.25">
      <c r="A21" s="58"/>
      <c r="B21" s="59" t="s">
        <v>45</v>
      </c>
      <c r="C21" s="1" t="s">
        <v>219</v>
      </c>
      <c r="D21" s="1" t="s">
        <v>219</v>
      </c>
      <c r="E21" s="1" t="s">
        <v>219</v>
      </c>
      <c r="F21" s="1" t="s">
        <v>219</v>
      </c>
      <c r="G21" s="1" t="s">
        <v>219</v>
      </c>
      <c r="H21" s="1" t="s">
        <v>219</v>
      </c>
      <c r="I21" s="1" t="s">
        <v>219</v>
      </c>
      <c r="J21" s="1" t="s">
        <v>219</v>
      </c>
      <c r="K21" s="1" t="s">
        <v>219</v>
      </c>
      <c r="L21" s="1" t="s">
        <v>219</v>
      </c>
      <c r="M21" s="1" t="s">
        <v>219</v>
      </c>
      <c r="N21" s="1" t="s">
        <v>219</v>
      </c>
      <c r="O21" s="1" t="s">
        <v>219</v>
      </c>
      <c r="P21" s="1" t="s">
        <v>219</v>
      </c>
      <c r="Q21" s="1" t="s">
        <v>219</v>
      </c>
      <c r="R21" s="1" t="s">
        <v>219</v>
      </c>
    </row>
    <row r="22" spans="1:18" ht="11.25">
      <c r="A22" s="58"/>
      <c r="B22" s="56" t="s">
        <v>47</v>
      </c>
    </row>
    <row r="23" spans="1:18" ht="11.25">
      <c r="A23" s="58"/>
      <c r="B23" s="59" t="s">
        <v>48</v>
      </c>
      <c r="C23" s="74" t="str">
        <f>BuildingSummary!$C$37</f>
        <v>Mass Floor</v>
      </c>
      <c r="D23" s="74" t="str">
        <f>BuildingSummary!$C$37</f>
        <v>Mass Floor</v>
      </c>
      <c r="E23" s="74" t="str">
        <f>BuildingSummary!$C$37</f>
        <v>Mass Floor</v>
      </c>
      <c r="F23" s="74" t="str">
        <f>BuildingSummary!$C$37</f>
        <v>Mass Floor</v>
      </c>
      <c r="G23" s="74" t="str">
        <f>BuildingSummary!$C$37</f>
        <v>Mass Floor</v>
      </c>
      <c r="H23" s="74" t="str">
        <f>BuildingSummary!$C$37</f>
        <v>Mass Floor</v>
      </c>
      <c r="I23" s="74" t="str">
        <f>BuildingSummary!$C$37</f>
        <v>Mass Floor</v>
      </c>
      <c r="J23" s="74" t="str">
        <f>BuildingSummary!$C$37</f>
        <v>Mass Floor</v>
      </c>
      <c r="K23" s="74" t="str">
        <f>BuildingSummary!$C$37</f>
        <v>Mass Floor</v>
      </c>
      <c r="L23" s="74" t="str">
        <f>BuildingSummary!$C$37</f>
        <v>Mass Floor</v>
      </c>
      <c r="M23" s="74" t="str">
        <f>BuildingSummary!$C$37</f>
        <v>Mass Floor</v>
      </c>
      <c r="N23" s="74" t="str">
        <f>BuildingSummary!$C$37</f>
        <v>Mass Floor</v>
      </c>
      <c r="O23" s="74" t="str">
        <f>BuildingSummary!$C$37</f>
        <v>Mass Floor</v>
      </c>
      <c r="P23" s="74" t="str">
        <f>BuildingSummary!$C$37</f>
        <v>Mass Floor</v>
      </c>
      <c r="Q23" s="74" t="str">
        <f>BuildingSummary!$C$37</f>
        <v>Mass Floor</v>
      </c>
      <c r="R23" s="74" t="str">
        <f>BuildingSummary!$C$37</f>
        <v>Mass Floor</v>
      </c>
    </row>
    <row r="24" spans="1:18" ht="11.25">
      <c r="A24" s="58"/>
      <c r="B24" s="60" t="s">
        <v>50</v>
      </c>
      <c r="C24" s="74" t="str">
        <f>BuildingSummary!$C$38</f>
        <v>4 in slab-on-grade</v>
      </c>
      <c r="D24" s="74" t="str">
        <f>BuildingSummary!$C$38</f>
        <v>4 in slab-on-grade</v>
      </c>
      <c r="E24" s="74" t="str">
        <f>BuildingSummary!$C$38</f>
        <v>4 in slab-on-grade</v>
      </c>
      <c r="F24" s="74" t="str">
        <f>BuildingSummary!$C$38</f>
        <v>4 in slab-on-grade</v>
      </c>
      <c r="G24" s="74" t="str">
        <f>BuildingSummary!$C$38</f>
        <v>4 in slab-on-grade</v>
      </c>
      <c r="H24" s="74" t="str">
        <f>BuildingSummary!$C$38</f>
        <v>4 in slab-on-grade</v>
      </c>
      <c r="I24" s="74" t="str">
        <f>BuildingSummary!$C$38</f>
        <v>4 in slab-on-grade</v>
      </c>
      <c r="J24" s="74" t="str">
        <f>BuildingSummary!$C$38</f>
        <v>4 in slab-on-grade</v>
      </c>
      <c r="K24" s="74" t="str">
        <f>BuildingSummary!$C$38</f>
        <v>4 in slab-on-grade</v>
      </c>
      <c r="L24" s="74" t="str">
        <f>BuildingSummary!$C$38</f>
        <v>4 in slab-on-grade</v>
      </c>
      <c r="M24" s="74" t="str">
        <f>BuildingSummary!$C$38</f>
        <v>4 in slab-on-grade</v>
      </c>
      <c r="N24" s="74" t="str">
        <f>BuildingSummary!$C$38</f>
        <v>4 in slab-on-grade</v>
      </c>
      <c r="O24" s="74" t="str">
        <f>BuildingSummary!$C$38</f>
        <v>4 in slab-on-grade</v>
      </c>
      <c r="P24" s="74" t="str">
        <f>BuildingSummary!$C$38</f>
        <v>4 in slab-on-grade</v>
      </c>
      <c r="Q24" s="74" t="str">
        <f>BuildingSummary!$C$38</f>
        <v>4 in slab-on-grade</v>
      </c>
      <c r="R24" s="74" t="str">
        <f>BuildingSummary!$C$38</f>
        <v>4 in slab-on-grade</v>
      </c>
    </row>
    <row r="25" spans="1:18" ht="11.25">
      <c r="A25" s="58"/>
      <c r="B25" s="59" t="s">
        <v>220</v>
      </c>
      <c r="C25" s="4">
        <f>1/Miami!$D$44</f>
        <v>0.32051282051282048</v>
      </c>
      <c r="D25" s="4">
        <f>1/Houston!$D$44</f>
        <v>0.32051282051282048</v>
      </c>
      <c r="E25" s="4">
        <f>1/Phoenix!$D$44</f>
        <v>0.32051282051282048</v>
      </c>
      <c r="F25" s="4">
        <f>1/Atlanta!$D$44</f>
        <v>0.32051282051282048</v>
      </c>
      <c r="G25" s="4">
        <f>1/LosAngeles!$D$44</f>
        <v>0.32051282051282048</v>
      </c>
      <c r="H25" s="4">
        <f>1/LasVegas!$D$44</f>
        <v>0.32051282051282048</v>
      </c>
      <c r="I25" s="4">
        <f>1/SanFrancisco!$D$44</f>
        <v>0.32051282051282048</v>
      </c>
      <c r="J25" s="4">
        <f>1/Baltimore!$D$44</f>
        <v>0.32051282051282048</v>
      </c>
      <c r="K25" s="4">
        <f>1/Albuquerque!$D$44</f>
        <v>0.32051282051282048</v>
      </c>
      <c r="L25" s="4">
        <f>1/Seattle!$D$44</f>
        <v>0.32051282051282048</v>
      </c>
      <c r="M25" s="4">
        <f>1/Chicago!$D$44</f>
        <v>0.32051282051282048</v>
      </c>
      <c r="N25" s="4">
        <f>1/Boulder!$D$44</f>
        <v>0.32051282051282048</v>
      </c>
      <c r="O25" s="4">
        <f>1/Minneapolis!$D$44</f>
        <v>0.32051282051282048</v>
      </c>
      <c r="P25" s="4">
        <f>1/Helena!$D$44</f>
        <v>0.32051282051282048</v>
      </c>
      <c r="Q25" s="4">
        <f>1/Duluth!$D$44</f>
        <v>0.32051282051282048</v>
      </c>
      <c r="R25" s="4">
        <f>1/Fairbanks!$D$44</f>
        <v>0.32051282051282048</v>
      </c>
    </row>
    <row r="26" spans="1:18" ht="11.25">
      <c r="A26" s="56" t="s">
        <v>56</v>
      </c>
      <c r="B26" s="57"/>
    </row>
    <row r="27" spans="1:18" ht="11.25">
      <c r="A27" s="58"/>
      <c r="B27" s="56" t="s">
        <v>61</v>
      </c>
    </row>
    <row r="28" spans="1:18" ht="11.25">
      <c r="A28" s="58"/>
      <c r="B28" s="59" t="s">
        <v>222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1.25">
      <c r="A29" s="58"/>
      <c r="B29" s="59" t="str">
        <f>Miami!A75</f>
        <v>PSZ-AC:1_COOLC DXCOIL</v>
      </c>
      <c r="C29" s="4">
        <f>10^(-3)*Miami!$C75</f>
        <v>13.33259</v>
      </c>
      <c r="D29" s="4">
        <f>10^(-3)*Houston!$C75</f>
        <v>16.239319999999999</v>
      </c>
      <c r="E29" s="4">
        <f>10^(-3)*Phoenix!$C75</f>
        <v>11.77252</v>
      </c>
      <c r="F29" s="4">
        <f>10^(-3)*Atlanta!$C75</f>
        <v>18.236640000000001</v>
      </c>
      <c r="G29" s="4">
        <f>10^(-3)*LosAngeles!$C75</f>
        <v>9.3787199999999995</v>
      </c>
      <c r="H29" s="4">
        <f>10^(-3)*LasVegas!$C75</f>
        <v>12.75436</v>
      </c>
      <c r="I29" s="4">
        <f>10^(-3)*SanFrancisco!$C75</f>
        <v>9.9664099999999998</v>
      </c>
      <c r="J29" s="4">
        <f>10^(-3)*Baltimore!$C75</f>
        <v>19.28518</v>
      </c>
      <c r="K29" s="4">
        <f>10^(-3)*Albuquerque!$C75</f>
        <v>14.837870000000001</v>
      </c>
      <c r="L29" s="4">
        <f>10^(-3)*Seattle!$C75</f>
        <v>11.204639999999999</v>
      </c>
      <c r="M29" s="4">
        <f>10^(-3)*Chicago!$C75</f>
        <v>24.909230000000001</v>
      </c>
      <c r="N29" s="4">
        <f>10^(-3)*Boulder!$C75</f>
        <v>18.016909999999999</v>
      </c>
      <c r="O29" s="4">
        <f>10^(-3)*Minneapolis!$C75</f>
        <v>26.916150000000002</v>
      </c>
      <c r="P29" s="4">
        <f>10^(-3)*Helena!$C75</f>
        <v>19.929400000000001</v>
      </c>
      <c r="Q29" s="4">
        <f>10^(-3)*Duluth!$C75</f>
        <v>27.508369999999999</v>
      </c>
      <c r="R29" s="4">
        <f>10^(-3)*Fairbanks!$C75</f>
        <v>24.277580000000004</v>
      </c>
    </row>
    <row r="30" spans="1:18" ht="11.25">
      <c r="A30" s="58"/>
      <c r="B30" s="59" t="str">
        <f>Miami!A76</f>
        <v>PSZ-AC:2_COOLC DXCOIL</v>
      </c>
      <c r="C30" s="4">
        <f>10^(-3)*Miami!$C76</f>
        <v>61.002780000000001</v>
      </c>
      <c r="D30" s="4">
        <f>10^(-3)*Houston!$C76</f>
        <v>90.324460000000002</v>
      </c>
      <c r="E30" s="4">
        <f>10^(-3)*Phoenix!$C76</f>
        <v>71.544229999999999</v>
      </c>
      <c r="F30" s="4">
        <f>10^(-3)*Atlanta!$C76</f>
        <v>107.76259</v>
      </c>
      <c r="G30" s="4">
        <f>10^(-3)*LosAngeles!$C76</f>
        <v>56.399120000000003</v>
      </c>
      <c r="H30" s="4">
        <f>10^(-3)*LasVegas!$C76</f>
        <v>76.043360000000007</v>
      </c>
      <c r="I30" s="4">
        <f>10^(-3)*SanFrancisco!$C76</f>
        <v>56.829630000000002</v>
      </c>
      <c r="J30" s="4">
        <f>10^(-3)*Baltimore!$C76</f>
        <v>107.16433000000001</v>
      </c>
      <c r="K30" s="4">
        <f>10^(-3)*Albuquerque!$C76</f>
        <v>81.168130000000005</v>
      </c>
      <c r="L30" s="4">
        <f>10^(-3)*Seattle!$C76</f>
        <v>66.503610000000009</v>
      </c>
      <c r="M30" s="4">
        <f>10^(-3)*Chicago!$C76</f>
        <v>134.27595000000002</v>
      </c>
      <c r="N30" s="4">
        <f>10^(-3)*Boulder!$C76</f>
        <v>110.34026</v>
      </c>
      <c r="O30" s="4">
        <f>10^(-3)*Minneapolis!$C76</f>
        <v>147.41899000000001</v>
      </c>
      <c r="P30" s="4">
        <f>10^(-3)*Helena!$C76</f>
        <v>109.69975000000001</v>
      </c>
      <c r="Q30" s="4">
        <f>10^(-3)*Duluth!$C76</f>
        <v>155.73281</v>
      </c>
      <c r="R30" s="4">
        <f>10^(-3)*Fairbanks!$C76</f>
        <v>130.73947999999999</v>
      </c>
    </row>
    <row r="31" spans="1:18" ht="11.25">
      <c r="A31" s="58"/>
      <c r="B31" s="59" t="str">
        <f>Miami!A77</f>
        <v>PSZ-AC:3_COOLC DXCOIL</v>
      </c>
      <c r="C31" s="4">
        <f>10^(-3)*Miami!$C77</f>
        <v>62.975440000000006</v>
      </c>
      <c r="D31" s="4">
        <f>10^(-3)*Houston!$C77</f>
        <v>61.039029999999997</v>
      </c>
      <c r="E31" s="4">
        <f>10^(-3)*Phoenix!$C77</f>
        <v>58.033120000000004</v>
      </c>
      <c r="F31" s="4">
        <f>10^(-3)*Atlanta!$C77</f>
        <v>56.94256</v>
      </c>
      <c r="G31" s="4">
        <f>10^(-3)*LosAngeles!$C77</f>
        <v>58.42483</v>
      </c>
      <c r="H31" s="4">
        <f>10^(-3)*LasVegas!$C77</f>
        <v>46.80574</v>
      </c>
      <c r="I31" s="4">
        <f>10^(-3)*SanFrancisco!$C77</f>
        <v>38.466370000000005</v>
      </c>
      <c r="J31" s="4">
        <f>10^(-3)*Baltimore!$C77</f>
        <v>54.583650000000006</v>
      </c>
      <c r="K31" s="4">
        <f>10^(-3)*Albuquerque!$C77</f>
        <v>39.565950000000001</v>
      </c>
      <c r="L31" s="4">
        <f>10^(-3)*Seattle!$C77</f>
        <v>30.533919999999998</v>
      </c>
      <c r="M31" s="4">
        <f>10^(-3)*Chicago!$C77</f>
        <v>54.86795</v>
      </c>
      <c r="N31" s="4">
        <f>10^(-3)*Boulder!$C77</f>
        <v>38.303519999999999</v>
      </c>
      <c r="O31" s="4">
        <f>10^(-3)*Minneapolis!$C77</f>
        <v>55.581389999999999</v>
      </c>
      <c r="P31" s="4">
        <f>10^(-3)*Helena!$C77</f>
        <v>36.777180000000001</v>
      </c>
      <c r="Q31" s="4">
        <f>10^(-3)*Duluth!$C77</f>
        <v>38.919609999999999</v>
      </c>
      <c r="R31" s="4">
        <f>10^(-3)*Fairbanks!$C77</f>
        <v>44.324280000000002</v>
      </c>
    </row>
    <row r="32" spans="1:18" ht="11.25">
      <c r="A32" s="58"/>
      <c r="B32" s="59" t="str">
        <f>Miami!A78</f>
        <v>PSZ-AC:4_COOLC DXCOIL</v>
      </c>
      <c r="C32" s="4">
        <f>10^(-3)*Miami!$C78</f>
        <v>169.40414999999999</v>
      </c>
      <c r="D32" s="4">
        <f>10^(-3)*Houston!$C78</f>
        <v>265.60285999999996</v>
      </c>
      <c r="E32" s="4">
        <f>10^(-3)*Phoenix!$C78</f>
        <v>237.14865</v>
      </c>
      <c r="F32" s="4">
        <f>10^(-3)*Atlanta!$C78</f>
        <v>310.17545000000001</v>
      </c>
      <c r="G32" s="4">
        <f>10^(-3)*LosAngeles!$C78</f>
        <v>211.56399999999999</v>
      </c>
      <c r="H32" s="4">
        <f>10^(-3)*LasVegas!$C78</f>
        <v>269.65985000000001</v>
      </c>
      <c r="I32" s="4">
        <f>10^(-3)*SanFrancisco!$C78</f>
        <v>188.14231000000001</v>
      </c>
      <c r="J32" s="4">
        <f>10^(-3)*Baltimore!$C78</f>
        <v>307.15665999999999</v>
      </c>
      <c r="K32" s="4">
        <f>10^(-3)*Albuquerque!$C78</f>
        <v>235.44093000000001</v>
      </c>
      <c r="L32" s="4">
        <f>10^(-3)*Seattle!$C78</f>
        <v>255.70122000000001</v>
      </c>
      <c r="M32" s="4">
        <f>10^(-3)*Chicago!$C78</f>
        <v>377.27514000000002</v>
      </c>
      <c r="N32" s="4">
        <f>10^(-3)*Boulder!$C78</f>
        <v>277.75703999999996</v>
      </c>
      <c r="O32" s="4">
        <f>10^(-3)*Minneapolis!$C78</f>
        <v>412.98607000000004</v>
      </c>
      <c r="P32" s="4">
        <f>10^(-3)*Helena!$C78</f>
        <v>312.66758000000004</v>
      </c>
      <c r="Q32" s="4">
        <f>10^(-3)*Duluth!$C78</f>
        <v>453.68183000000005</v>
      </c>
      <c r="R32" s="4">
        <f>10^(-3)*Fairbanks!$C78</f>
        <v>371.54534999999998</v>
      </c>
    </row>
    <row r="33" spans="1:18" ht="11.25">
      <c r="A33" s="58"/>
      <c r="B33" s="59" t="str">
        <f>Miami!A79</f>
        <v>PSZ-AC:5_COOLC DXCOIL</v>
      </c>
      <c r="C33" s="4">
        <f>10^(-3)*Miami!$C79</f>
        <v>68.99130000000001</v>
      </c>
      <c r="D33" s="4">
        <f>10^(-3)*Houston!$C79</f>
        <v>91.448270000000008</v>
      </c>
      <c r="E33" s="4">
        <f>10^(-3)*Phoenix!$C79</f>
        <v>79.156199999999998</v>
      </c>
      <c r="F33" s="4">
        <f>10^(-3)*Atlanta!$C79</f>
        <v>108.35025</v>
      </c>
      <c r="G33" s="4">
        <f>10^(-3)*LosAngeles!$C79</f>
        <v>63.36992</v>
      </c>
      <c r="H33" s="4">
        <f>10^(-3)*LasVegas!$C79</f>
        <v>78.442890000000006</v>
      </c>
      <c r="I33" s="4">
        <f>10^(-3)*SanFrancisco!$C79</f>
        <v>56.235880000000002</v>
      </c>
      <c r="J33" s="4">
        <f>10^(-3)*Baltimore!$C79</f>
        <v>109.52663000000001</v>
      </c>
      <c r="K33" s="4">
        <f>10^(-3)*Albuquerque!$C79</f>
        <v>78.57992999999999</v>
      </c>
      <c r="L33" s="4">
        <f>10^(-3)*Seattle!$C79</f>
        <v>60.608750000000001</v>
      </c>
      <c r="M33" s="4">
        <f>10^(-3)*Chicago!$C79</f>
        <v>136.35176999999999</v>
      </c>
      <c r="N33" s="4">
        <f>10^(-3)*Boulder!$C79</f>
        <v>94.993679999999998</v>
      </c>
      <c r="O33" s="4">
        <f>10^(-3)*Minneapolis!$C79</f>
        <v>149.53857000000002</v>
      </c>
      <c r="P33" s="4">
        <f>10^(-3)*Helena!$C79</f>
        <v>107.65589</v>
      </c>
      <c r="Q33" s="4">
        <f>10^(-3)*Duluth!$C79</f>
        <v>157.89851000000002</v>
      </c>
      <c r="R33" s="4">
        <f>10^(-3)*Fairbanks!$C79</f>
        <v>131.59910000000002</v>
      </c>
    </row>
    <row r="34" spans="1:18" ht="11.25">
      <c r="A34" s="58"/>
      <c r="B34" s="59" t="str">
        <f>Miami!A80</f>
        <v>PSZ-AC:6_COOLC DXCOIL</v>
      </c>
      <c r="C34" s="4">
        <f>10^(-3)*Miami!$C80</f>
        <v>54.955249999999999</v>
      </c>
      <c r="D34" s="4">
        <f>10^(-3)*Houston!$C80</f>
        <v>53.748379999999997</v>
      </c>
      <c r="E34" s="4">
        <f>10^(-3)*Phoenix!$C80</f>
        <v>49.711010000000002</v>
      </c>
      <c r="F34" s="4">
        <f>10^(-3)*Atlanta!$C80</f>
        <v>50.332940000000001</v>
      </c>
      <c r="G34" s="4">
        <f>10^(-3)*LosAngeles!$C80</f>
        <v>41.387720000000002</v>
      </c>
      <c r="H34" s="4">
        <f>10^(-3)*LasVegas!$C80</f>
        <v>41.898919999999997</v>
      </c>
      <c r="I34" s="4">
        <f>10^(-3)*SanFrancisco!$C80</f>
        <v>34.502769999999998</v>
      </c>
      <c r="J34" s="4">
        <f>10^(-3)*Baltimore!$C80</f>
        <v>38.606120000000004</v>
      </c>
      <c r="K34" s="4">
        <f>10^(-3)*Albuquerque!$C80</f>
        <v>39.328499999999998</v>
      </c>
      <c r="L34" s="4">
        <f>10^(-3)*Seattle!$C80</f>
        <v>30.946639999999999</v>
      </c>
      <c r="M34" s="4">
        <f>10^(-3)*Chicago!$C80</f>
        <v>38.025199999999998</v>
      </c>
      <c r="N34" s="4">
        <f>10^(-3)*Boulder!$C80</f>
        <v>38.997030000000002</v>
      </c>
      <c r="O34" s="4">
        <f>10^(-3)*Minneapolis!$C80</f>
        <v>38.143519999999995</v>
      </c>
      <c r="P34" s="4">
        <f>10^(-3)*Helena!$C80</f>
        <v>38.558050000000001</v>
      </c>
      <c r="Q34" s="4">
        <f>10^(-3)*Duluth!$C80</f>
        <v>37.535550000000001</v>
      </c>
      <c r="R34" s="4">
        <f>10^(-3)*Fairbanks!$C80</f>
        <v>47.143440000000005</v>
      </c>
    </row>
    <row r="35" spans="1:18" ht="11.25">
      <c r="A35" s="58"/>
      <c r="B35" s="59" t="s">
        <v>223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1.25">
      <c r="A36" s="58"/>
      <c r="B36" s="59" t="str">
        <f>Miami!A83</f>
        <v>PSZ-AC:1_HEATC</v>
      </c>
      <c r="C36" s="4">
        <f>10^(-3)*Miami!$C83</f>
        <v>14.70942</v>
      </c>
      <c r="D36" s="4">
        <f>10^(-3)*Houston!$C83</f>
        <v>17.895</v>
      </c>
      <c r="E36" s="4">
        <f>10^(-3)*Phoenix!$C83</f>
        <v>14.591559999999999</v>
      </c>
      <c r="F36" s="4">
        <f>10^(-3)*Atlanta!$C83</f>
        <v>20.641669999999998</v>
      </c>
      <c r="G36" s="4">
        <f>10^(-3)*LosAngeles!$C83</f>
        <v>12.619299999999999</v>
      </c>
      <c r="H36" s="4">
        <f>10^(-3)*LasVegas!$C83</f>
        <v>16.675910000000002</v>
      </c>
      <c r="I36" s="4">
        <f>10^(-3)*SanFrancisco!$C83</f>
        <v>15.113950000000001</v>
      </c>
      <c r="J36" s="4">
        <f>10^(-3)*Baltimore!$C83</f>
        <v>20.577249999999999</v>
      </c>
      <c r="K36" s="4">
        <f>10^(-3)*Albuquerque!$C83</f>
        <v>18.581770000000002</v>
      </c>
      <c r="L36" s="4">
        <f>10^(-3)*Seattle!$C83</f>
        <v>16.577380000000002</v>
      </c>
      <c r="M36" s="4">
        <f>10^(-3)*Chicago!$C83</f>
        <v>25.52271</v>
      </c>
      <c r="N36" s="4">
        <f>10^(-3)*Boulder!$C83</f>
        <v>22.679840000000002</v>
      </c>
      <c r="O36" s="4">
        <f>10^(-3)*Minneapolis!$C83</f>
        <v>27.513060000000003</v>
      </c>
      <c r="P36" s="4">
        <f>10^(-3)*Helena!$C83</f>
        <v>26.726929999999999</v>
      </c>
      <c r="Q36" s="4">
        <f>10^(-3)*Duluth!$C83</f>
        <v>28.433430000000001</v>
      </c>
      <c r="R36" s="4">
        <f>10^(-3)*Fairbanks!$C83</f>
        <v>37.223949999999995</v>
      </c>
    </row>
    <row r="37" spans="1:18" ht="11.25">
      <c r="A37" s="58"/>
      <c r="B37" s="59" t="str">
        <f>Miami!A84</f>
        <v>PSZ-AC:2_HEATC</v>
      </c>
      <c r="C37" s="4">
        <f>10^(-3)*Miami!$C84</f>
        <v>65.119430000000008</v>
      </c>
      <c r="D37" s="4">
        <f>10^(-3)*Houston!$C84</f>
        <v>97.875869999999992</v>
      </c>
      <c r="E37" s="4">
        <f>10^(-3)*Phoenix!$C84</f>
        <v>80.614810000000006</v>
      </c>
      <c r="F37" s="4">
        <f>10^(-3)*Atlanta!$C84</f>
        <v>113.20349</v>
      </c>
      <c r="G37" s="4">
        <f>10^(-3)*LosAngeles!$C84</f>
        <v>70.662369999999996</v>
      </c>
      <c r="H37" s="4">
        <f>10^(-3)*LasVegas!$C84</f>
        <v>91.204530000000005</v>
      </c>
      <c r="I37" s="4">
        <f>10^(-3)*SanFrancisco!$C84</f>
        <v>83.504690000000011</v>
      </c>
      <c r="J37" s="4">
        <f>10^(-3)*Baltimore!$C84</f>
        <v>118.3989</v>
      </c>
      <c r="K37" s="4">
        <f>10^(-3)*Albuquerque!$C84</f>
        <v>103.23151</v>
      </c>
      <c r="L37" s="4">
        <f>10^(-3)*Seattle!$C84</f>
        <v>95.69162</v>
      </c>
      <c r="M37" s="4">
        <f>10^(-3)*Chicago!$C84</f>
        <v>146.81810999999999</v>
      </c>
      <c r="N37" s="4">
        <f>10^(-3)*Boulder!$C84</f>
        <v>127.19391</v>
      </c>
      <c r="O37" s="4">
        <f>10^(-3)*Minneapolis!$C84</f>
        <v>159.73899</v>
      </c>
      <c r="P37" s="4">
        <f>10^(-3)*Helena!$C84</f>
        <v>152.86554999999998</v>
      </c>
      <c r="Q37" s="4">
        <f>10^(-3)*Duluth!$C84</f>
        <v>165.41703000000001</v>
      </c>
      <c r="R37" s="4">
        <f>10^(-3)*Fairbanks!$C84</f>
        <v>216.13222000000002</v>
      </c>
    </row>
    <row r="38" spans="1:18" ht="11.25">
      <c r="A38" s="58"/>
      <c r="B38" s="59" t="str">
        <f>Miami!A85</f>
        <v>PSZ-AC:3_HEATC</v>
      </c>
      <c r="C38" s="4">
        <f>10^(-3)*Miami!$C85</f>
        <v>98.184440000000009</v>
      </c>
      <c r="D38" s="4">
        <f>10^(-3)*Houston!$C85</f>
        <v>125.63137</v>
      </c>
      <c r="E38" s="4">
        <f>10^(-3)*Phoenix!$C85</f>
        <v>100.77479</v>
      </c>
      <c r="F38" s="4">
        <f>10^(-3)*Atlanta!$C85</f>
        <v>126.42854</v>
      </c>
      <c r="G38" s="4">
        <f>10^(-3)*LosAngeles!$C85</f>
        <v>94.737089999999995</v>
      </c>
      <c r="H38" s="4">
        <f>10^(-3)*LasVegas!$C85</f>
        <v>103.99255000000001</v>
      </c>
      <c r="I38" s="4">
        <f>10^(-3)*SanFrancisco!$C85</f>
        <v>87.290689999999998</v>
      </c>
      <c r="J38" s="4">
        <f>10^(-3)*Baltimore!$C85</f>
        <v>134.90743000000001</v>
      </c>
      <c r="K38" s="4">
        <f>10^(-3)*Albuquerque!$C85</f>
        <v>116.55906</v>
      </c>
      <c r="L38" s="4">
        <f>10^(-3)*Seattle!$C85</f>
        <v>97.904730000000001</v>
      </c>
      <c r="M38" s="4">
        <f>10^(-3)*Chicago!$C85</f>
        <v>158.42058</v>
      </c>
      <c r="N38" s="4">
        <f>10^(-3)*Boulder!$C85</f>
        <v>134.69852</v>
      </c>
      <c r="O38" s="4">
        <f>10^(-3)*Minneapolis!$C85</f>
        <v>173.43223</v>
      </c>
      <c r="P38" s="4">
        <f>10^(-3)*Helena!$C85</f>
        <v>156.87</v>
      </c>
      <c r="Q38" s="4">
        <f>10^(-3)*Duluth!$C85</f>
        <v>176.33366000000001</v>
      </c>
      <c r="R38" s="4">
        <f>10^(-3)*Fairbanks!$C85</f>
        <v>262.98471000000001</v>
      </c>
    </row>
    <row r="39" spans="1:18" ht="11.25">
      <c r="A39" s="58"/>
      <c r="B39" s="59" t="str">
        <f>Miami!A86</f>
        <v>PSZ-AC:4_HEATC</v>
      </c>
      <c r="C39" s="4">
        <f>10^(-3)*Miami!$C86</f>
        <v>211.584</v>
      </c>
      <c r="D39" s="4">
        <f>10^(-3)*Houston!$C86</f>
        <v>343.41847999999999</v>
      </c>
      <c r="E39" s="4">
        <f>10^(-3)*Phoenix!$C86</f>
        <v>284.31101000000001</v>
      </c>
      <c r="F39" s="4">
        <f>10^(-3)*Atlanta!$C86</f>
        <v>391.79396000000003</v>
      </c>
      <c r="G39" s="4">
        <f>10^(-3)*LosAngeles!$C86</f>
        <v>255.71984</v>
      </c>
      <c r="H39" s="4">
        <f>10^(-3)*LasVegas!$C86</f>
        <v>328.53879999999998</v>
      </c>
      <c r="I39" s="4">
        <f>10^(-3)*SanFrancisco!$C86</f>
        <v>292.47483</v>
      </c>
      <c r="J39" s="4">
        <f>10^(-3)*Baltimore!$C86</f>
        <v>423.34444000000002</v>
      </c>
      <c r="K39" s="4">
        <f>10^(-3)*Albuquerque!$C86</f>
        <v>373.18475000000001</v>
      </c>
      <c r="L39" s="4">
        <f>10^(-3)*Seattle!$C86</f>
        <v>361.84033000000005</v>
      </c>
      <c r="M39" s="4">
        <f>10^(-3)*Chicago!$C86</f>
        <v>518.40771999999993</v>
      </c>
      <c r="N39" s="4">
        <f>10^(-3)*Boulder!$C86</f>
        <v>454.06511999999998</v>
      </c>
      <c r="O39" s="4">
        <f>10^(-3)*Minneapolis!$C86</f>
        <v>569.30842000000007</v>
      </c>
      <c r="P39" s="4">
        <f>10^(-3)*Helena!$C86</f>
        <v>553.48351000000002</v>
      </c>
      <c r="Q39" s="4">
        <f>10^(-3)*Duluth!$C86</f>
        <v>599.70326</v>
      </c>
      <c r="R39" s="4">
        <f>10^(-3)*Fairbanks!$C86</f>
        <v>771.72484999999995</v>
      </c>
    </row>
    <row r="40" spans="1:18" ht="11.25">
      <c r="A40" s="58"/>
      <c r="B40" s="59" t="str">
        <f>Miami!A87</f>
        <v>PSZ-AC:5_HEATC</v>
      </c>
      <c r="C40" s="4">
        <f>10^(-3)*Miami!$C87</f>
        <v>80.655119999999997</v>
      </c>
      <c r="D40" s="4">
        <f>10^(-3)*Houston!$C87</f>
        <v>116.26433</v>
      </c>
      <c r="E40" s="4">
        <f>10^(-3)*Phoenix!$C87</f>
        <v>97.571600000000004</v>
      </c>
      <c r="F40" s="4">
        <f>10^(-3)*Atlanta!$C87</f>
        <v>133.26525000000001</v>
      </c>
      <c r="G40" s="4">
        <f>10^(-3)*LosAngeles!$C87</f>
        <v>86.485690000000005</v>
      </c>
      <c r="H40" s="4">
        <f>10^(-3)*LasVegas!$C87</f>
        <v>110.99881000000001</v>
      </c>
      <c r="I40" s="4">
        <f>10^(-3)*SanFrancisco!$C87</f>
        <v>101.05625999999999</v>
      </c>
      <c r="J40" s="4">
        <f>10^(-3)*Baltimore!$C87</f>
        <v>143.45219</v>
      </c>
      <c r="K40" s="4">
        <f>10^(-3)*Albuquerque!$C87</f>
        <v>122.99672000000001</v>
      </c>
      <c r="L40" s="4">
        <f>10^(-3)*Seattle!$C87</f>
        <v>117.22253000000001</v>
      </c>
      <c r="M40" s="4">
        <f>10^(-3)*Chicago!$C87</f>
        <v>177.98164000000003</v>
      </c>
      <c r="N40" s="4">
        <f>10^(-3)*Boulder!$C87</f>
        <v>152.08609000000001</v>
      </c>
      <c r="O40" s="4">
        <f>10^(-3)*Minneapolis!$C87</f>
        <v>195.49801000000002</v>
      </c>
      <c r="P40" s="4">
        <f>10^(-3)*Helena!$C87</f>
        <v>185.10688000000002</v>
      </c>
      <c r="Q40" s="4">
        <f>10^(-3)*Duluth!$C87</f>
        <v>201.68493000000001</v>
      </c>
      <c r="R40" s="4">
        <f>10^(-3)*Fairbanks!$C87</f>
        <v>262.52901000000003</v>
      </c>
    </row>
    <row r="41" spans="1:18" ht="11.25">
      <c r="A41" s="58"/>
      <c r="B41" s="59" t="str">
        <f>Miami!A88</f>
        <v>PSZ-AC:6_HEATC</v>
      </c>
      <c r="C41" s="4">
        <f>10^(-3)*Miami!$C88</f>
        <v>65.076139999999995</v>
      </c>
      <c r="D41" s="4">
        <f>10^(-3)*Houston!$C88</f>
        <v>66.869470000000007</v>
      </c>
      <c r="E41" s="4">
        <f>10^(-3)*Phoenix!$C88</f>
        <v>65.303480000000008</v>
      </c>
      <c r="F41" s="4">
        <f>10^(-3)*Atlanta!$C88</f>
        <v>66.828440000000001</v>
      </c>
      <c r="G41" s="4">
        <f>10^(-3)*LosAngeles!$C88</f>
        <v>61.633279999999999</v>
      </c>
      <c r="H41" s="4">
        <f>10^(-3)*LasVegas!$C88</f>
        <v>60.412040000000005</v>
      </c>
      <c r="I41" s="4">
        <f>10^(-3)*SanFrancisco!$C88</f>
        <v>55.873460000000001</v>
      </c>
      <c r="J41" s="4">
        <f>10^(-3)*Baltimore!$C88</f>
        <v>62.226489999999998</v>
      </c>
      <c r="K41" s="4">
        <f>10^(-3)*Albuquerque!$C88</f>
        <v>55.078890000000001</v>
      </c>
      <c r="L41" s="4">
        <f>10^(-3)*Seattle!$C88</f>
        <v>52.596150000000002</v>
      </c>
      <c r="M41" s="4">
        <f>10^(-3)*Chicago!$C88</f>
        <v>64.747979999999998</v>
      </c>
      <c r="N41" s="4">
        <f>10^(-3)*Boulder!$C88</f>
        <v>57.295180000000002</v>
      </c>
      <c r="O41" s="4">
        <f>10^(-3)*Minneapolis!$C88</f>
        <v>66.91767999999999</v>
      </c>
      <c r="P41" s="4">
        <f>10^(-3)*Helena!$C88</f>
        <v>62.845050000000008</v>
      </c>
      <c r="Q41" s="4">
        <f>10^(-3)*Duluth!$C88</f>
        <v>68.100380000000001</v>
      </c>
      <c r="R41" s="4">
        <f>10^(-3)*Fairbanks!$C88</f>
        <v>88.886920000000003</v>
      </c>
    </row>
    <row r="42" spans="1:18" ht="11.25">
      <c r="A42" s="58"/>
      <c r="B42" s="56" t="s">
        <v>62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ht="11.25">
      <c r="A43" s="58"/>
      <c r="B43" s="59" t="s">
        <v>63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ht="11.25">
      <c r="A44" s="58"/>
      <c r="B44" s="59" t="str">
        <f>Miami!A75</f>
        <v>PSZ-AC:1_COOLC DXCOIL</v>
      </c>
      <c r="C44" s="4">
        <f>Miami!$G75</f>
        <v>2.99</v>
      </c>
      <c r="D44" s="4">
        <f>Houston!$G75</f>
        <v>2.98</v>
      </c>
      <c r="E44" s="4">
        <f>Phoenix!$G75</f>
        <v>3.07</v>
      </c>
      <c r="F44" s="4">
        <f>Atlanta!$G75</f>
        <v>3.02</v>
      </c>
      <c r="G44" s="4">
        <f>LosAngeles!$G75</f>
        <v>3.1</v>
      </c>
      <c r="H44" s="4">
        <f>LasVegas!$G75</f>
        <v>3.13</v>
      </c>
      <c r="I44" s="4">
        <f>SanFrancisco!$G75</f>
        <v>3.19</v>
      </c>
      <c r="J44" s="4">
        <f>Baltimore!$G75</f>
        <v>3</v>
      </c>
      <c r="K44" s="4">
        <f>Albuquerque!$G75</f>
        <v>3.17</v>
      </c>
      <c r="L44" s="4">
        <f>Seattle!$G75</f>
        <v>3.16</v>
      </c>
      <c r="M44" s="4">
        <f>Chicago!$G75</f>
        <v>2.98</v>
      </c>
      <c r="N44" s="4">
        <f>Boulder!$G75</f>
        <v>3.17</v>
      </c>
      <c r="O44" s="4">
        <f>Minneapolis!$G75</f>
        <v>2.98</v>
      </c>
      <c r="P44" s="4">
        <f>Helena!$G75</f>
        <v>3.22</v>
      </c>
      <c r="Q44" s="4">
        <f>Duluth!$G75</f>
        <v>3</v>
      </c>
      <c r="R44" s="4">
        <f>Fairbanks!$G75</f>
        <v>3.22</v>
      </c>
    </row>
    <row r="45" spans="1:18" ht="11.25">
      <c r="A45" s="58"/>
      <c r="B45" s="59" t="str">
        <f>Miami!A76</f>
        <v>PSZ-AC:2_COOLC DXCOIL</v>
      </c>
      <c r="C45" s="4">
        <f>Miami!$G76</f>
        <v>2.62</v>
      </c>
      <c r="D45" s="4">
        <f>Houston!$G76</f>
        <v>2.9</v>
      </c>
      <c r="E45" s="4">
        <f>Phoenix!$G76</f>
        <v>2.65</v>
      </c>
      <c r="F45" s="4">
        <f>Atlanta!$G76</f>
        <v>2.9</v>
      </c>
      <c r="G45" s="4">
        <f>LosAngeles!$G76</f>
        <v>2.68</v>
      </c>
      <c r="H45" s="4">
        <f>LasVegas!$G76</f>
        <v>3.06</v>
      </c>
      <c r="I45" s="4">
        <f>SanFrancisco!$G76</f>
        <v>2.75</v>
      </c>
      <c r="J45" s="4">
        <f>Baltimore!$G76</f>
        <v>2.9</v>
      </c>
      <c r="K45" s="4">
        <f>Albuquerque!$G76</f>
        <v>3.26</v>
      </c>
      <c r="L45" s="4">
        <f>Seattle!$G76</f>
        <v>3.17</v>
      </c>
      <c r="M45" s="4">
        <f>Chicago!$G76</f>
        <v>2.89</v>
      </c>
      <c r="N45" s="4">
        <f>Boulder!$G76</f>
        <v>3.11</v>
      </c>
      <c r="O45" s="4">
        <f>Minneapolis!$G76</f>
        <v>2.89</v>
      </c>
      <c r="P45" s="4">
        <f>Helena!$G76</f>
        <v>3.27</v>
      </c>
      <c r="Q45" s="4">
        <f>Duluth!$G76</f>
        <v>2.89</v>
      </c>
      <c r="R45" s="4">
        <f>Fairbanks!$G76</f>
        <v>3.32</v>
      </c>
    </row>
    <row r="46" spans="1:18" ht="11.25">
      <c r="A46" s="58"/>
      <c r="B46" s="59" t="str">
        <f>Miami!A77</f>
        <v>PSZ-AC:3_COOLC DXCOIL</v>
      </c>
      <c r="C46" s="4">
        <f>Miami!$G77</f>
        <v>2.62</v>
      </c>
      <c r="D46" s="4">
        <f>Houston!$G77</f>
        <v>2.62</v>
      </c>
      <c r="E46" s="4">
        <f>Phoenix!$G77</f>
        <v>2.62</v>
      </c>
      <c r="F46" s="4">
        <f>Atlanta!$G77</f>
        <v>2.62</v>
      </c>
      <c r="G46" s="4">
        <f>LosAngeles!$G77</f>
        <v>2.62</v>
      </c>
      <c r="H46" s="4">
        <f>LasVegas!$G77</f>
        <v>2.69</v>
      </c>
      <c r="I46" s="4">
        <f>SanFrancisco!$G77</f>
        <v>3.07</v>
      </c>
      <c r="J46" s="4">
        <f>Baltimore!$G77</f>
        <v>2.62</v>
      </c>
      <c r="K46" s="4">
        <f>Albuquerque!$G77</f>
        <v>3.19</v>
      </c>
      <c r="L46" s="4">
        <f>Seattle!$G77</f>
        <v>3.19</v>
      </c>
      <c r="M46" s="4">
        <f>Chicago!$G77</f>
        <v>2.62</v>
      </c>
      <c r="N46" s="4">
        <f>Boulder!$G77</f>
        <v>3.19</v>
      </c>
      <c r="O46" s="4">
        <f>Minneapolis!$G77</f>
        <v>2.62</v>
      </c>
      <c r="P46" s="4">
        <f>Helena!$G77</f>
        <v>3.19</v>
      </c>
      <c r="Q46" s="4">
        <f>Duluth!$G77</f>
        <v>3.15</v>
      </c>
      <c r="R46" s="4">
        <f>Fairbanks!$G77</f>
        <v>2.8</v>
      </c>
    </row>
    <row r="47" spans="1:18" ht="11.25">
      <c r="A47" s="58"/>
      <c r="B47" s="59" t="str">
        <f>Miami!A78</f>
        <v>PSZ-AC:4_COOLC DXCOIL</v>
      </c>
      <c r="C47" s="4">
        <f>Miami!$G78</f>
        <v>2.89</v>
      </c>
      <c r="D47" s="4">
        <f>Houston!$G78</f>
        <v>2.75</v>
      </c>
      <c r="E47" s="4">
        <f>Phoenix!$G78</f>
        <v>2.75</v>
      </c>
      <c r="F47" s="4">
        <f>Atlanta!$G78</f>
        <v>2.74</v>
      </c>
      <c r="G47" s="4">
        <f>LosAngeles!$G78</f>
        <v>2.89</v>
      </c>
      <c r="H47" s="4">
        <f>LasVegas!$G78</f>
        <v>2.76</v>
      </c>
      <c r="I47" s="4">
        <f>SanFrancisco!$G78</f>
        <v>3</v>
      </c>
      <c r="J47" s="4">
        <f>Baltimore!$G78</f>
        <v>2.74</v>
      </c>
      <c r="K47" s="4">
        <f>Albuquerque!$G78</f>
        <v>3.07</v>
      </c>
      <c r="L47" s="4">
        <f>Seattle!$G78</f>
        <v>2.79</v>
      </c>
      <c r="M47" s="4">
        <f>Chicago!$G78</f>
        <v>2.74</v>
      </c>
      <c r="N47" s="4">
        <f>Boulder!$G78</f>
        <v>3.07</v>
      </c>
      <c r="O47" s="4">
        <f>Minneapolis!$G78</f>
        <v>2.73</v>
      </c>
      <c r="P47" s="4">
        <f>Helena!$G78</f>
        <v>3.07</v>
      </c>
      <c r="Q47" s="4">
        <f>Duluth!$G78</f>
        <v>2.73</v>
      </c>
      <c r="R47" s="4">
        <f>Fairbanks!$G78</f>
        <v>3.07</v>
      </c>
    </row>
    <row r="48" spans="1:18" ht="11.25">
      <c r="A48" s="58"/>
      <c r="B48" s="59" t="str">
        <f>Miami!A79</f>
        <v>PSZ-AC:5_COOLC DXCOIL</v>
      </c>
      <c r="C48" s="4">
        <f>Miami!$G79</f>
        <v>2.62</v>
      </c>
      <c r="D48" s="4">
        <f>Houston!$G79</f>
        <v>2.9</v>
      </c>
      <c r="E48" s="4">
        <f>Phoenix!$G79</f>
        <v>2.65</v>
      </c>
      <c r="F48" s="4">
        <f>Atlanta!$G79</f>
        <v>2.9</v>
      </c>
      <c r="G48" s="4">
        <f>LosAngeles!$G79</f>
        <v>2.68</v>
      </c>
      <c r="H48" s="4">
        <f>LasVegas!$G79</f>
        <v>3.1</v>
      </c>
      <c r="I48" s="4">
        <f>SanFrancisco!$G79</f>
        <v>2.8</v>
      </c>
      <c r="J48" s="4">
        <f>Baltimore!$G79</f>
        <v>2.9</v>
      </c>
      <c r="K48" s="4">
        <f>Albuquerque!$G79</f>
        <v>3.35</v>
      </c>
      <c r="L48" s="4">
        <f>Seattle!$G79</f>
        <v>3.35</v>
      </c>
      <c r="M48" s="4">
        <f>Chicago!$G79</f>
        <v>2.89</v>
      </c>
      <c r="N48" s="4">
        <f>Boulder!$G79</f>
        <v>3.32</v>
      </c>
      <c r="O48" s="4">
        <f>Minneapolis!$G79</f>
        <v>2.89</v>
      </c>
      <c r="P48" s="4">
        <f>Helena!$G79</f>
        <v>3.32</v>
      </c>
      <c r="Q48" s="4">
        <f>Duluth!$G79</f>
        <v>2.89</v>
      </c>
      <c r="R48" s="4">
        <f>Fairbanks!$G79</f>
        <v>3.32</v>
      </c>
    </row>
    <row r="49" spans="1:18" ht="11.25">
      <c r="A49" s="58"/>
      <c r="B49" s="59" t="str">
        <f>Miami!A80</f>
        <v>PSZ-AC:6_COOLC DXCOIL</v>
      </c>
      <c r="C49" s="4">
        <f>Miami!$G80</f>
        <v>2.67</v>
      </c>
      <c r="D49" s="4">
        <f>Houston!$G80</f>
        <v>2.67</v>
      </c>
      <c r="E49" s="4">
        <f>Phoenix!$G80</f>
        <v>2.72</v>
      </c>
      <c r="F49" s="4">
        <f>Atlanta!$G80</f>
        <v>2.7</v>
      </c>
      <c r="G49" s="4">
        <f>LosAngeles!$G80</f>
        <v>2.78</v>
      </c>
      <c r="H49" s="4">
        <f>LasVegas!$G80</f>
        <v>2.78</v>
      </c>
      <c r="I49" s="4">
        <f>SanFrancisco!$G80</f>
        <v>3.19</v>
      </c>
      <c r="J49" s="4">
        <f>Baltimore!$G80</f>
        <v>3.13</v>
      </c>
      <c r="K49" s="4">
        <f>Albuquerque!$G80</f>
        <v>3.19</v>
      </c>
      <c r="L49" s="4">
        <f>Seattle!$G80</f>
        <v>3.19</v>
      </c>
      <c r="M49" s="4">
        <f>Chicago!$G80</f>
        <v>3.15</v>
      </c>
      <c r="N49" s="4">
        <f>Boulder!$G80</f>
        <v>3.19</v>
      </c>
      <c r="O49" s="4">
        <f>Minneapolis!$G80</f>
        <v>3.15</v>
      </c>
      <c r="P49" s="4">
        <f>Helena!$G80</f>
        <v>3.19</v>
      </c>
      <c r="Q49" s="4">
        <f>Duluth!$G80</f>
        <v>3.19</v>
      </c>
      <c r="R49" s="4">
        <f>Fairbanks!$G80</f>
        <v>2.8</v>
      </c>
    </row>
    <row r="50" spans="1:18" ht="11.25">
      <c r="A50" s="58"/>
      <c r="B50" s="59" t="s">
        <v>64</v>
      </c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</row>
    <row r="51" spans="1:18" ht="11.25">
      <c r="A51" s="58"/>
      <c r="B51" s="59" t="str">
        <f>Miami!A83</f>
        <v>PSZ-AC:1_HEATC</v>
      </c>
      <c r="C51" s="78">
        <f>Miami!$D83</f>
        <v>0.8</v>
      </c>
      <c r="D51" s="78">
        <f>Houston!$D83</f>
        <v>0.8</v>
      </c>
      <c r="E51" s="78">
        <f>Phoenix!$D83</f>
        <v>0.8</v>
      </c>
      <c r="F51" s="78">
        <f>Atlanta!$D83</f>
        <v>0.8</v>
      </c>
      <c r="G51" s="78">
        <f>LosAngeles!$D83</f>
        <v>0.8</v>
      </c>
      <c r="H51" s="78">
        <f>LasVegas!$D83</f>
        <v>0.8</v>
      </c>
      <c r="I51" s="78">
        <f>SanFrancisco!$D83</f>
        <v>0.8</v>
      </c>
      <c r="J51" s="78">
        <f>Baltimore!$D83</f>
        <v>0.8</v>
      </c>
      <c r="K51" s="78">
        <f>Albuquerque!$D83</f>
        <v>0.8</v>
      </c>
      <c r="L51" s="78">
        <f>Seattle!$D83</f>
        <v>0.8</v>
      </c>
      <c r="M51" s="78">
        <f>Chicago!$D83</f>
        <v>0.8</v>
      </c>
      <c r="N51" s="78">
        <f>Boulder!$D83</f>
        <v>0.8</v>
      </c>
      <c r="O51" s="78">
        <f>Minneapolis!$D83</f>
        <v>0.8</v>
      </c>
      <c r="P51" s="78">
        <f>Helena!$D83</f>
        <v>0.8</v>
      </c>
      <c r="Q51" s="78">
        <f>Duluth!$D83</f>
        <v>0.8</v>
      </c>
      <c r="R51" s="78">
        <f>Fairbanks!$D83</f>
        <v>0.8</v>
      </c>
    </row>
    <row r="52" spans="1:18" ht="11.25">
      <c r="A52" s="58"/>
      <c r="B52" s="59" t="str">
        <f>Miami!A84</f>
        <v>PSZ-AC:2_HEATC</v>
      </c>
      <c r="C52" s="78">
        <f>Miami!$D84</f>
        <v>0.8</v>
      </c>
      <c r="D52" s="78">
        <f>Houston!$D84</f>
        <v>0.78</v>
      </c>
      <c r="E52" s="78">
        <f>Phoenix!$D84</f>
        <v>0.78</v>
      </c>
      <c r="F52" s="78">
        <f>Atlanta!$D84</f>
        <v>0.78</v>
      </c>
      <c r="G52" s="78">
        <f>LosAngeles!$D84</f>
        <v>0.78</v>
      </c>
      <c r="H52" s="78">
        <f>LasVegas!$D84</f>
        <v>0.78</v>
      </c>
      <c r="I52" s="78">
        <f>SanFrancisco!$D84</f>
        <v>0.78</v>
      </c>
      <c r="J52" s="78">
        <f>Baltimore!$D84</f>
        <v>0.78</v>
      </c>
      <c r="K52" s="78">
        <f>Albuquerque!$D84</f>
        <v>0.78</v>
      </c>
      <c r="L52" s="78">
        <f>Seattle!$D84</f>
        <v>0.78</v>
      </c>
      <c r="M52" s="78">
        <f>Chicago!$D84</f>
        <v>0.78</v>
      </c>
      <c r="N52" s="78">
        <f>Boulder!$D84</f>
        <v>0.78</v>
      </c>
      <c r="O52" s="78">
        <f>Minneapolis!$D84</f>
        <v>0.78</v>
      </c>
      <c r="P52" s="78">
        <f>Helena!$D84</f>
        <v>0.78</v>
      </c>
      <c r="Q52" s="78">
        <f>Duluth!$D84</f>
        <v>0.78</v>
      </c>
      <c r="R52" s="78">
        <f>Fairbanks!$D84</f>
        <v>0.78</v>
      </c>
    </row>
    <row r="53" spans="1:18" ht="11.25">
      <c r="A53" s="58"/>
      <c r="B53" s="59" t="str">
        <f>Miami!A85</f>
        <v>PSZ-AC:3_HEATC</v>
      </c>
      <c r="C53" s="78">
        <f>Miami!$D85</f>
        <v>0.78</v>
      </c>
      <c r="D53" s="78">
        <f>Houston!$D85</f>
        <v>0.78</v>
      </c>
      <c r="E53" s="78">
        <f>Phoenix!$D85</f>
        <v>0.78</v>
      </c>
      <c r="F53" s="78">
        <f>Atlanta!$D85</f>
        <v>0.78</v>
      </c>
      <c r="G53" s="78">
        <f>LosAngeles!$D85</f>
        <v>0.78</v>
      </c>
      <c r="H53" s="78">
        <f>LasVegas!$D85</f>
        <v>0.78</v>
      </c>
      <c r="I53" s="78">
        <f>SanFrancisco!$D85</f>
        <v>0.78</v>
      </c>
      <c r="J53" s="78">
        <f>Baltimore!$D85</f>
        <v>0.78</v>
      </c>
      <c r="K53" s="78">
        <f>Albuquerque!$D85</f>
        <v>0.78</v>
      </c>
      <c r="L53" s="78">
        <f>Seattle!$D85</f>
        <v>0.78</v>
      </c>
      <c r="M53" s="78">
        <f>Chicago!$D85</f>
        <v>0.78</v>
      </c>
      <c r="N53" s="78">
        <f>Boulder!$D85</f>
        <v>0.78</v>
      </c>
      <c r="O53" s="78">
        <f>Minneapolis!$D85</f>
        <v>0.78</v>
      </c>
      <c r="P53" s="78">
        <f>Helena!$D85</f>
        <v>0.78</v>
      </c>
      <c r="Q53" s="78">
        <f>Duluth!$D85</f>
        <v>0.78</v>
      </c>
      <c r="R53" s="78">
        <f>Fairbanks!$D85</f>
        <v>0.78</v>
      </c>
    </row>
    <row r="54" spans="1:18" ht="11.25">
      <c r="A54" s="58"/>
      <c r="B54" s="59" t="str">
        <f>Miami!A86</f>
        <v>PSZ-AC:4_HEATC</v>
      </c>
      <c r="C54" s="78">
        <f>Miami!$D86</f>
        <v>0.78</v>
      </c>
      <c r="D54" s="78">
        <f>Houston!$D86</f>
        <v>0.78</v>
      </c>
      <c r="E54" s="78">
        <f>Phoenix!$D86</f>
        <v>0.78</v>
      </c>
      <c r="F54" s="78">
        <f>Atlanta!$D86</f>
        <v>0.78</v>
      </c>
      <c r="G54" s="78">
        <f>LosAngeles!$D86</f>
        <v>0.78</v>
      </c>
      <c r="H54" s="78">
        <f>LasVegas!$D86</f>
        <v>0.78</v>
      </c>
      <c r="I54" s="78">
        <f>SanFrancisco!$D86</f>
        <v>0.78</v>
      </c>
      <c r="J54" s="78">
        <f>Baltimore!$D86</f>
        <v>0.78</v>
      </c>
      <c r="K54" s="78">
        <f>Albuquerque!$D86</f>
        <v>0.78</v>
      </c>
      <c r="L54" s="78">
        <f>Seattle!$D86</f>
        <v>0.78</v>
      </c>
      <c r="M54" s="78">
        <f>Chicago!$D86</f>
        <v>0.78</v>
      </c>
      <c r="N54" s="78">
        <f>Boulder!$D86</f>
        <v>0.78</v>
      </c>
      <c r="O54" s="78">
        <f>Minneapolis!$D86</f>
        <v>0.78</v>
      </c>
      <c r="P54" s="78">
        <f>Helena!$D86</f>
        <v>0.78</v>
      </c>
      <c r="Q54" s="78">
        <f>Duluth!$D86</f>
        <v>0.78</v>
      </c>
      <c r="R54" s="78">
        <f>Fairbanks!$D86</f>
        <v>0.78</v>
      </c>
    </row>
    <row r="55" spans="1:18" ht="11.25">
      <c r="A55" s="58"/>
      <c r="B55" s="59" t="str">
        <f>Miami!A87</f>
        <v>PSZ-AC:5_HEATC</v>
      </c>
      <c r="C55" s="78">
        <f>Miami!$D87</f>
        <v>0.78</v>
      </c>
      <c r="D55" s="78">
        <f>Houston!$D87</f>
        <v>0.78</v>
      </c>
      <c r="E55" s="78">
        <f>Phoenix!$D87</f>
        <v>0.78</v>
      </c>
      <c r="F55" s="78">
        <f>Atlanta!$D87</f>
        <v>0.78</v>
      </c>
      <c r="G55" s="78">
        <f>LosAngeles!$D87</f>
        <v>0.78</v>
      </c>
      <c r="H55" s="78">
        <f>LasVegas!$D87</f>
        <v>0.78</v>
      </c>
      <c r="I55" s="78">
        <f>SanFrancisco!$D87</f>
        <v>0.78</v>
      </c>
      <c r="J55" s="78">
        <f>Baltimore!$D87</f>
        <v>0.78</v>
      </c>
      <c r="K55" s="78">
        <f>Albuquerque!$D87</f>
        <v>0.78</v>
      </c>
      <c r="L55" s="78">
        <f>Seattle!$D87</f>
        <v>0.78</v>
      </c>
      <c r="M55" s="78">
        <f>Chicago!$D87</f>
        <v>0.78</v>
      </c>
      <c r="N55" s="78">
        <f>Boulder!$D87</f>
        <v>0.78</v>
      </c>
      <c r="O55" s="78">
        <f>Minneapolis!$D87</f>
        <v>0.78</v>
      </c>
      <c r="P55" s="78">
        <f>Helena!$D87</f>
        <v>0.78</v>
      </c>
      <c r="Q55" s="78">
        <f>Duluth!$D87</f>
        <v>0.78</v>
      </c>
      <c r="R55" s="78">
        <f>Fairbanks!$D87</f>
        <v>0.78</v>
      </c>
    </row>
    <row r="56" spans="1:18" ht="11.25">
      <c r="A56" s="58"/>
      <c r="B56" s="59" t="str">
        <f>Miami!A88</f>
        <v>PSZ-AC:6_HEATC</v>
      </c>
      <c r="C56" s="78">
        <f>Miami!$D88</f>
        <v>0.8</v>
      </c>
      <c r="D56" s="78">
        <f>Houston!$D88</f>
        <v>0.78</v>
      </c>
      <c r="E56" s="78">
        <f>Phoenix!$D88</f>
        <v>0.8</v>
      </c>
      <c r="F56" s="78">
        <f>Atlanta!$D88</f>
        <v>0.78</v>
      </c>
      <c r="G56" s="78">
        <f>LosAngeles!$D88</f>
        <v>0.8</v>
      </c>
      <c r="H56" s="78">
        <f>LasVegas!$D88</f>
        <v>0.8</v>
      </c>
      <c r="I56" s="78">
        <f>SanFrancisco!$D88</f>
        <v>0.8</v>
      </c>
      <c r="J56" s="78">
        <f>Baltimore!$D88</f>
        <v>0.8</v>
      </c>
      <c r="K56" s="78">
        <f>Albuquerque!$D88</f>
        <v>0.8</v>
      </c>
      <c r="L56" s="78">
        <f>Seattle!$D88</f>
        <v>0.8</v>
      </c>
      <c r="M56" s="78">
        <f>Chicago!$D88</f>
        <v>0.8</v>
      </c>
      <c r="N56" s="78">
        <f>Boulder!$D88</f>
        <v>0.8</v>
      </c>
      <c r="O56" s="78">
        <f>Minneapolis!$D88</f>
        <v>0.78</v>
      </c>
      <c r="P56" s="78">
        <f>Helena!$D88</f>
        <v>0.8</v>
      </c>
      <c r="Q56" s="78">
        <f>Duluth!$D88</f>
        <v>0.78</v>
      </c>
      <c r="R56" s="78">
        <f>Fairbanks!$D88</f>
        <v>0.78</v>
      </c>
    </row>
    <row r="57" spans="1:18" ht="11.25">
      <c r="A57" s="58"/>
      <c r="B57" s="80" t="s">
        <v>317</v>
      </c>
      <c r="C57" s="1"/>
      <c r="D57" s="1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</row>
    <row r="58" spans="1:18" ht="11.25">
      <c r="A58" s="61"/>
      <c r="B58" s="59" t="str">
        <f>Miami!A92</f>
        <v>DELI EXHAUST FAN</v>
      </c>
      <c r="C58" s="76" t="s">
        <v>318</v>
      </c>
      <c r="D58" s="1" t="s">
        <v>318</v>
      </c>
      <c r="E58" s="88" t="str">
        <f>IF(E29&lt;39.6,"NoEconomizer","DifferentialDryBulb")</f>
        <v>NoEconomizer</v>
      </c>
      <c r="F58" s="76" t="s">
        <v>318</v>
      </c>
      <c r="G58" s="88" t="str">
        <f>IF(G29&lt;19.1,"NoEconomizer","DifferentialDryBulb")</f>
        <v>NoEconomizer</v>
      </c>
      <c r="H58" s="88" t="str">
        <f t="shared" ref="H58:I58" si="0">IF(H29&lt;19.1,"NoEconomizer","DifferentialDryBulb")</f>
        <v>NoEconomizer</v>
      </c>
      <c r="I58" s="88" t="str">
        <f t="shared" si="0"/>
        <v>NoEconomizer</v>
      </c>
      <c r="J58" s="76" t="s">
        <v>318</v>
      </c>
      <c r="K58" s="88" t="str">
        <f t="shared" ref="K58:L58" si="1">IF(K29&lt;19.1,"NoEconomizer","DifferentialDryBulb")</f>
        <v>NoEconomizer</v>
      </c>
      <c r="L58" s="88" t="str">
        <f t="shared" si="1"/>
        <v>NoEconomizer</v>
      </c>
      <c r="M58" s="88" t="str">
        <f>IF(M29&lt;39.6,"NoEconomizer","DifferentialDryBulb")</f>
        <v>NoEconomizer</v>
      </c>
      <c r="N58" s="88" t="str">
        <f>IF(N29&lt;19.1,"NoEconomizer","DifferentialDryBulb")</f>
        <v>NoEconomizer</v>
      </c>
      <c r="O58" s="88" t="str">
        <f>IF(O29&lt;39.6,"NoEconomizer","DifferentialDryBulb")</f>
        <v>NoEconomizer</v>
      </c>
      <c r="P58" s="88" t="str">
        <f>IF(P29&lt;19.1,"NoEconomizer","DifferentialDryBulb")</f>
        <v>DifferentialDryBulb</v>
      </c>
      <c r="Q58" s="88" t="str">
        <f t="shared" ref="Q58:R63" si="2">IF(Q29&lt;39.6,"NoEconomizer","DifferentialDryBulb")</f>
        <v>NoEconomizer</v>
      </c>
      <c r="R58" s="88" t="str">
        <f t="shared" si="2"/>
        <v>NoEconomizer</v>
      </c>
    </row>
    <row r="59" spans="1:18" ht="11.25">
      <c r="A59" s="61"/>
      <c r="B59" s="59" t="str">
        <f>Miami!A93</f>
        <v>SALES EXHAUST FAN</v>
      </c>
      <c r="C59" s="76" t="s">
        <v>318</v>
      </c>
      <c r="D59" s="1" t="s">
        <v>318</v>
      </c>
      <c r="E59" s="88" t="str">
        <f t="shared" ref="E59:E63" si="3">IF(E30&lt;39.6,"NoEconomizer","DifferentialDryBulb")</f>
        <v>DifferentialDryBulb</v>
      </c>
      <c r="F59" s="76" t="s">
        <v>318</v>
      </c>
      <c r="G59" s="88" t="str">
        <f t="shared" ref="G59:I63" si="4">IF(G30&lt;19.1,"NoEconomizer","DifferentialDryBulb")</f>
        <v>DifferentialDryBulb</v>
      </c>
      <c r="H59" s="88" t="str">
        <f t="shared" si="4"/>
        <v>DifferentialDryBulb</v>
      </c>
      <c r="I59" s="88" t="str">
        <f t="shared" si="4"/>
        <v>DifferentialDryBulb</v>
      </c>
      <c r="J59" s="76" t="s">
        <v>318</v>
      </c>
      <c r="K59" s="88" t="str">
        <f t="shared" ref="K59:L59" si="5">IF(K30&lt;19.1,"NoEconomizer","DifferentialDryBulb")</f>
        <v>DifferentialDryBulb</v>
      </c>
      <c r="L59" s="88" t="str">
        <f t="shared" si="5"/>
        <v>DifferentialDryBulb</v>
      </c>
      <c r="M59" s="88" t="str">
        <f t="shared" ref="M59:M63" si="6">IF(M30&lt;39.6,"NoEconomizer","DifferentialDryBulb")</f>
        <v>DifferentialDryBulb</v>
      </c>
      <c r="N59" s="88" t="str">
        <f t="shared" ref="N59" si="7">IF(N30&lt;19.1,"NoEconomizer","DifferentialDryBulb")</f>
        <v>DifferentialDryBulb</v>
      </c>
      <c r="O59" s="88" t="str">
        <f t="shared" ref="O59:O63" si="8">IF(O30&lt;39.6,"NoEconomizer","DifferentialDryBulb")</f>
        <v>DifferentialDryBulb</v>
      </c>
      <c r="P59" s="88" t="str">
        <f t="shared" ref="P59" si="9">IF(P30&lt;19.1,"NoEconomizer","DifferentialDryBulb")</f>
        <v>DifferentialDryBulb</v>
      </c>
      <c r="Q59" s="88" t="str">
        <f t="shared" si="2"/>
        <v>DifferentialDryBulb</v>
      </c>
      <c r="R59" s="88" t="str">
        <f t="shared" si="2"/>
        <v>DifferentialDryBulb</v>
      </c>
    </row>
    <row r="60" spans="1:18" ht="11.25">
      <c r="A60" s="61"/>
      <c r="B60" s="59" t="str">
        <f>Miami!A94</f>
        <v>PSZ-AC:1_FAN</v>
      </c>
      <c r="C60" s="76" t="s">
        <v>318</v>
      </c>
      <c r="D60" s="1" t="s">
        <v>318</v>
      </c>
      <c r="E60" s="88" t="str">
        <f t="shared" si="3"/>
        <v>DifferentialDryBulb</v>
      </c>
      <c r="F60" s="76" t="s">
        <v>318</v>
      </c>
      <c r="G60" s="88" t="str">
        <f t="shared" si="4"/>
        <v>DifferentialDryBulb</v>
      </c>
      <c r="H60" s="88" t="str">
        <f t="shared" si="4"/>
        <v>DifferentialDryBulb</v>
      </c>
      <c r="I60" s="88" t="str">
        <f t="shared" si="4"/>
        <v>DifferentialDryBulb</v>
      </c>
      <c r="J60" s="76" t="s">
        <v>318</v>
      </c>
      <c r="K60" s="88" t="str">
        <f t="shared" ref="K60:L60" si="10">IF(K31&lt;19.1,"NoEconomizer","DifferentialDryBulb")</f>
        <v>DifferentialDryBulb</v>
      </c>
      <c r="L60" s="88" t="str">
        <f t="shared" si="10"/>
        <v>DifferentialDryBulb</v>
      </c>
      <c r="M60" s="88" t="str">
        <f t="shared" si="6"/>
        <v>DifferentialDryBulb</v>
      </c>
      <c r="N60" s="88" t="str">
        <f t="shared" ref="N60" si="11">IF(N31&lt;19.1,"NoEconomizer","DifferentialDryBulb")</f>
        <v>DifferentialDryBulb</v>
      </c>
      <c r="O60" s="88" t="str">
        <f t="shared" si="8"/>
        <v>DifferentialDryBulb</v>
      </c>
      <c r="P60" s="88" t="str">
        <f t="shared" ref="P60" si="12">IF(P31&lt;19.1,"NoEconomizer","DifferentialDryBulb")</f>
        <v>DifferentialDryBulb</v>
      </c>
      <c r="Q60" s="88" t="str">
        <f t="shared" si="2"/>
        <v>NoEconomizer</v>
      </c>
      <c r="R60" s="88" t="str">
        <f t="shared" si="2"/>
        <v>DifferentialDryBulb</v>
      </c>
    </row>
    <row r="61" spans="1:18" ht="11.25">
      <c r="A61" s="61"/>
      <c r="B61" s="59" t="str">
        <f>Miami!A95</f>
        <v>PSZ-AC:2_FAN</v>
      </c>
      <c r="C61" s="76" t="s">
        <v>318</v>
      </c>
      <c r="D61" s="1" t="s">
        <v>318</v>
      </c>
      <c r="E61" s="88" t="str">
        <f t="shared" si="3"/>
        <v>DifferentialDryBulb</v>
      </c>
      <c r="F61" s="76" t="s">
        <v>318</v>
      </c>
      <c r="G61" s="88" t="str">
        <f t="shared" si="4"/>
        <v>DifferentialDryBulb</v>
      </c>
      <c r="H61" s="88" t="str">
        <f t="shared" si="4"/>
        <v>DifferentialDryBulb</v>
      </c>
      <c r="I61" s="88" t="str">
        <f t="shared" si="4"/>
        <v>DifferentialDryBulb</v>
      </c>
      <c r="J61" s="76" t="s">
        <v>318</v>
      </c>
      <c r="K61" s="88" t="str">
        <f t="shared" ref="K61:L61" si="13">IF(K32&lt;19.1,"NoEconomizer","DifferentialDryBulb")</f>
        <v>DifferentialDryBulb</v>
      </c>
      <c r="L61" s="88" t="str">
        <f t="shared" si="13"/>
        <v>DifferentialDryBulb</v>
      </c>
      <c r="M61" s="88" t="str">
        <f t="shared" si="6"/>
        <v>DifferentialDryBulb</v>
      </c>
      <c r="N61" s="88" t="str">
        <f t="shared" ref="N61" si="14">IF(N32&lt;19.1,"NoEconomizer","DifferentialDryBulb")</f>
        <v>DifferentialDryBulb</v>
      </c>
      <c r="O61" s="88" t="str">
        <f t="shared" si="8"/>
        <v>DifferentialDryBulb</v>
      </c>
      <c r="P61" s="88" t="str">
        <f t="shared" ref="P61" si="15">IF(P32&lt;19.1,"NoEconomizer","DifferentialDryBulb")</f>
        <v>DifferentialDryBulb</v>
      </c>
      <c r="Q61" s="88" t="str">
        <f t="shared" si="2"/>
        <v>DifferentialDryBulb</v>
      </c>
      <c r="R61" s="88" t="str">
        <f t="shared" si="2"/>
        <v>DifferentialDryBulb</v>
      </c>
    </row>
    <row r="62" spans="1:18" ht="11.25">
      <c r="A62" s="61"/>
      <c r="B62" s="59" t="str">
        <f>Miami!A96</f>
        <v>PSZ-AC:3_FAN</v>
      </c>
      <c r="C62" s="76" t="s">
        <v>318</v>
      </c>
      <c r="D62" s="1" t="s">
        <v>318</v>
      </c>
      <c r="E62" s="88" t="str">
        <f t="shared" si="3"/>
        <v>DifferentialDryBulb</v>
      </c>
      <c r="F62" s="76" t="s">
        <v>318</v>
      </c>
      <c r="G62" s="88" t="str">
        <f t="shared" si="4"/>
        <v>DifferentialDryBulb</v>
      </c>
      <c r="H62" s="88" t="str">
        <f t="shared" si="4"/>
        <v>DifferentialDryBulb</v>
      </c>
      <c r="I62" s="88" t="str">
        <f t="shared" si="4"/>
        <v>DifferentialDryBulb</v>
      </c>
      <c r="J62" s="76" t="s">
        <v>318</v>
      </c>
      <c r="K62" s="88" t="str">
        <f t="shared" ref="K62:L62" si="16">IF(K33&lt;19.1,"NoEconomizer","DifferentialDryBulb")</f>
        <v>DifferentialDryBulb</v>
      </c>
      <c r="L62" s="88" t="str">
        <f t="shared" si="16"/>
        <v>DifferentialDryBulb</v>
      </c>
      <c r="M62" s="88" t="str">
        <f t="shared" si="6"/>
        <v>DifferentialDryBulb</v>
      </c>
      <c r="N62" s="88" t="str">
        <f t="shared" ref="N62" si="17">IF(N33&lt;19.1,"NoEconomizer","DifferentialDryBulb")</f>
        <v>DifferentialDryBulb</v>
      </c>
      <c r="O62" s="88" t="str">
        <f t="shared" si="8"/>
        <v>DifferentialDryBulb</v>
      </c>
      <c r="P62" s="88" t="str">
        <f t="shared" ref="P62" si="18">IF(P33&lt;19.1,"NoEconomizer","DifferentialDryBulb")</f>
        <v>DifferentialDryBulb</v>
      </c>
      <c r="Q62" s="88" t="str">
        <f t="shared" si="2"/>
        <v>DifferentialDryBulb</v>
      </c>
      <c r="R62" s="88" t="str">
        <f t="shared" si="2"/>
        <v>DifferentialDryBulb</v>
      </c>
    </row>
    <row r="63" spans="1:18" ht="11.25">
      <c r="A63" s="61"/>
      <c r="B63" s="59" t="str">
        <f>Miami!A97</f>
        <v>PSZ-AC:4_FAN</v>
      </c>
      <c r="C63" s="76" t="s">
        <v>318</v>
      </c>
      <c r="D63" s="1" t="s">
        <v>318</v>
      </c>
      <c r="E63" s="88" t="str">
        <f t="shared" si="3"/>
        <v>DifferentialDryBulb</v>
      </c>
      <c r="F63" s="76" t="s">
        <v>318</v>
      </c>
      <c r="G63" s="88" t="str">
        <f t="shared" si="4"/>
        <v>DifferentialDryBulb</v>
      </c>
      <c r="H63" s="88" t="str">
        <f t="shared" si="4"/>
        <v>DifferentialDryBulb</v>
      </c>
      <c r="I63" s="88" t="str">
        <f t="shared" si="4"/>
        <v>DifferentialDryBulb</v>
      </c>
      <c r="J63" s="76" t="s">
        <v>318</v>
      </c>
      <c r="K63" s="88" t="str">
        <f t="shared" ref="K63:L63" si="19">IF(K34&lt;19.1,"NoEconomizer","DifferentialDryBulb")</f>
        <v>DifferentialDryBulb</v>
      </c>
      <c r="L63" s="88" t="str">
        <f t="shared" si="19"/>
        <v>DifferentialDryBulb</v>
      </c>
      <c r="M63" s="88" t="str">
        <f t="shared" si="6"/>
        <v>NoEconomizer</v>
      </c>
      <c r="N63" s="88" t="str">
        <f t="shared" ref="N63" si="20">IF(N34&lt;19.1,"NoEconomizer","DifferentialDryBulb")</f>
        <v>DifferentialDryBulb</v>
      </c>
      <c r="O63" s="88" t="str">
        <f t="shared" si="8"/>
        <v>NoEconomizer</v>
      </c>
      <c r="P63" s="88" t="str">
        <f t="shared" ref="P63" si="21">IF(P34&lt;19.1,"NoEconomizer","DifferentialDryBulb")</f>
        <v>DifferentialDryBulb</v>
      </c>
      <c r="Q63" s="88" t="str">
        <f t="shared" si="2"/>
        <v>NoEconomizer</v>
      </c>
      <c r="R63" s="88" t="str">
        <f t="shared" si="2"/>
        <v>DifferentialDryBulb</v>
      </c>
    </row>
    <row r="64" spans="1:18" ht="11.25">
      <c r="A64" s="58"/>
      <c r="B64" s="56" t="s">
        <v>224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1.25">
      <c r="A65" s="58"/>
      <c r="B65" s="59" t="str">
        <f>Miami!A91</f>
        <v>BAKERY EXHAUST FAN</v>
      </c>
      <c r="C65" s="4">
        <f>Miami!$E91</f>
        <v>0.35</v>
      </c>
      <c r="D65" s="4">
        <f>Houston!$E91</f>
        <v>0.35</v>
      </c>
      <c r="E65" s="4">
        <f>Phoenix!$E91</f>
        <v>0.35</v>
      </c>
      <c r="F65" s="4">
        <f>Atlanta!$E91</f>
        <v>0.35</v>
      </c>
      <c r="G65" s="4">
        <f>LosAngeles!$E91</f>
        <v>0.35</v>
      </c>
      <c r="H65" s="4">
        <f>LasVegas!$E91</f>
        <v>0.35</v>
      </c>
      <c r="I65" s="4">
        <f>SanFrancisco!$E91</f>
        <v>0.35</v>
      </c>
      <c r="J65" s="4">
        <f>Baltimore!$E91</f>
        <v>0.35</v>
      </c>
      <c r="K65" s="4">
        <f>Albuquerque!$E91</f>
        <v>0.35</v>
      </c>
      <c r="L65" s="4">
        <f>Seattle!$E91</f>
        <v>0.35</v>
      </c>
      <c r="M65" s="4">
        <f>Chicago!$E91</f>
        <v>0.35</v>
      </c>
      <c r="N65" s="4">
        <f>Boulder!$E91</f>
        <v>0.35</v>
      </c>
      <c r="O65" s="4">
        <f>Minneapolis!$E91</f>
        <v>0.35</v>
      </c>
      <c r="P65" s="4">
        <f>Helena!$E91</f>
        <v>0.35</v>
      </c>
      <c r="Q65" s="4">
        <f>Duluth!$E91</f>
        <v>0.35</v>
      </c>
      <c r="R65" s="4">
        <f>Fairbanks!$E91</f>
        <v>0.35</v>
      </c>
    </row>
    <row r="66" spans="1:18" ht="11.25">
      <c r="A66" s="58"/>
      <c r="B66" s="59" t="str">
        <f>Miami!A92</f>
        <v>DELI EXHAUST FAN</v>
      </c>
      <c r="C66" s="4">
        <f>Miami!$E92</f>
        <v>0.34</v>
      </c>
      <c r="D66" s="4">
        <f>Houston!$E92</f>
        <v>0.34</v>
      </c>
      <c r="E66" s="4">
        <f>Phoenix!$E92</f>
        <v>0.34</v>
      </c>
      <c r="F66" s="4">
        <f>Atlanta!$E92</f>
        <v>0.34</v>
      </c>
      <c r="G66" s="4">
        <f>LosAngeles!$E92</f>
        <v>0.34</v>
      </c>
      <c r="H66" s="4">
        <f>LasVegas!$E92</f>
        <v>0.34</v>
      </c>
      <c r="I66" s="4">
        <f>SanFrancisco!$E92</f>
        <v>0.34</v>
      </c>
      <c r="J66" s="4">
        <f>Baltimore!$E92</f>
        <v>0.34</v>
      </c>
      <c r="K66" s="4">
        <f>Albuquerque!$E92</f>
        <v>0.34</v>
      </c>
      <c r="L66" s="4">
        <f>Seattle!$E92</f>
        <v>0.34</v>
      </c>
      <c r="M66" s="4">
        <f>Chicago!$E92</f>
        <v>0.34</v>
      </c>
      <c r="N66" s="4">
        <f>Boulder!$E92</f>
        <v>0.34</v>
      </c>
      <c r="O66" s="4">
        <f>Minneapolis!$E92</f>
        <v>0.34</v>
      </c>
      <c r="P66" s="4">
        <f>Helena!$E92</f>
        <v>0.34</v>
      </c>
      <c r="Q66" s="4">
        <f>Duluth!$E92</f>
        <v>0.34</v>
      </c>
      <c r="R66" s="4">
        <f>Fairbanks!$E92</f>
        <v>0.34</v>
      </c>
    </row>
    <row r="67" spans="1:18" ht="11.25">
      <c r="A67" s="58"/>
      <c r="B67" s="59" t="str">
        <f>Miami!A93</f>
        <v>SALES EXHAUST FAN</v>
      </c>
      <c r="C67" s="4">
        <f>Miami!$E93</f>
        <v>1.08</v>
      </c>
      <c r="D67" s="4">
        <f>Houston!$E93</f>
        <v>1.08</v>
      </c>
      <c r="E67" s="4">
        <f>Phoenix!$E93</f>
        <v>1.08</v>
      </c>
      <c r="F67" s="4">
        <f>Atlanta!$E93</f>
        <v>1.08</v>
      </c>
      <c r="G67" s="4">
        <f>LosAngeles!$E93</f>
        <v>1.08</v>
      </c>
      <c r="H67" s="4">
        <f>LasVegas!$E93</f>
        <v>1.08</v>
      </c>
      <c r="I67" s="4">
        <f>SanFrancisco!$E93</f>
        <v>1.08</v>
      </c>
      <c r="J67" s="4">
        <f>Baltimore!$E93</f>
        <v>1.08</v>
      </c>
      <c r="K67" s="4">
        <f>Albuquerque!$E93</f>
        <v>1.08</v>
      </c>
      <c r="L67" s="4">
        <f>Seattle!$E93</f>
        <v>1.08</v>
      </c>
      <c r="M67" s="4">
        <f>Chicago!$E93</f>
        <v>1.08</v>
      </c>
      <c r="N67" s="4">
        <f>Boulder!$E93</f>
        <v>1.08</v>
      </c>
      <c r="O67" s="4">
        <f>Minneapolis!$E93</f>
        <v>1.08</v>
      </c>
      <c r="P67" s="4">
        <f>Helena!$E93</f>
        <v>1.08</v>
      </c>
      <c r="Q67" s="4">
        <f>Duluth!$E93</f>
        <v>1.08</v>
      </c>
      <c r="R67" s="4">
        <f>Fairbanks!$E93</f>
        <v>1.08</v>
      </c>
    </row>
    <row r="68" spans="1:18" ht="11.25">
      <c r="A68" s="58"/>
      <c r="B68" s="59" t="str">
        <f>Miami!A94</f>
        <v>PSZ-AC:1_FAN</v>
      </c>
      <c r="C68" s="4">
        <f>Miami!$E94</f>
        <v>0.59</v>
      </c>
      <c r="D68" s="4">
        <f>Houston!$E94</f>
        <v>0.71</v>
      </c>
      <c r="E68" s="4">
        <f>Phoenix!$E94</f>
        <v>0.6</v>
      </c>
      <c r="F68" s="4">
        <f>Atlanta!$E94</f>
        <v>0.85</v>
      </c>
      <c r="G68" s="4">
        <f>LosAngeles!$E94</f>
        <v>0.5</v>
      </c>
      <c r="H68" s="4">
        <f>LasVegas!$E94</f>
        <v>0.71</v>
      </c>
      <c r="I68" s="4">
        <f>SanFrancisco!$E94</f>
        <v>0.6</v>
      </c>
      <c r="J68" s="4">
        <f>Baltimore!$E94</f>
        <v>0.8</v>
      </c>
      <c r="K68" s="4">
        <f>Albuquerque!$E94</f>
        <v>0.9</v>
      </c>
      <c r="L68" s="4">
        <f>Seattle!$E94</f>
        <v>0.66</v>
      </c>
      <c r="M68" s="4">
        <f>Chicago!$E94</f>
        <v>1.02</v>
      </c>
      <c r="N68" s="4">
        <f>Boulder!$E94</f>
        <v>1.0900000000000001</v>
      </c>
      <c r="O68" s="4">
        <f>Minneapolis!$E94</f>
        <v>1.1000000000000001</v>
      </c>
      <c r="P68" s="4">
        <f>Helena!$E94</f>
        <v>1.2</v>
      </c>
      <c r="Q68" s="4">
        <f>Duluth!$E94</f>
        <v>1.1599999999999999</v>
      </c>
      <c r="R68" s="4">
        <f>Fairbanks!$E94</f>
        <v>1.47</v>
      </c>
    </row>
    <row r="69" spans="1:18" ht="11.25">
      <c r="A69" s="58"/>
      <c r="B69" s="59" t="str">
        <f>Miami!A95</f>
        <v>PSZ-AC:2_FAN</v>
      </c>
      <c r="C69" s="4">
        <f>Miami!$E95</f>
        <v>2.46</v>
      </c>
      <c r="D69" s="4">
        <f>Houston!$E95</f>
        <v>3.64</v>
      </c>
      <c r="E69" s="4">
        <f>Phoenix!$E95</f>
        <v>3.13</v>
      </c>
      <c r="F69" s="4">
        <f>Atlanta!$E95</f>
        <v>4.34</v>
      </c>
      <c r="G69" s="4">
        <f>LosAngeles!$E95</f>
        <v>2.67</v>
      </c>
      <c r="H69" s="4">
        <f>LasVegas!$E95</f>
        <v>3.67</v>
      </c>
      <c r="I69" s="4">
        <f>SanFrancisco!$E95</f>
        <v>3.12</v>
      </c>
      <c r="J69" s="4">
        <f>Baltimore!$E95</f>
        <v>4.32</v>
      </c>
      <c r="K69" s="4">
        <f>Albuquerque!$E95</f>
        <v>4.6399999999999997</v>
      </c>
      <c r="L69" s="4">
        <f>Seattle!$E95</f>
        <v>3.54</v>
      </c>
      <c r="M69" s="4">
        <f>Chicago!$E95</f>
        <v>5.41</v>
      </c>
      <c r="N69" s="4">
        <f>Boulder!$E95</f>
        <v>5.66</v>
      </c>
      <c r="O69" s="4">
        <f>Minneapolis!$E95</f>
        <v>5.94</v>
      </c>
      <c r="P69" s="4">
        <f>Helena!$E95</f>
        <v>6.41</v>
      </c>
      <c r="Q69" s="4">
        <f>Duluth!$E95</f>
        <v>6.27</v>
      </c>
      <c r="R69" s="4">
        <f>Fairbanks!$E95</f>
        <v>7.9</v>
      </c>
    </row>
    <row r="70" spans="1:18" ht="11.25">
      <c r="A70" s="58"/>
      <c r="B70" s="59" t="str">
        <f>Miami!A96</f>
        <v>PSZ-AC:3_FAN</v>
      </c>
      <c r="C70" s="4">
        <f>Miami!$E96</f>
        <v>2.54</v>
      </c>
      <c r="D70" s="4">
        <f>Houston!$E96</f>
        <v>2.46</v>
      </c>
      <c r="E70" s="4">
        <f>Phoenix!$E96</f>
        <v>2.34</v>
      </c>
      <c r="F70" s="4">
        <f>Atlanta!$E96</f>
        <v>2.29</v>
      </c>
      <c r="G70" s="4">
        <f>LosAngeles!$E96</f>
        <v>2.35</v>
      </c>
      <c r="H70" s="4">
        <f>LasVegas!$E96</f>
        <v>2.23</v>
      </c>
      <c r="I70" s="4">
        <f>SanFrancisco!$E96</f>
        <v>1.96</v>
      </c>
      <c r="J70" s="4">
        <f>Baltimore!$E96</f>
        <v>2.2000000000000002</v>
      </c>
      <c r="K70" s="4">
        <f>Albuquerque!$E96</f>
        <v>2.39</v>
      </c>
      <c r="L70" s="4">
        <f>Seattle!$E96</f>
        <v>1.84</v>
      </c>
      <c r="M70" s="4">
        <f>Chicago!$E96</f>
        <v>2.21</v>
      </c>
      <c r="N70" s="4">
        <f>Boulder!$E96</f>
        <v>2.31</v>
      </c>
      <c r="O70" s="4">
        <f>Minneapolis!$E96</f>
        <v>2.2400000000000002</v>
      </c>
      <c r="P70" s="4">
        <f>Helena!$E96</f>
        <v>2.2200000000000002</v>
      </c>
      <c r="Q70" s="4">
        <f>Duluth!$E96</f>
        <v>2.2200000000000002</v>
      </c>
      <c r="R70" s="4">
        <f>Fairbanks!$E96</f>
        <v>2.68</v>
      </c>
    </row>
    <row r="71" spans="1:18" ht="11.25">
      <c r="A71" s="58"/>
      <c r="B71" s="59" t="str">
        <f>Miami!A97</f>
        <v>PSZ-AC:4_FAN</v>
      </c>
      <c r="C71" s="4">
        <f>Miami!$E97</f>
        <v>6.82</v>
      </c>
      <c r="D71" s="4">
        <f>Houston!$E97</f>
        <v>10.7</v>
      </c>
      <c r="E71" s="4">
        <f>Phoenix!$E97</f>
        <v>9.5500000000000007</v>
      </c>
      <c r="F71" s="4">
        <f>Atlanta!$E97</f>
        <v>12.49</v>
      </c>
      <c r="G71" s="4">
        <f>LosAngeles!$E97</f>
        <v>8.52</v>
      </c>
      <c r="H71" s="4">
        <f>LasVegas!$E97</f>
        <v>11.3</v>
      </c>
      <c r="I71" s="4">
        <f>SanFrancisco!$E97</f>
        <v>9.4600000000000009</v>
      </c>
      <c r="J71" s="4">
        <f>Baltimore!$E97</f>
        <v>12.37</v>
      </c>
      <c r="K71" s="4">
        <f>Albuquerque!$E97</f>
        <v>14.22</v>
      </c>
      <c r="L71" s="4">
        <f>Seattle!$E97</f>
        <v>11.28</v>
      </c>
      <c r="M71" s="4">
        <f>Chicago!$E97</f>
        <v>15.19</v>
      </c>
      <c r="N71" s="4">
        <f>Boulder!$E97</f>
        <v>16.78</v>
      </c>
      <c r="O71" s="4">
        <f>Minneapolis!$E97</f>
        <v>16.63</v>
      </c>
      <c r="P71" s="4">
        <f>Helena!$E97</f>
        <v>18.89</v>
      </c>
      <c r="Q71" s="4">
        <f>Duluth!$E97</f>
        <v>18.27</v>
      </c>
      <c r="R71" s="4">
        <f>Fairbanks!$E97</f>
        <v>22.45</v>
      </c>
    </row>
    <row r="72" spans="1:18" ht="11.25">
      <c r="A72" s="56" t="s">
        <v>74</v>
      </c>
      <c r="B72" s="57"/>
    </row>
    <row r="73" spans="1:18" ht="11.25">
      <c r="A73" s="58"/>
      <c r="B73" s="56" t="s">
        <v>75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1.25">
      <c r="A74" s="58"/>
      <c r="B74" s="59" t="s">
        <v>225</v>
      </c>
      <c r="C74" s="73">
        <f>Miami!$B$144/(Miami!$B$28*10^6/3600)</f>
        <v>8.1002929581383859E-2</v>
      </c>
      <c r="D74" s="73">
        <f>Houston!$B$144/(Houston!$B$28*10^6/3600)</f>
        <v>0.10418829286739109</v>
      </c>
      <c r="E74" s="73">
        <f>Phoenix!$B$144/(Phoenix!$B$28*10^6/3600)</f>
        <v>7.757010351966874E-2</v>
      </c>
      <c r="F74" s="73">
        <f>Atlanta!$B$144/(Atlanta!$B$28*10^6/3600)</f>
        <v>9.8528090768283338E-2</v>
      </c>
      <c r="G74" s="73">
        <f>LosAngeles!$B$144/(LosAngeles!$B$28*10^6/3600)</f>
        <v>0.12358472163189692</v>
      </c>
      <c r="H74" s="73">
        <f>LasVegas!$B$144/(LasVegas!$B$28*10^6/3600)</f>
        <v>9.3306584886864941E-2</v>
      </c>
      <c r="I74" s="73">
        <f>SanFrancisco!$B$144/(SanFrancisco!$B$28*10^6/3600)</f>
        <v>0.14443334853292886</v>
      </c>
      <c r="J74" s="73">
        <f>Baltimore!$B$144/(Baltimore!$B$28*10^6/3600)</f>
        <v>7.0295726816586218E-2</v>
      </c>
      <c r="K74" s="73">
        <f>Albuquerque!$B$144/(Albuquerque!$B$28*10^6/3600)</f>
        <v>3.7028961748633883E-2</v>
      </c>
      <c r="L74" s="73">
        <f>Seattle!$B$144/(Seattle!$B$28*10^6/3600)</f>
        <v>7.1201143809148312E-2</v>
      </c>
      <c r="M74" s="73">
        <f>Chicago!$B$144/(Chicago!$B$28*10^6/3600)</f>
        <v>9.581308455242149E-2</v>
      </c>
      <c r="N74" s="73">
        <f>Boulder!$B$144/(Boulder!$B$28*10^6/3600)</f>
        <v>3.7028811269526896E-2</v>
      </c>
      <c r="O74" s="73">
        <f>Minneapolis!$B$144/(Minneapolis!$B$28*10^6/3600)</f>
        <v>5.5487808485563582E-2</v>
      </c>
      <c r="P74" s="73">
        <f>Helena!$B$144/(Helena!$B$28*10^6/3600)</f>
        <v>7.023949027953677E-2</v>
      </c>
      <c r="Q74" s="73">
        <f>Duluth!$B$144/(Duluth!$B$28*10^6/3600)</f>
        <v>5.5035093230746637E-2</v>
      </c>
      <c r="R74" s="73">
        <f>Fairbanks!$B$144/(Fairbanks!$B$28*10^6/3600)</f>
        <v>8.8618174998810417E-2</v>
      </c>
    </row>
    <row r="75" spans="1:18" ht="11.25">
      <c r="A75" s="58"/>
      <c r="B75" s="59" t="s">
        <v>226</v>
      </c>
      <c r="C75" s="4">
        <f>Miami!$B$145</f>
        <v>44.87</v>
      </c>
      <c r="D75" s="4">
        <f>Houston!$B$145</f>
        <v>56.02</v>
      </c>
      <c r="E75" s="4">
        <f>Phoenix!$B$145</f>
        <v>38.090000000000003</v>
      </c>
      <c r="F75" s="4">
        <f>Atlanta!$B$145</f>
        <v>49.11</v>
      </c>
      <c r="G75" s="4">
        <f>LosAngeles!$B$145</f>
        <v>56.02</v>
      </c>
      <c r="H75" s="4">
        <f>LasVegas!$B$145</f>
        <v>43.56</v>
      </c>
      <c r="I75" s="4">
        <f>SanFrancisco!$B$145</f>
        <v>61.87</v>
      </c>
      <c r="J75" s="4">
        <f>Baltimore!$B$145</f>
        <v>33.340000000000003</v>
      </c>
      <c r="K75" s="4">
        <f>Albuquerque!$B$145</f>
        <v>16.86</v>
      </c>
      <c r="L75" s="4">
        <f>Seattle!$B$145</f>
        <v>30.84</v>
      </c>
      <c r="M75" s="4">
        <f>Chicago!$B$145</f>
        <v>45.4</v>
      </c>
      <c r="N75" s="4">
        <f>Boulder!$B$145</f>
        <v>16.88</v>
      </c>
      <c r="O75" s="4">
        <f>Minneapolis!$B$145</f>
        <v>26.37</v>
      </c>
      <c r="P75" s="4">
        <f>Helena!$B$145</f>
        <v>32.17</v>
      </c>
      <c r="Q75" s="4">
        <f>Duluth!$B$145</f>
        <v>25.4</v>
      </c>
      <c r="R75" s="4">
        <f>Fairbanks!$B$145</f>
        <v>42.07</v>
      </c>
    </row>
    <row r="76" spans="1:18" ht="11.25">
      <c r="A76" s="58"/>
      <c r="B76" s="56" t="s">
        <v>76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1.25">
      <c r="A77" s="58"/>
      <c r="B77" s="59" t="s">
        <v>227</v>
      </c>
      <c r="C77" s="73">
        <f>Miami!$C$144/(Miami!$C$28*10^3)</f>
        <v>1.144203326597233E-2</v>
      </c>
      <c r="D77" s="73">
        <f>Houston!$C$144/(Houston!$C$28*10^3)</f>
        <v>8.0761014580222994E-3</v>
      </c>
      <c r="E77" s="73">
        <f>Phoenix!$C$144/(Phoenix!$C$28*10^3)</f>
        <v>8.2515933037041796E-3</v>
      </c>
      <c r="F77" s="73">
        <f>Atlanta!$C$144/(Atlanta!$C$28*10^3)</f>
        <v>9.7125171752964999E-3</v>
      </c>
      <c r="G77" s="73">
        <f>LosAngeles!$C$144/(LosAngeles!$C$28*10^3)</f>
        <v>8.5564342364644937E-3</v>
      </c>
      <c r="H77" s="73">
        <f>LasVegas!$C$144/(LasVegas!$C$28*10^3)</f>
        <v>7.7393116093007752E-3</v>
      </c>
      <c r="I77" s="73">
        <f>SanFrancisco!$C$144/(SanFrancisco!$C$28*10^3)</f>
        <v>8.5044805828746392E-3</v>
      </c>
      <c r="J77" s="73">
        <f>Baltimore!$C$144/(Baltimore!$C$28*10^3)</f>
        <v>9.7164317030426651E-3</v>
      </c>
      <c r="K77" s="73">
        <f>Albuquerque!$C$144/(Albuquerque!$C$28*10^3)</f>
        <v>6.931472483363261E-3</v>
      </c>
      <c r="L77" s="73">
        <f>Seattle!$C$144/(Seattle!$C$28*10^3)</f>
        <v>8.3764043468747724E-3</v>
      </c>
      <c r="M77" s="73">
        <f>Chicago!$C$144/(Chicago!$C$28*10^3)</f>
        <v>8.3922178298048815E-3</v>
      </c>
      <c r="N77" s="73">
        <f>Boulder!$C$144/(Boulder!$C$28*10^3)</f>
        <v>6.9601488644202786E-3</v>
      </c>
      <c r="O77" s="73">
        <f>Minneapolis!$C$144/(Minneapolis!$C$28*10^3)</f>
        <v>7.8666720530970648E-3</v>
      </c>
      <c r="P77" s="73">
        <f>Helena!$C$144/(Helena!$C$28*10^3)</f>
        <v>8.2231091886815454E-3</v>
      </c>
      <c r="Q77" s="73">
        <f>Duluth!$C$144/(Duluth!$C$28*10^3)</f>
        <v>7.8714034419305936E-3</v>
      </c>
      <c r="R77" s="73">
        <f>Fairbanks!$C$144/(Fairbanks!$C$28*10^3)</f>
        <v>4.1381603698114194E-3</v>
      </c>
    </row>
    <row r="78" spans="1:18" ht="11.25">
      <c r="A78" s="58"/>
      <c r="B78" s="59" t="s">
        <v>226</v>
      </c>
      <c r="C78" s="4">
        <f>Miami!$C$145</f>
        <v>0.88</v>
      </c>
      <c r="D78" s="4">
        <f>Houston!$C$145</f>
        <v>2.4300000000000002</v>
      </c>
      <c r="E78" s="4">
        <f>Phoenix!$C$145</f>
        <v>2.46</v>
      </c>
      <c r="F78" s="4">
        <f>Atlanta!$C$145</f>
        <v>5.14</v>
      </c>
      <c r="G78" s="4">
        <f>LosAngeles!$C$145</f>
        <v>2.68</v>
      </c>
      <c r="H78" s="4">
        <f>LasVegas!$C$145</f>
        <v>3.33</v>
      </c>
      <c r="I78" s="4">
        <f>SanFrancisco!$C$145</f>
        <v>5.35</v>
      </c>
      <c r="J78" s="4">
        <f>Baltimore!$C$145</f>
        <v>7.77</v>
      </c>
      <c r="K78" s="4">
        <f>Albuquerque!$C$145</f>
        <v>4.3899999999999997</v>
      </c>
      <c r="L78" s="4">
        <f>Seattle!$C$145</f>
        <v>6.87</v>
      </c>
      <c r="M78" s="4">
        <f>Chicago!$C$145</f>
        <v>8.3699999999999992</v>
      </c>
      <c r="N78" s="4">
        <f>Boulder!$C$145</f>
        <v>5.62</v>
      </c>
      <c r="O78" s="4">
        <f>Minneapolis!$C$145</f>
        <v>9.5500000000000007</v>
      </c>
      <c r="P78" s="4">
        <f>Helena!$C$145</f>
        <v>8.7100000000000009</v>
      </c>
      <c r="Q78" s="4">
        <f>Duluth!$C$145</f>
        <v>11.61</v>
      </c>
      <c r="R78" s="4">
        <f>Fairbanks!$C$145</f>
        <v>9.16</v>
      </c>
    </row>
    <row r="79" spans="1:18" ht="11.25">
      <c r="A79" s="58"/>
      <c r="B79" s="56" t="s">
        <v>77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1.25">
      <c r="A80" s="58"/>
      <c r="B80" s="59" t="s">
        <v>228</v>
      </c>
      <c r="C80" s="4">
        <f>Miami!$E$145</f>
        <v>45.75</v>
      </c>
      <c r="D80" s="4">
        <f>Houston!$E$145</f>
        <v>58.45</v>
      </c>
      <c r="E80" s="4">
        <f>Phoenix!$E$145</f>
        <v>40.54</v>
      </c>
      <c r="F80" s="4">
        <f>Atlanta!$E$145</f>
        <v>54.25</v>
      </c>
      <c r="G80" s="4">
        <f>LosAngeles!$E$145</f>
        <v>58.7</v>
      </c>
      <c r="H80" s="4">
        <f>LasVegas!$E$145</f>
        <v>46.9</v>
      </c>
      <c r="I80" s="4">
        <f>SanFrancisco!$E$145</f>
        <v>67.23</v>
      </c>
      <c r="J80" s="4">
        <f>Baltimore!$E$145</f>
        <v>41.11</v>
      </c>
      <c r="K80" s="4">
        <f>Albuquerque!$E$145</f>
        <v>21.25</v>
      </c>
      <c r="L80" s="4">
        <f>Seattle!$E$145</f>
        <v>37.71</v>
      </c>
      <c r="M80" s="4">
        <f>Chicago!$E$145</f>
        <v>53.78</v>
      </c>
      <c r="N80" s="4">
        <f>Boulder!$E$145</f>
        <v>22.5</v>
      </c>
      <c r="O80" s="4">
        <f>Minneapolis!$E$145</f>
        <v>35.92</v>
      </c>
      <c r="P80" s="4">
        <f>Helena!$E$145</f>
        <v>40.880000000000003</v>
      </c>
      <c r="Q80" s="4">
        <f>Duluth!$E$145</f>
        <v>37.01</v>
      </c>
      <c r="R80" s="4">
        <f>Fairbanks!$E$145</f>
        <v>51.23</v>
      </c>
    </row>
    <row r="81" spans="1:18" ht="11.25">
      <c r="A81" s="56" t="s">
        <v>78</v>
      </c>
      <c r="B81" s="57"/>
    </row>
    <row r="82" spans="1:18" ht="11.25">
      <c r="A82" s="58"/>
      <c r="B82" s="56" t="s">
        <v>79</v>
      </c>
    </row>
    <row r="83" spans="1:18" ht="11.25">
      <c r="A83" s="58"/>
      <c r="B83" s="59" t="s">
        <v>71</v>
      </c>
      <c r="C83" s="62">
        <f>Miami!$B$13*10^6/3600</f>
        <v>0</v>
      </c>
      <c r="D83" s="62">
        <f>Houston!$B$13*10^6/3600</f>
        <v>0</v>
      </c>
      <c r="E83" s="62">
        <f>Phoenix!$B$13*10^6/3600</f>
        <v>0</v>
      </c>
      <c r="F83" s="62">
        <f>Atlanta!$B$13*10^6/3600</f>
        <v>0</v>
      </c>
      <c r="G83" s="62">
        <f>LosAngeles!$B$13*10^6/3600</f>
        <v>0</v>
      </c>
      <c r="H83" s="62">
        <f>LasVegas!$B$13*10^6/3600</f>
        <v>0</v>
      </c>
      <c r="I83" s="62">
        <f>SanFrancisco!$B$13*10^6/3600</f>
        <v>0</v>
      </c>
      <c r="J83" s="62">
        <f>Baltimore!$B$13*10^6/3600</f>
        <v>0</v>
      </c>
      <c r="K83" s="62">
        <f>Albuquerque!$B$13*10^6/3600</f>
        <v>0</v>
      </c>
      <c r="L83" s="62">
        <f>Seattle!$B$13*10^6/3600</f>
        <v>0</v>
      </c>
      <c r="M83" s="62">
        <f>Chicago!$B$13*10^6/3600</f>
        <v>0</v>
      </c>
      <c r="N83" s="62">
        <f>Boulder!$B$13*10^6/3600</f>
        <v>0</v>
      </c>
      <c r="O83" s="62">
        <f>Minneapolis!$B$13*10^6/3600</f>
        <v>0</v>
      </c>
      <c r="P83" s="62">
        <f>Helena!$B$13*10^6/3600</f>
        <v>0</v>
      </c>
      <c r="Q83" s="62">
        <f>Duluth!$B$13*10^6/3600</f>
        <v>0</v>
      </c>
      <c r="R83" s="62">
        <f>Fairbanks!$B$13*10^6/3600</f>
        <v>0</v>
      </c>
    </row>
    <row r="84" spans="1:18" ht="11.25">
      <c r="A84" s="58"/>
      <c r="B84" s="59" t="s">
        <v>72</v>
      </c>
      <c r="C84" s="62">
        <f>Miami!$B$14*10^6/3600</f>
        <v>258725</v>
      </c>
      <c r="D84" s="62">
        <f>Houston!$B$14*10^6/3600</f>
        <v>207236.11111111112</v>
      </c>
      <c r="E84" s="62">
        <f>Phoenix!$B$14*10^6/3600</f>
        <v>197908.33333333334</v>
      </c>
      <c r="F84" s="62">
        <f>Atlanta!$B$14*10^6/3600</f>
        <v>119616.66666666667</v>
      </c>
      <c r="G84" s="62">
        <f>LosAngeles!$B$14*10^6/3600</f>
        <v>25450</v>
      </c>
      <c r="H84" s="62">
        <f>LasVegas!$B$14*10^6/3600</f>
        <v>126744.44444444444</v>
      </c>
      <c r="I84" s="62">
        <f>SanFrancisco!$B$14*10^6/3600</f>
        <v>5116.666666666667</v>
      </c>
      <c r="J84" s="62">
        <f>Baltimore!$B$14*10^6/3600</f>
        <v>79055.555555555562</v>
      </c>
      <c r="K84" s="62">
        <f>Albuquerque!$B$14*10^6/3600</f>
        <v>49258.333333333336</v>
      </c>
      <c r="L84" s="62">
        <f>Seattle!$B$14*10^6/3600</f>
        <v>7386.1111111111113</v>
      </c>
      <c r="M84" s="62">
        <f>Chicago!$B$14*10^6/3600</f>
        <v>53630.555555555555</v>
      </c>
      <c r="N84" s="62">
        <f>Boulder!$B$14*10^6/3600</f>
        <v>29319.444444444445</v>
      </c>
      <c r="O84" s="62">
        <f>Minneapolis!$B$14*10^6/3600</f>
        <v>45916.666666666664</v>
      </c>
      <c r="P84" s="62">
        <f>Helena!$B$14*10^6/3600</f>
        <v>17263.888888888891</v>
      </c>
      <c r="Q84" s="62">
        <f>Duluth!$B$14*10^6/3600</f>
        <v>15919.444444444445</v>
      </c>
      <c r="R84" s="62">
        <f>Fairbanks!$B$14*10^6/3600</f>
        <v>3447.2222222222222</v>
      </c>
    </row>
    <row r="85" spans="1:18" ht="11.25">
      <c r="A85" s="58"/>
      <c r="B85" s="59" t="s">
        <v>80</v>
      </c>
      <c r="C85" s="62">
        <f>Miami!$B$15*10^6/3600</f>
        <v>420180.55555555556</v>
      </c>
      <c r="D85" s="62">
        <f>Houston!$B$15*10^6/3600</f>
        <v>420180.55555555556</v>
      </c>
      <c r="E85" s="62">
        <f>Phoenix!$B$15*10^6/3600</f>
        <v>420180.55555555556</v>
      </c>
      <c r="F85" s="62">
        <f>Atlanta!$B$15*10^6/3600</f>
        <v>420180.55555555556</v>
      </c>
      <c r="G85" s="62">
        <f>LosAngeles!$B$15*10^6/3600</f>
        <v>420180.55555555556</v>
      </c>
      <c r="H85" s="62">
        <f>LasVegas!$B$15*10^6/3600</f>
        <v>420180.55555555556</v>
      </c>
      <c r="I85" s="62">
        <f>SanFrancisco!$B$15*10^6/3600</f>
        <v>420180.55555555556</v>
      </c>
      <c r="J85" s="62">
        <f>Baltimore!$B$15*10^6/3600</f>
        <v>420180.55555555556</v>
      </c>
      <c r="K85" s="62">
        <f>Albuquerque!$B$15*10^6/3600</f>
        <v>420180.55555555556</v>
      </c>
      <c r="L85" s="62">
        <f>Seattle!$B$15*10^6/3600</f>
        <v>420180.55555555556</v>
      </c>
      <c r="M85" s="62">
        <f>Chicago!$B$15*10^6/3600</f>
        <v>420180.55555555556</v>
      </c>
      <c r="N85" s="62">
        <f>Boulder!$B$15*10^6/3600</f>
        <v>420180.55555555556</v>
      </c>
      <c r="O85" s="62">
        <f>Minneapolis!$B$15*10^6/3600</f>
        <v>420180.55555555556</v>
      </c>
      <c r="P85" s="62">
        <f>Helena!$B$15*10^6/3600</f>
        <v>420180.55555555556</v>
      </c>
      <c r="Q85" s="62">
        <f>Duluth!$B$15*10^6/3600</f>
        <v>420180.55555555556</v>
      </c>
      <c r="R85" s="62">
        <f>Fairbanks!$B$15*10^6/3600</f>
        <v>420180.55555555556</v>
      </c>
    </row>
    <row r="86" spans="1:18" ht="11.25">
      <c r="A86" s="58"/>
      <c r="B86" s="59" t="s">
        <v>81</v>
      </c>
      <c r="C86" s="62">
        <f>Miami!$B$16*10^6/3600</f>
        <v>21494.444444444445</v>
      </c>
      <c r="D86" s="62">
        <f>Houston!$B$16*10^6/3600</f>
        <v>21458.333333333332</v>
      </c>
      <c r="E86" s="62">
        <f>Phoenix!$B$16*10^6/3600</f>
        <v>21450</v>
      </c>
      <c r="F86" s="62">
        <f>Atlanta!$B$16*10^6/3600</f>
        <v>21486.111111111109</v>
      </c>
      <c r="G86" s="62">
        <f>LosAngeles!$B$16*10^6/3600</f>
        <v>21483.333333333332</v>
      </c>
      <c r="H86" s="62">
        <f>LasVegas!$B$16*10^6/3600</f>
        <v>21461.111111111109</v>
      </c>
      <c r="I86" s="62">
        <f>SanFrancisco!$B$16*10^6/3600</f>
        <v>21438.888888888891</v>
      </c>
      <c r="J86" s="62">
        <f>Baltimore!$B$16*10^6/3600</f>
        <v>21461.111111111109</v>
      </c>
      <c r="K86" s="62">
        <f>Albuquerque!$B$16*10^6/3600</f>
        <v>21458.333333333332</v>
      </c>
      <c r="L86" s="62">
        <f>Seattle!$B$16*10^6/3600</f>
        <v>21425</v>
      </c>
      <c r="M86" s="62">
        <f>Chicago!$B$16*10^6/3600</f>
        <v>21430.555555555555</v>
      </c>
      <c r="N86" s="62">
        <f>Boulder!$B$16*10^6/3600</f>
        <v>21436.111111111109</v>
      </c>
      <c r="O86" s="62">
        <f>Minneapolis!$B$16*10^6/3600</f>
        <v>21447.222222222223</v>
      </c>
      <c r="P86" s="62">
        <f>Helena!$B$16*10^6/3600</f>
        <v>21422.222222222223</v>
      </c>
      <c r="Q86" s="62">
        <f>Duluth!$B$16*10^6/3600</f>
        <v>21416.666666666668</v>
      </c>
      <c r="R86" s="62">
        <f>Fairbanks!$B$16*10^6/3600</f>
        <v>21288.888888888891</v>
      </c>
    </row>
    <row r="87" spans="1:18" ht="11.25">
      <c r="A87" s="58"/>
      <c r="B87" s="59" t="s">
        <v>82</v>
      </c>
      <c r="C87" s="62">
        <f>Miami!$B$17*10^6/3600</f>
        <v>218247.22222222222</v>
      </c>
      <c r="D87" s="62">
        <f>Houston!$B$17*10^6/3600</f>
        <v>218247.22222222222</v>
      </c>
      <c r="E87" s="62">
        <f>Phoenix!$B$17*10^6/3600</f>
        <v>218247.22222222222</v>
      </c>
      <c r="F87" s="62">
        <f>Atlanta!$B$17*10^6/3600</f>
        <v>218247.22222222222</v>
      </c>
      <c r="G87" s="62">
        <f>LosAngeles!$B$17*10^6/3600</f>
        <v>218247.22222222222</v>
      </c>
      <c r="H87" s="62">
        <f>LasVegas!$B$17*10^6/3600</f>
        <v>218247.22222222222</v>
      </c>
      <c r="I87" s="62">
        <f>SanFrancisco!$B$17*10^6/3600</f>
        <v>218247.22222222222</v>
      </c>
      <c r="J87" s="62">
        <f>Baltimore!$B$17*10^6/3600</f>
        <v>218247.22222222222</v>
      </c>
      <c r="K87" s="62">
        <f>Albuquerque!$B$17*10^6/3600</f>
        <v>218247.22222222222</v>
      </c>
      <c r="L87" s="62">
        <f>Seattle!$B$17*10^6/3600</f>
        <v>218247.22222222222</v>
      </c>
      <c r="M87" s="62">
        <f>Chicago!$B$17*10^6/3600</f>
        <v>218247.22222222222</v>
      </c>
      <c r="N87" s="62">
        <f>Boulder!$B$17*10^6/3600</f>
        <v>218247.22222222222</v>
      </c>
      <c r="O87" s="62">
        <f>Minneapolis!$B$17*10^6/3600</f>
        <v>218247.22222222222</v>
      </c>
      <c r="P87" s="62">
        <f>Helena!$B$17*10^6/3600</f>
        <v>218247.22222222222</v>
      </c>
      <c r="Q87" s="62">
        <f>Duluth!$B$17*10^6/3600</f>
        <v>218247.22222222222</v>
      </c>
      <c r="R87" s="62">
        <f>Fairbanks!$B$17*10^6/3600</f>
        <v>218247.22222222222</v>
      </c>
    </row>
    <row r="88" spans="1:18" ht="11.25">
      <c r="A88" s="58"/>
      <c r="B88" s="59" t="s">
        <v>83</v>
      </c>
      <c r="C88" s="62">
        <f>Miami!$B$18*10^6/3600</f>
        <v>0</v>
      </c>
      <c r="D88" s="62">
        <f>Houston!$B$18*10^6/3600</f>
        <v>0</v>
      </c>
      <c r="E88" s="62">
        <f>Phoenix!$B$18*10^6/3600</f>
        <v>0</v>
      </c>
      <c r="F88" s="62">
        <f>Atlanta!$B$18*10^6/3600</f>
        <v>0</v>
      </c>
      <c r="G88" s="62">
        <f>LosAngeles!$B$18*10^6/3600</f>
        <v>0</v>
      </c>
      <c r="H88" s="62">
        <f>LasVegas!$B$18*10^6/3600</f>
        <v>0</v>
      </c>
      <c r="I88" s="62">
        <f>SanFrancisco!$B$18*10^6/3600</f>
        <v>0</v>
      </c>
      <c r="J88" s="62">
        <f>Baltimore!$B$18*10^6/3600</f>
        <v>0</v>
      </c>
      <c r="K88" s="62">
        <f>Albuquerque!$B$18*10^6/3600</f>
        <v>0</v>
      </c>
      <c r="L88" s="62">
        <f>Seattle!$B$18*10^6/3600</f>
        <v>0</v>
      </c>
      <c r="M88" s="62">
        <f>Chicago!$B$18*10^6/3600</f>
        <v>0</v>
      </c>
      <c r="N88" s="62">
        <f>Boulder!$B$18*10^6/3600</f>
        <v>0</v>
      </c>
      <c r="O88" s="62">
        <f>Minneapolis!$B$18*10^6/3600</f>
        <v>0</v>
      </c>
      <c r="P88" s="62">
        <f>Helena!$B$18*10^6/3600</f>
        <v>0</v>
      </c>
      <c r="Q88" s="62">
        <f>Duluth!$B$18*10^6/3600</f>
        <v>0</v>
      </c>
      <c r="R88" s="62">
        <f>Fairbanks!$B$18*10^6/3600</f>
        <v>0</v>
      </c>
    </row>
    <row r="89" spans="1:18" ht="11.25">
      <c r="A89" s="58"/>
      <c r="B89" s="59" t="s">
        <v>84</v>
      </c>
      <c r="C89" s="62">
        <f>Miami!$B$19*10^6/3600</f>
        <v>145436.11111111112</v>
      </c>
      <c r="D89" s="62">
        <f>Houston!$B$19*10^6/3600</f>
        <v>231133.33333333334</v>
      </c>
      <c r="E89" s="62">
        <f>Phoenix!$B$19*10^6/3600</f>
        <v>176741.66666666666</v>
      </c>
      <c r="F89" s="62">
        <f>Atlanta!$B$19*10^6/3600</f>
        <v>271508.33333333331</v>
      </c>
      <c r="G89" s="62">
        <f>LosAngeles!$B$19*10^6/3600</f>
        <v>164316.66666666666</v>
      </c>
      <c r="H89" s="62">
        <f>LasVegas!$B$19*10^6/3600</f>
        <v>242822.22222222222</v>
      </c>
      <c r="I89" s="62">
        <f>SanFrancisco!$B$19*10^6/3600</f>
        <v>171172.22222222222</v>
      </c>
      <c r="J89" s="62">
        <f>Baltimore!$B$19*10^6/3600</f>
        <v>278419.44444444444</v>
      </c>
      <c r="K89" s="62">
        <f>Albuquerque!$B$19*10^6/3600</f>
        <v>309375</v>
      </c>
      <c r="L89" s="62">
        <f>Seattle!$B$19*10^6/3600</f>
        <v>236994.44444444444</v>
      </c>
      <c r="M89" s="62">
        <f>Chicago!$B$19*10^6/3600</f>
        <v>343163.88888888888</v>
      </c>
      <c r="N89" s="62">
        <f>Boulder!$B$19*10^6/3600</f>
        <v>367344.44444444444</v>
      </c>
      <c r="O89" s="62">
        <f>Minneapolis!$B$19*10^6/3600</f>
        <v>376094.44444444444</v>
      </c>
      <c r="P89" s="62">
        <f>Helena!$B$19*10^6/3600</f>
        <v>416050</v>
      </c>
      <c r="Q89" s="62">
        <f>Duluth!$B$19*10^6/3600</f>
        <v>414091.66666666669</v>
      </c>
      <c r="R89" s="62">
        <f>Fairbanks!$B$19*10^6/3600</f>
        <v>530300</v>
      </c>
    </row>
    <row r="90" spans="1:18" ht="11.25">
      <c r="A90" s="58"/>
      <c r="B90" s="59" t="s">
        <v>85</v>
      </c>
      <c r="C90" s="62">
        <f>Miami!$B$20*10^6/3600</f>
        <v>0</v>
      </c>
      <c r="D90" s="62">
        <f>Houston!$B$20*10^6/3600</f>
        <v>0</v>
      </c>
      <c r="E90" s="62">
        <f>Phoenix!$B$20*10^6/3600</f>
        <v>0</v>
      </c>
      <c r="F90" s="62">
        <f>Atlanta!$B$20*10^6/3600</f>
        <v>0</v>
      </c>
      <c r="G90" s="62">
        <f>LosAngeles!$B$20*10^6/3600</f>
        <v>0</v>
      </c>
      <c r="H90" s="62">
        <f>LasVegas!$B$20*10^6/3600</f>
        <v>0</v>
      </c>
      <c r="I90" s="62">
        <f>SanFrancisco!$B$20*10^6/3600</f>
        <v>0</v>
      </c>
      <c r="J90" s="62">
        <f>Baltimore!$B$20*10^6/3600</f>
        <v>0</v>
      </c>
      <c r="K90" s="62">
        <f>Albuquerque!$B$20*10^6/3600</f>
        <v>0</v>
      </c>
      <c r="L90" s="62">
        <f>Seattle!$B$20*10^6/3600</f>
        <v>0</v>
      </c>
      <c r="M90" s="62">
        <f>Chicago!$B$20*10^6/3600</f>
        <v>0</v>
      </c>
      <c r="N90" s="62">
        <f>Boulder!$B$20*10^6/3600</f>
        <v>0</v>
      </c>
      <c r="O90" s="62">
        <f>Minneapolis!$B$20*10^6/3600</f>
        <v>0</v>
      </c>
      <c r="P90" s="62">
        <f>Helena!$B$20*10^6/3600</f>
        <v>0</v>
      </c>
      <c r="Q90" s="62">
        <f>Duluth!$B$20*10^6/3600</f>
        <v>0</v>
      </c>
      <c r="R90" s="62">
        <f>Fairbanks!$B$20*10^6/3600</f>
        <v>0</v>
      </c>
    </row>
    <row r="91" spans="1:18" ht="11.25">
      <c r="A91" s="58"/>
      <c r="B91" s="59" t="s">
        <v>86</v>
      </c>
      <c r="C91" s="62">
        <f>Miami!$B$21*10^6/3600</f>
        <v>0</v>
      </c>
      <c r="D91" s="62">
        <f>Houston!$B$21*10^6/3600</f>
        <v>0</v>
      </c>
      <c r="E91" s="62">
        <f>Phoenix!$B$21*10^6/3600</f>
        <v>0</v>
      </c>
      <c r="F91" s="62">
        <f>Atlanta!$B$21*10^6/3600</f>
        <v>0</v>
      </c>
      <c r="G91" s="62">
        <f>LosAngeles!$B$21*10^6/3600</f>
        <v>0</v>
      </c>
      <c r="H91" s="62">
        <f>LasVegas!$B$21*10^6/3600</f>
        <v>0</v>
      </c>
      <c r="I91" s="62">
        <f>SanFrancisco!$B$21*10^6/3600</f>
        <v>0</v>
      </c>
      <c r="J91" s="62">
        <f>Baltimore!$B$21*10^6/3600</f>
        <v>0</v>
      </c>
      <c r="K91" s="62">
        <f>Albuquerque!$B$21*10^6/3600</f>
        <v>0</v>
      </c>
      <c r="L91" s="62">
        <f>Seattle!$B$21*10^6/3600</f>
        <v>0</v>
      </c>
      <c r="M91" s="62">
        <f>Chicago!$B$21*10^6/3600</f>
        <v>0</v>
      </c>
      <c r="N91" s="62">
        <f>Boulder!$B$21*10^6/3600</f>
        <v>0</v>
      </c>
      <c r="O91" s="62">
        <f>Minneapolis!$B$21*10^6/3600</f>
        <v>0</v>
      </c>
      <c r="P91" s="62">
        <f>Helena!$B$21*10^6/3600</f>
        <v>0</v>
      </c>
      <c r="Q91" s="62">
        <f>Duluth!$B$21*10^6/3600</f>
        <v>0</v>
      </c>
      <c r="R91" s="62">
        <f>Fairbanks!$B$21*10^6/3600</f>
        <v>0</v>
      </c>
    </row>
    <row r="92" spans="1:18" ht="11.25">
      <c r="A92" s="58"/>
      <c r="B92" s="59" t="s">
        <v>87</v>
      </c>
      <c r="C92" s="62">
        <f>Miami!$B$22*10^6/3600</f>
        <v>0</v>
      </c>
      <c r="D92" s="62">
        <f>Houston!$B$22*10^6/3600</f>
        <v>0</v>
      </c>
      <c r="E92" s="62">
        <f>Phoenix!$B$22*10^6/3600</f>
        <v>0</v>
      </c>
      <c r="F92" s="62">
        <f>Atlanta!$B$22*10^6/3600</f>
        <v>0</v>
      </c>
      <c r="G92" s="62">
        <f>LosAngeles!$B$22*10^6/3600</f>
        <v>0</v>
      </c>
      <c r="H92" s="62">
        <f>LasVegas!$B$22*10^6/3600</f>
        <v>0</v>
      </c>
      <c r="I92" s="62">
        <f>SanFrancisco!$B$22*10^6/3600</f>
        <v>0</v>
      </c>
      <c r="J92" s="62">
        <f>Baltimore!$B$22*10^6/3600</f>
        <v>0</v>
      </c>
      <c r="K92" s="62">
        <f>Albuquerque!$B$22*10^6/3600</f>
        <v>0</v>
      </c>
      <c r="L92" s="62">
        <f>Seattle!$B$22*10^6/3600</f>
        <v>0</v>
      </c>
      <c r="M92" s="62">
        <f>Chicago!$B$22*10^6/3600</f>
        <v>0</v>
      </c>
      <c r="N92" s="62">
        <f>Boulder!$B$22*10^6/3600</f>
        <v>0</v>
      </c>
      <c r="O92" s="62">
        <f>Minneapolis!$B$22*10^6/3600</f>
        <v>0</v>
      </c>
      <c r="P92" s="62">
        <f>Helena!$B$22*10^6/3600</f>
        <v>0</v>
      </c>
      <c r="Q92" s="62">
        <f>Duluth!$B$22*10^6/3600</f>
        <v>0</v>
      </c>
      <c r="R92" s="62">
        <f>Fairbanks!$B$22*10^6/3600</f>
        <v>0</v>
      </c>
    </row>
    <row r="93" spans="1:18" ht="11.25">
      <c r="A93" s="58"/>
      <c r="B93" s="59" t="s">
        <v>66</v>
      </c>
      <c r="C93" s="62">
        <f>Miami!$B$23*10^6/3600</f>
        <v>0</v>
      </c>
      <c r="D93" s="62">
        <f>Houston!$B$23*10^6/3600</f>
        <v>0</v>
      </c>
      <c r="E93" s="62">
        <f>Phoenix!$B$23*10^6/3600</f>
        <v>0</v>
      </c>
      <c r="F93" s="62">
        <f>Atlanta!$B$23*10^6/3600</f>
        <v>0</v>
      </c>
      <c r="G93" s="62">
        <f>LosAngeles!$B$23*10^6/3600</f>
        <v>0</v>
      </c>
      <c r="H93" s="62">
        <f>LasVegas!$B$23*10^6/3600</f>
        <v>0</v>
      </c>
      <c r="I93" s="62">
        <f>SanFrancisco!$B$23*10^6/3600</f>
        <v>0</v>
      </c>
      <c r="J93" s="62">
        <f>Baltimore!$B$23*10^6/3600</f>
        <v>0</v>
      </c>
      <c r="K93" s="62">
        <f>Albuquerque!$B$23*10^6/3600</f>
        <v>0</v>
      </c>
      <c r="L93" s="62">
        <f>Seattle!$B$23*10^6/3600</f>
        <v>0</v>
      </c>
      <c r="M93" s="62">
        <f>Chicago!$B$23*10^6/3600</f>
        <v>0</v>
      </c>
      <c r="N93" s="62">
        <f>Boulder!$B$23*10^6/3600</f>
        <v>0</v>
      </c>
      <c r="O93" s="62">
        <f>Minneapolis!$B$23*10^6/3600</f>
        <v>0</v>
      </c>
      <c r="P93" s="62">
        <f>Helena!$B$23*10^6/3600</f>
        <v>0</v>
      </c>
      <c r="Q93" s="62">
        <f>Duluth!$B$23*10^6/3600</f>
        <v>0</v>
      </c>
      <c r="R93" s="62">
        <f>Fairbanks!$B$23*10^6/3600</f>
        <v>0</v>
      </c>
    </row>
    <row r="94" spans="1:18" ht="11.25">
      <c r="A94" s="58"/>
      <c r="B94" s="59" t="s">
        <v>88</v>
      </c>
      <c r="C94" s="62">
        <f>Miami!$B$24*10^6/3600</f>
        <v>0</v>
      </c>
      <c r="D94" s="62">
        <f>Houston!$B$24*10^6/3600</f>
        <v>0</v>
      </c>
      <c r="E94" s="62">
        <f>Phoenix!$B$24*10^6/3600</f>
        <v>0</v>
      </c>
      <c r="F94" s="62">
        <f>Atlanta!$B$24*10^6/3600</f>
        <v>0</v>
      </c>
      <c r="G94" s="62">
        <f>LosAngeles!$B$24*10^6/3600</f>
        <v>0</v>
      </c>
      <c r="H94" s="62">
        <f>LasVegas!$B$24*10^6/3600</f>
        <v>0</v>
      </c>
      <c r="I94" s="62">
        <f>SanFrancisco!$B$24*10^6/3600</f>
        <v>0</v>
      </c>
      <c r="J94" s="62">
        <f>Baltimore!$B$24*10^6/3600</f>
        <v>0</v>
      </c>
      <c r="K94" s="62">
        <f>Albuquerque!$B$24*10^6/3600</f>
        <v>0</v>
      </c>
      <c r="L94" s="62">
        <f>Seattle!$B$24*10^6/3600</f>
        <v>0</v>
      </c>
      <c r="M94" s="62">
        <f>Chicago!$B$24*10^6/3600</f>
        <v>0</v>
      </c>
      <c r="N94" s="62">
        <f>Boulder!$B$24*10^6/3600</f>
        <v>0</v>
      </c>
      <c r="O94" s="62">
        <f>Minneapolis!$B$24*10^6/3600</f>
        <v>0</v>
      </c>
      <c r="P94" s="62">
        <f>Helena!$B$24*10^6/3600</f>
        <v>0</v>
      </c>
      <c r="Q94" s="62">
        <f>Duluth!$B$24*10^6/3600</f>
        <v>0</v>
      </c>
      <c r="R94" s="62">
        <f>Fairbanks!$B$24*10^6/3600</f>
        <v>0</v>
      </c>
    </row>
    <row r="95" spans="1:18" ht="11.25">
      <c r="A95" s="58"/>
      <c r="B95" s="59" t="s">
        <v>89</v>
      </c>
      <c r="C95" s="62">
        <f>Miami!$B$25*10^6/3600</f>
        <v>1251950</v>
      </c>
      <c r="D95" s="62">
        <f>Houston!$B$25*10^6/3600</f>
        <v>1149522.222222222</v>
      </c>
      <c r="E95" s="62">
        <f>Phoenix!$B$25*10^6/3600</f>
        <v>1018225</v>
      </c>
      <c r="F95" s="62">
        <f>Atlanta!$B$25*10^6/3600</f>
        <v>1032900</v>
      </c>
      <c r="G95" s="62">
        <f>LosAngeles!$B$25*10^6/3600</f>
        <v>1045597.2222222222</v>
      </c>
      <c r="H95" s="62">
        <f>LasVegas!$B$25*10^6/3600</f>
        <v>922488.88888888888</v>
      </c>
      <c r="I95" s="62">
        <f>SanFrancisco!$B$25*10^6/3600</f>
        <v>954830.5555555555</v>
      </c>
      <c r="J95" s="62">
        <f>Baltimore!$B$25*10^6/3600</f>
        <v>965677.77777777775</v>
      </c>
      <c r="K95" s="62">
        <f>Albuquerque!$B$25*10^6/3600</f>
        <v>884683.33333333337</v>
      </c>
      <c r="L95" s="62">
        <f>Seattle!$B$25*10^6/3600</f>
        <v>906486.11111111112</v>
      </c>
      <c r="M95" s="62">
        <f>Chicago!$B$25*10^6/3600</f>
        <v>924563.88888888888</v>
      </c>
      <c r="N95" s="62">
        <f>Boulder!$B$25*10^6/3600</f>
        <v>849502.77777777775</v>
      </c>
      <c r="O95" s="62">
        <f>Minneapolis!$B$25*10^6/3600</f>
        <v>905083.33333333337</v>
      </c>
      <c r="P95" s="62">
        <f>Helena!$B$25*10^6/3600</f>
        <v>821613.88888888888</v>
      </c>
      <c r="Q95" s="62">
        <f>Duluth!$B$25*10^6/3600</f>
        <v>839500</v>
      </c>
      <c r="R95" s="62">
        <f>Fairbanks!$B$25*10^6/3600</f>
        <v>791377.77777777775</v>
      </c>
    </row>
    <row r="96" spans="1:18" ht="11.25">
      <c r="A96" s="58"/>
      <c r="B96" s="59" t="s">
        <v>90</v>
      </c>
      <c r="C96" s="62">
        <f>Miami!$B$26*10^6/3600</f>
        <v>0</v>
      </c>
      <c r="D96" s="62">
        <f>Houston!$B$26*10^6/3600</f>
        <v>0</v>
      </c>
      <c r="E96" s="62">
        <f>Phoenix!$B$26*10^6/3600</f>
        <v>0</v>
      </c>
      <c r="F96" s="62">
        <f>Atlanta!$B$26*10^6/3600</f>
        <v>0</v>
      </c>
      <c r="G96" s="62">
        <f>LosAngeles!$B$26*10^6/3600</f>
        <v>0</v>
      </c>
      <c r="H96" s="62">
        <f>LasVegas!$B$26*10^6/3600</f>
        <v>0</v>
      </c>
      <c r="I96" s="62">
        <f>SanFrancisco!$B$26*10^6/3600</f>
        <v>0</v>
      </c>
      <c r="J96" s="62">
        <f>Baltimore!$B$26*10^6/3600</f>
        <v>0</v>
      </c>
      <c r="K96" s="62">
        <f>Albuquerque!$B$26*10^6/3600</f>
        <v>0</v>
      </c>
      <c r="L96" s="62">
        <f>Seattle!$B$26*10^6/3600</f>
        <v>0</v>
      </c>
      <c r="M96" s="62">
        <f>Chicago!$B$26*10^6/3600</f>
        <v>0</v>
      </c>
      <c r="N96" s="62">
        <f>Boulder!$B$26*10^6/3600</f>
        <v>0</v>
      </c>
      <c r="O96" s="62">
        <f>Minneapolis!$B$26*10^6/3600</f>
        <v>0</v>
      </c>
      <c r="P96" s="62">
        <f>Helena!$B$26*10^6/3600</f>
        <v>0</v>
      </c>
      <c r="Q96" s="62">
        <f>Duluth!$B$26*10^6/3600</f>
        <v>0</v>
      </c>
      <c r="R96" s="62">
        <f>Fairbanks!$B$26*10^6/3600</f>
        <v>0</v>
      </c>
    </row>
    <row r="97" spans="1:18" ht="11.25">
      <c r="A97" s="58"/>
      <c r="B97" s="59" t="s">
        <v>91</v>
      </c>
      <c r="C97" s="62">
        <f>Miami!$B$28*10^6/3600</f>
        <v>2316030.5555555555</v>
      </c>
      <c r="D97" s="62">
        <f>Houston!$B$28*10^6/3600</f>
        <v>2247775</v>
      </c>
      <c r="E97" s="62">
        <f>Phoenix!$B$28*10^6/3600</f>
        <v>2052750</v>
      </c>
      <c r="F97" s="62">
        <f>Atlanta!$B$28*10^6/3600</f>
        <v>2083938.888888889</v>
      </c>
      <c r="G97" s="62">
        <f>LosAngeles!$B$28*10^6/3600</f>
        <v>1895272.2222222222</v>
      </c>
      <c r="H97" s="62">
        <f>LasVegas!$B$28*10^6/3600</f>
        <v>1951944.4444444445</v>
      </c>
      <c r="I97" s="62">
        <f>SanFrancisco!$B$28*10^6/3600</f>
        <v>1790983.3333333333</v>
      </c>
      <c r="J97" s="62">
        <f>Baltimore!$B$28*10^6/3600</f>
        <v>1983038.888888889</v>
      </c>
      <c r="K97" s="62">
        <f>Albuquerque!$B$28*10^6/3600</f>
        <v>1903200</v>
      </c>
      <c r="L97" s="62">
        <f>Seattle!$B$28*10^6/3600</f>
        <v>1810713.888888889</v>
      </c>
      <c r="M97" s="62">
        <f>Chicago!$B$28*10^6/3600</f>
        <v>1981216.6666666667</v>
      </c>
      <c r="N97" s="62">
        <f>Boulder!$B$28*10^6/3600</f>
        <v>1906025</v>
      </c>
      <c r="O97" s="62">
        <f>Minneapolis!$B$28*10^6/3600</f>
        <v>1986969.4444444445</v>
      </c>
      <c r="P97" s="62">
        <f>Helena!$B$28*10^6/3600</f>
        <v>1914775</v>
      </c>
      <c r="Q97" s="62">
        <f>Duluth!$B$28*10^6/3600</f>
        <v>1929352.7777777778</v>
      </c>
      <c r="R97" s="62">
        <f>Fairbanks!$B$28*10^6/3600</f>
        <v>1984838.888888889</v>
      </c>
    </row>
    <row r="98" spans="1:18" ht="11.25">
      <c r="A98" s="58"/>
      <c r="B98" s="56" t="s">
        <v>229</v>
      </c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1:18" ht="11.25">
      <c r="A99" s="58"/>
      <c r="B99" s="59" t="s">
        <v>71</v>
      </c>
      <c r="C99" s="62">
        <f>Miami!$C$13*10^3</f>
        <v>106270</v>
      </c>
      <c r="D99" s="62">
        <f>Houston!$C$13*10^3</f>
        <v>1041839.9999999999</v>
      </c>
      <c r="E99" s="62">
        <f>Phoenix!$C$13*10^3</f>
        <v>1028030</v>
      </c>
      <c r="F99" s="62">
        <f>Atlanta!$C$13*10^3</f>
        <v>1993150</v>
      </c>
      <c r="G99" s="62">
        <f>LosAngeles!$C$13*10^3</f>
        <v>1089820</v>
      </c>
      <c r="H99" s="62">
        <f>LasVegas!$C$13*10^3</f>
        <v>1582220</v>
      </c>
      <c r="I99" s="62">
        <f>SanFrancisco!$C$13*10^3</f>
        <v>2411840</v>
      </c>
      <c r="J99" s="62">
        <f>Baltimore!$C$13*10^3</f>
        <v>3122910</v>
      </c>
      <c r="K99" s="62">
        <f>Albuquerque!$C$13*10^3</f>
        <v>2430180</v>
      </c>
      <c r="L99" s="62">
        <f>Seattle!$C$13*10^3</f>
        <v>3206080</v>
      </c>
      <c r="M99" s="62">
        <f>Chicago!$C$13*10^3</f>
        <v>3949120</v>
      </c>
      <c r="N99" s="62">
        <f>Boulder!$C$13*10^3</f>
        <v>3155430</v>
      </c>
      <c r="O99" s="62">
        <f>Minneapolis!$C$13*10^3</f>
        <v>4851120</v>
      </c>
      <c r="P99" s="62">
        <f>Helena!$C$13*10^3</f>
        <v>4206010</v>
      </c>
      <c r="Q99" s="62">
        <f>Duluth!$C$13*10^3</f>
        <v>5942770</v>
      </c>
      <c r="R99" s="62">
        <f>Fairbanks!$C$13*10^3</f>
        <v>9022530</v>
      </c>
    </row>
    <row r="100" spans="1:18" ht="11.25">
      <c r="A100" s="58"/>
      <c r="B100" s="59" t="s">
        <v>72</v>
      </c>
      <c r="C100" s="62">
        <f>Miami!$C$14*10^3</f>
        <v>0</v>
      </c>
      <c r="D100" s="62">
        <f>Houston!$C$14*10^3</f>
        <v>0</v>
      </c>
      <c r="E100" s="62">
        <f>Phoenix!$C$14*10^3</f>
        <v>0</v>
      </c>
      <c r="F100" s="62">
        <f>Atlanta!$C$14*10^3</f>
        <v>0</v>
      </c>
      <c r="G100" s="62">
        <f>LosAngeles!$C$14*10^3</f>
        <v>0</v>
      </c>
      <c r="H100" s="62">
        <f>LasVegas!$C$14*10^3</f>
        <v>0</v>
      </c>
      <c r="I100" s="62">
        <f>SanFrancisco!$C$14*10^3</f>
        <v>0</v>
      </c>
      <c r="J100" s="62">
        <f>Baltimore!$C$14*10^3</f>
        <v>0</v>
      </c>
      <c r="K100" s="62">
        <f>Albuquerque!$C$14*10^3</f>
        <v>0</v>
      </c>
      <c r="L100" s="62">
        <f>Seattle!$C$14*10^3</f>
        <v>0</v>
      </c>
      <c r="M100" s="62">
        <f>Chicago!$C$14*10^3</f>
        <v>0</v>
      </c>
      <c r="N100" s="62">
        <f>Boulder!$C$14*10^3</f>
        <v>0</v>
      </c>
      <c r="O100" s="62">
        <f>Minneapolis!$C$14*10^3</f>
        <v>0</v>
      </c>
      <c r="P100" s="62">
        <f>Helena!$C$14*10^3</f>
        <v>0</v>
      </c>
      <c r="Q100" s="62">
        <f>Duluth!$C$14*10^3</f>
        <v>0</v>
      </c>
      <c r="R100" s="62">
        <f>Fairbanks!$C$14*10^3</f>
        <v>0</v>
      </c>
    </row>
    <row r="101" spans="1:18" ht="11.25">
      <c r="A101" s="58"/>
      <c r="B101" s="59" t="s">
        <v>80</v>
      </c>
      <c r="C101" s="62">
        <f>Miami!$C$15*10^3</f>
        <v>0</v>
      </c>
      <c r="D101" s="62">
        <f>Houston!$C$15*10^3</f>
        <v>0</v>
      </c>
      <c r="E101" s="62">
        <f>Phoenix!$C$15*10^3</f>
        <v>0</v>
      </c>
      <c r="F101" s="62">
        <f>Atlanta!$C$15*10^3</f>
        <v>0</v>
      </c>
      <c r="G101" s="62">
        <f>LosAngeles!$C$15*10^3</f>
        <v>0</v>
      </c>
      <c r="H101" s="62">
        <f>LasVegas!$C$15*10^3</f>
        <v>0</v>
      </c>
      <c r="I101" s="62">
        <f>SanFrancisco!$C$15*10^3</f>
        <v>0</v>
      </c>
      <c r="J101" s="62">
        <f>Baltimore!$C$15*10^3</f>
        <v>0</v>
      </c>
      <c r="K101" s="62">
        <f>Albuquerque!$C$15*10^3</f>
        <v>0</v>
      </c>
      <c r="L101" s="62">
        <f>Seattle!$C$15*10^3</f>
        <v>0</v>
      </c>
      <c r="M101" s="62">
        <f>Chicago!$C$15*10^3</f>
        <v>0</v>
      </c>
      <c r="N101" s="62">
        <f>Boulder!$C$15*10^3</f>
        <v>0</v>
      </c>
      <c r="O101" s="62">
        <f>Minneapolis!$C$15*10^3</f>
        <v>0</v>
      </c>
      <c r="P101" s="62">
        <f>Helena!$C$15*10^3</f>
        <v>0</v>
      </c>
      <c r="Q101" s="62">
        <f>Duluth!$C$15*10^3</f>
        <v>0</v>
      </c>
      <c r="R101" s="62">
        <f>Fairbanks!$C$15*10^3</f>
        <v>0</v>
      </c>
    </row>
    <row r="102" spans="1:18" ht="11.25">
      <c r="A102" s="58"/>
      <c r="B102" s="59" t="s">
        <v>81</v>
      </c>
      <c r="C102" s="62">
        <f>Miami!$C$16*10^3</f>
        <v>0</v>
      </c>
      <c r="D102" s="62">
        <f>Houston!$C$16*10^3</f>
        <v>0</v>
      </c>
      <c r="E102" s="62">
        <f>Phoenix!$C$16*10^3</f>
        <v>0</v>
      </c>
      <c r="F102" s="62">
        <f>Atlanta!$C$16*10^3</f>
        <v>0</v>
      </c>
      <c r="G102" s="62">
        <f>LosAngeles!$C$16*10^3</f>
        <v>0</v>
      </c>
      <c r="H102" s="62">
        <f>LasVegas!$C$16*10^3</f>
        <v>0</v>
      </c>
      <c r="I102" s="62">
        <f>SanFrancisco!$C$16*10^3</f>
        <v>0</v>
      </c>
      <c r="J102" s="62">
        <f>Baltimore!$C$16*10^3</f>
        <v>0</v>
      </c>
      <c r="K102" s="62">
        <f>Albuquerque!$C$16*10^3</f>
        <v>0</v>
      </c>
      <c r="L102" s="62">
        <f>Seattle!$C$16*10^3</f>
        <v>0</v>
      </c>
      <c r="M102" s="62">
        <f>Chicago!$C$16*10^3</f>
        <v>0</v>
      </c>
      <c r="N102" s="62">
        <f>Boulder!$C$16*10^3</f>
        <v>0</v>
      </c>
      <c r="O102" s="62">
        <f>Minneapolis!$C$16*10^3</f>
        <v>0</v>
      </c>
      <c r="P102" s="62">
        <f>Helena!$C$16*10^3</f>
        <v>0</v>
      </c>
      <c r="Q102" s="62">
        <f>Duluth!$C$16*10^3</f>
        <v>0</v>
      </c>
      <c r="R102" s="62">
        <f>Fairbanks!$C$16*10^3</f>
        <v>0</v>
      </c>
    </row>
    <row r="103" spans="1:18" ht="11.25">
      <c r="A103" s="58"/>
      <c r="B103" s="59" t="s">
        <v>82</v>
      </c>
      <c r="C103" s="62">
        <f>Miami!$C$17*10^3</f>
        <v>199130</v>
      </c>
      <c r="D103" s="62">
        <f>Houston!$C$17*10^3</f>
        <v>199130</v>
      </c>
      <c r="E103" s="62">
        <f>Phoenix!$C$17*10^3</f>
        <v>199130</v>
      </c>
      <c r="F103" s="62">
        <f>Atlanta!$C$17*10^3</f>
        <v>199130</v>
      </c>
      <c r="G103" s="62">
        <f>LosAngeles!$C$17*10^3</f>
        <v>199130</v>
      </c>
      <c r="H103" s="62">
        <f>LasVegas!$C$17*10^3</f>
        <v>199130</v>
      </c>
      <c r="I103" s="62">
        <f>SanFrancisco!$C$17*10^3</f>
        <v>199130</v>
      </c>
      <c r="J103" s="62">
        <f>Baltimore!$C$17*10^3</f>
        <v>199130</v>
      </c>
      <c r="K103" s="62">
        <f>Albuquerque!$C$17*10^3</f>
        <v>199130</v>
      </c>
      <c r="L103" s="62">
        <f>Seattle!$C$17*10^3</f>
        <v>199130</v>
      </c>
      <c r="M103" s="62">
        <f>Chicago!$C$17*10^3</f>
        <v>199130</v>
      </c>
      <c r="N103" s="62">
        <f>Boulder!$C$17*10^3</f>
        <v>199130</v>
      </c>
      <c r="O103" s="62">
        <f>Minneapolis!$C$17*10^3</f>
        <v>199130</v>
      </c>
      <c r="P103" s="62">
        <f>Helena!$C$17*10^3</f>
        <v>199130</v>
      </c>
      <c r="Q103" s="62">
        <f>Duluth!$C$17*10^3</f>
        <v>199130</v>
      </c>
      <c r="R103" s="62">
        <f>Fairbanks!$C$17*10^3</f>
        <v>199130</v>
      </c>
    </row>
    <row r="104" spans="1:18" ht="11.25">
      <c r="A104" s="58"/>
      <c r="B104" s="59" t="s">
        <v>83</v>
      </c>
      <c r="C104" s="62">
        <f>Miami!$C$18*10^3</f>
        <v>0</v>
      </c>
      <c r="D104" s="62">
        <f>Houston!$C$18*10^3</f>
        <v>0</v>
      </c>
      <c r="E104" s="62">
        <f>Phoenix!$C$18*10^3</f>
        <v>0</v>
      </c>
      <c r="F104" s="62">
        <f>Atlanta!$C$18*10^3</f>
        <v>0</v>
      </c>
      <c r="G104" s="62">
        <f>LosAngeles!$C$18*10^3</f>
        <v>0</v>
      </c>
      <c r="H104" s="62">
        <f>LasVegas!$C$18*10^3</f>
        <v>0</v>
      </c>
      <c r="I104" s="62">
        <f>SanFrancisco!$C$18*10^3</f>
        <v>0</v>
      </c>
      <c r="J104" s="62">
        <f>Baltimore!$C$18*10^3</f>
        <v>0</v>
      </c>
      <c r="K104" s="62">
        <f>Albuquerque!$C$18*10^3</f>
        <v>0</v>
      </c>
      <c r="L104" s="62">
        <f>Seattle!$C$18*10^3</f>
        <v>0</v>
      </c>
      <c r="M104" s="62">
        <f>Chicago!$C$18*10^3</f>
        <v>0</v>
      </c>
      <c r="N104" s="62">
        <f>Boulder!$C$18*10^3</f>
        <v>0</v>
      </c>
      <c r="O104" s="62">
        <f>Minneapolis!$C$18*10^3</f>
        <v>0</v>
      </c>
      <c r="P104" s="62">
        <f>Helena!$C$18*10^3</f>
        <v>0</v>
      </c>
      <c r="Q104" s="62">
        <f>Duluth!$C$18*10^3</f>
        <v>0</v>
      </c>
      <c r="R104" s="62">
        <f>Fairbanks!$C$18*10^3</f>
        <v>0</v>
      </c>
    </row>
    <row r="105" spans="1:18" ht="11.25">
      <c r="A105" s="58"/>
      <c r="B105" s="59" t="s">
        <v>84</v>
      </c>
      <c r="C105" s="62">
        <f>Miami!$C$19*10^3</f>
        <v>0</v>
      </c>
      <c r="D105" s="62">
        <f>Houston!$C$19*10^3</f>
        <v>0</v>
      </c>
      <c r="E105" s="62">
        <f>Phoenix!$C$19*10^3</f>
        <v>0</v>
      </c>
      <c r="F105" s="62">
        <f>Atlanta!$C$19*10^3</f>
        <v>0</v>
      </c>
      <c r="G105" s="62">
        <f>LosAngeles!$C$19*10^3</f>
        <v>0</v>
      </c>
      <c r="H105" s="62">
        <f>LasVegas!$C$19*10^3</f>
        <v>0</v>
      </c>
      <c r="I105" s="62">
        <f>SanFrancisco!$C$19*10^3</f>
        <v>0</v>
      </c>
      <c r="J105" s="62">
        <f>Baltimore!$C$19*10^3</f>
        <v>0</v>
      </c>
      <c r="K105" s="62">
        <f>Albuquerque!$C$19*10^3</f>
        <v>0</v>
      </c>
      <c r="L105" s="62">
        <f>Seattle!$C$19*10^3</f>
        <v>0</v>
      </c>
      <c r="M105" s="62">
        <f>Chicago!$C$19*10^3</f>
        <v>0</v>
      </c>
      <c r="N105" s="62">
        <f>Boulder!$C$19*10^3</f>
        <v>0</v>
      </c>
      <c r="O105" s="62">
        <f>Minneapolis!$C$19*10^3</f>
        <v>0</v>
      </c>
      <c r="P105" s="62">
        <f>Helena!$C$19*10^3</f>
        <v>0</v>
      </c>
      <c r="Q105" s="62">
        <f>Duluth!$C$19*10^3</f>
        <v>0</v>
      </c>
      <c r="R105" s="62">
        <f>Fairbanks!$C$19*10^3</f>
        <v>0</v>
      </c>
    </row>
    <row r="106" spans="1:18" ht="11.25">
      <c r="A106" s="58"/>
      <c r="B106" s="59" t="s">
        <v>85</v>
      </c>
      <c r="C106" s="62">
        <f>Miami!$C$20*10^3</f>
        <v>0</v>
      </c>
      <c r="D106" s="62">
        <f>Houston!$C$20*10^3</f>
        <v>0</v>
      </c>
      <c r="E106" s="62">
        <f>Phoenix!$C$20*10^3</f>
        <v>0</v>
      </c>
      <c r="F106" s="62">
        <f>Atlanta!$C$20*10^3</f>
        <v>0</v>
      </c>
      <c r="G106" s="62">
        <f>LosAngeles!$C$20*10^3</f>
        <v>0</v>
      </c>
      <c r="H106" s="62">
        <f>LasVegas!$C$20*10^3</f>
        <v>0</v>
      </c>
      <c r="I106" s="62">
        <f>SanFrancisco!$C$20*10^3</f>
        <v>0</v>
      </c>
      <c r="J106" s="62">
        <f>Baltimore!$C$20*10^3</f>
        <v>0</v>
      </c>
      <c r="K106" s="62">
        <f>Albuquerque!$C$20*10^3</f>
        <v>0</v>
      </c>
      <c r="L106" s="62">
        <f>Seattle!$C$20*10^3</f>
        <v>0</v>
      </c>
      <c r="M106" s="62">
        <f>Chicago!$C$20*10^3</f>
        <v>0</v>
      </c>
      <c r="N106" s="62">
        <f>Boulder!$C$20*10^3</f>
        <v>0</v>
      </c>
      <c r="O106" s="62">
        <f>Minneapolis!$C$20*10^3</f>
        <v>0</v>
      </c>
      <c r="P106" s="62">
        <f>Helena!$C$20*10^3</f>
        <v>0</v>
      </c>
      <c r="Q106" s="62">
        <f>Duluth!$C$20*10^3</f>
        <v>0</v>
      </c>
      <c r="R106" s="62">
        <f>Fairbanks!$C$20*10^3</f>
        <v>0</v>
      </c>
    </row>
    <row r="107" spans="1:18" ht="11.25">
      <c r="A107" s="58"/>
      <c r="B107" s="59" t="s">
        <v>86</v>
      </c>
      <c r="C107" s="62">
        <f>Miami!$C$21*10^3</f>
        <v>0</v>
      </c>
      <c r="D107" s="62">
        <f>Houston!$C$21*10^3</f>
        <v>0</v>
      </c>
      <c r="E107" s="62">
        <f>Phoenix!$C$21*10^3</f>
        <v>0</v>
      </c>
      <c r="F107" s="62">
        <f>Atlanta!$C$21*10^3</f>
        <v>0</v>
      </c>
      <c r="G107" s="62">
        <f>LosAngeles!$C$21*10^3</f>
        <v>0</v>
      </c>
      <c r="H107" s="62">
        <f>LasVegas!$C$21*10^3</f>
        <v>0</v>
      </c>
      <c r="I107" s="62">
        <f>SanFrancisco!$C$21*10^3</f>
        <v>0</v>
      </c>
      <c r="J107" s="62">
        <f>Baltimore!$C$21*10^3</f>
        <v>0</v>
      </c>
      <c r="K107" s="62">
        <f>Albuquerque!$C$21*10^3</f>
        <v>0</v>
      </c>
      <c r="L107" s="62">
        <f>Seattle!$C$21*10^3</f>
        <v>0</v>
      </c>
      <c r="M107" s="62">
        <f>Chicago!$C$21*10^3</f>
        <v>0</v>
      </c>
      <c r="N107" s="62">
        <f>Boulder!$C$21*10^3</f>
        <v>0</v>
      </c>
      <c r="O107" s="62">
        <f>Minneapolis!$C$21*10^3</f>
        <v>0</v>
      </c>
      <c r="P107" s="62">
        <f>Helena!$C$21*10^3</f>
        <v>0</v>
      </c>
      <c r="Q107" s="62">
        <f>Duluth!$C$21*10^3</f>
        <v>0</v>
      </c>
      <c r="R107" s="62">
        <f>Fairbanks!$C$21*10^3</f>
        <v>0</v>
      </c>
    </row>
    <row r="108" spans="1:18" ht="11.25">
      <c r="A108" s="58"/>
      <c r="B108" s="59" t="s">
        <v>87</v>
      </c>
      <c r="C108" s="62">
        <f>Miami!$C$22*10^3</f>
        <v>0</v>
      </c>
      <c r="D108" s="62">
        <f>Houston!$C$22*10^3</f>
        <v>0</v>
      </c>
      <c r="E108" s="62">
        <f>Phoenix!$C$22*10^3</f>
        <v>0</v>
      </c>
      <c r="F108" s="62">
        <f>Atlanta!$C$22*10^3</f>
        <v>0</v>
      </c>
      <c r="G108" s="62">
        <f>LosAngeles!$C$22*10^3</f>
        <v>0</v>
      </c>
      <c r="H108" s="62">
        <f>LasVegas!$C$22*10^3</f>
        <v>0</v>
      </c>
      <c r="I108" s="62">
        <f>SanFrancisco!$C$22*10^3</f>
        <v>0</v>
      </c>
      <c r="J108" s="62">
        <f>Baltimore!$C$22*10^3</f>
        <v>0</v>
      </c>
      <c r="K108" s="62">
        <f>Albuquerque!$C$22*10^3</f>
        <v>0</v>
      </c>
      <c r="L108" s="62">
        <f>Seattle!$C$22*10^3</f>
        <v>0</v>
      </c>
      <c r="M108" s="62">
        <f>Chicago!$C$22*10^3</f>
        <v>0</v>
      </c>
      <c r="N108" s="62">
        <f>Boulder!$C$22*10^3</f>
        <v>0</v>
      </c>
      <c r="O108" s="62">
        <f>Minneapolis!$C$22*10^3</f>
        <v>0</v>
      </c>
      <c r="P108" s="62">
        <f>Helena!$C$22*10^3</f>
        <v>0</v>
      </c>
      <c r="Q108" s="62">
        <f>Duluth!$C$22*10^3</f>
        <v>0</v>
      </c>
      <c r="R108" s="62">
        <f>Fairbanks!$C$22*10^3</f>
        <v>0</v>
      </c>
    </row>
    <row r="109" spans="1:18" ht="11.25">
      <c r="A109" s="58"/>
      <c r="B109" s="59" t="s">
        <v>66</v>
      </c>
      <c r="C109" s="62">
        <f>Miami!$C$23*10^3</f>
        <v>0</v>
      </c>
      <c r="D109" s="62">
        <f>Houston!$C$23*10^3</f>
        <v>0</v>
      </c>
      <c r="E109" s="62">
        <f>Phoenix!$C$23*10^3</f>
        <v>0</v>
      </c>
      <c r="F109" s="62">
        <f>Atlanta!$C$23*10^3</f>
        <v>0</v>
      </c>
      <c r="G109" s="62">
        <f>LosAngeles!$C$23*10^3</f>
        <v>0</v>
      </c>
      <c r="H109" s="62">
        <f>LasVegas!$C$23*10^3</f>
        <v>0</v>
      </c>
      <c r="I109" s="62">
        <f>SanFrancisco!$C$23*10^3</f>
        <v>0</v>
      </c>
      <c r="J109" s="62">
        <f>Baltimore!$C$23*10^3</f>
        <v>0</v>
      </c>
      <c r="K109" s="62">
        <f>Albuquerque!$C$23*10^3</f>
        <v>0</v>
      </c>
      <c r="L109" s="62">
        <f>Seattle!$C$23*10^3</f>
        <v>0</v>
      </c>
      <c r="M109" s="62">
        <f>Chicago!$C$23*10^3</f>
        <v>0</v>
      </c>
      <c r="N109" s="62">
        <f>Boulder!$C$23*10^3</f>
        <v>0</v>
      </c>
      <c r="O109" s="62">
        <f>Minneapolis!$C$23*10^3</f>
        <v>0</v>
      </c>
      <c r="P109" s="62">
        <f>Helena!$C$23*10^3</f>
        <v>0</v>
      </c>
      <c r="Q109" s="62">
        <f>Duluth!$C$23*10^3</f>
        <v>0</v>
      </c>
      <c r="R109" s="62">
        <f>Fairbanks!$C$23*10^3</f>
        <v>0</v>
      </c>
    </row>
    <row r="110" spans="1:18" ht="11.25">
      <c r="A110" s="58"/>
      <c r="B110" s="59" t="s">
        <v>88</v>
      </c>
      <c r="C110" s="62">
        <f>Miami!$C$24*10^3</f>
        <v>16250</v>
      </c>
      <c r="D110" s="62">
        <f>Houston!$C$24*10^3</f>
        <v>18270</v>
      </c>
      <c r="E110" s="62">
        <f>Phoenix!$C$24*10^3</f>
        <v>17110</v>
      </c>
      <c r="F110" s="62">
        <f>Atlanta!$C$24*10^3</f>
        <v>20210</v>
      </c>
      <c r="G110" s="62">
        <f>LosAngeles!$C$24*10^3</f>
        <v>19840</v>
      </c>
      <c r="H110" s="62">
        <f>LasVegas!$C$24*10^3</f>
        <v>18510</v>
      </c>
      <c r="I110" s="62">
        <f>SanFrancisco!$C$24*10^3</f>
        <v>21500</v>
      </c>
      <c r="J110" s="62">
        <f>Baltimore!$C$24*10^3</f>
        <v>21740</v>
      </c>
      <c r="K110" s="62">
        <f>Albuquerque!$C$24*10^3</f>
        <v>21450</v>
      </c>
      <c r="L110" s="62">
        <f>Seattle!$C$24*10^3</f>
        <v>22540</v>
      </c>
      <c r="M110" s="62">
        <f>Chicago!$C$24*10^3</f>
        <v>23080</v>
      </c>
      <c r="N110" s="62">
        <f>Boulder!$C$24*10^3</f>
        <v>23020</v>
      </c>
      <c r="O110" s="62">
        <f>Minneapolis!$C$24*10^3</f>
        <v>24240</v>
      </c>
      <c r="P110" s="62">
        <f>Helena!$C$24*10^3</f>
        <v>24450</v>
      </c>
      <c r="Q110" s="62">
        <f>Duluth!$C$24*10^3</f>
        <v>26150</v>
      </c>
      <c r="R110" s="62">
        <f>Fairbanks!$C$24*10^3</f>
        <v>28470</v>
      </c>
    </row>
    <row r="111" spans="1:18" ht="11.25">
      <c r="A111" s="58"/>
      <c r="B111" s="59" t="s">
        <v>89</v>
      </c>
      <c r="C111" s="62">
        <f>Miami!$C$25*10^3</f>
        <v>0</v>
      </c>
      <c r="D111" s="62">
        <f>Houston!$C$25*10^3</f>
        <v>0</v>
      </c>
      <c r="E111" s="62">
        <f>Phoenix!$C$25*10^3</f>
        <v>0</v>
      </c>
      <c r="F111" s="62">
        <f>Atlanta!$C$25*10^3</f>
        <v>0</v>
      </c>
      <c r="G111" s="62">
        <f>LosAngeles!$C$25*10^3</f>
        <v>0</v>
      </c>
      <c r="H111" s="62">
        <f>LasVegas!$C$25*10^3</f>
        <v>0</v>
      </c>
      <c r="I111" s="62">
        <f>SanFrancisco!$C$25*10^3</f>
        <v>0</v>
      </c>
      <c r="J111" s="62">
        <f>Baltimore!$C$25*10^3</f>
        <v>0</v>
      </c>
      <c r="K111" s="62">
        <f>Albuquerque!$C$25*10^3</f>
        <v>0</v>
      </c>
      <c r="L111" s="62">
        <f>Seattle!$C$25*10^3</f>
        <v>0</v>
      </c>
      <c r="M111" s="62">
        <f>Chicago!$C$25*10^3</f>
        <v>0</v>
      </c>
      <c r="N111" s="62">
        <f>Boulder!$C$25*10^3</f>
        <v>0</v>
      </c>
      <c r="O111" s="62">
        <f>Minneapolis!$C$25*10^3</f>
        <v>0</v>
      </c>
      <c r="P111" s="62">
        <f>Helena!$C$25*10^3</f>
        <v>0</v>
      </c>
      <c r="Q111" s="62">
        <f>Duluth!$C$25*10^3</f>
        <v>0</v>
      </c>
      <c r="R111" s="62">
        <f>Fairbanks!$C$25*10^3</f>
        <v>0</v>
      </c>
    </row>
    <row r="112" spans="1:18" ht="11.25">
      <c r="A112" s="58"/>
      <c r="B112" s="59" t="s">
        <v>90</v>
      </c>
      <c r="C112" s="62">
        <f>Miami!$C$26*10^3</f>
        <v>0</v>
      </c>
      <c r="D112" s="62">
        <f>Houston!$C$26*10^3</f>
        <v>0</v>
      </c>
      <c r="E112" s="62">
        <f>Phoenix!$C$26*10^3</f>
        <v>0</v>
      </c>
      <c r="F112" s="62">
        <f>Atlanta!$C$26*10^3</f>
        <v>0</v>
      </c>
      <c r="G112" s="62">
        <f>LosAngeles!$C$26*10^3</f>
        <v>0</v>
      </c>
      <c r="H112" s="62">
        <f>LasVegas!$C$26*10^3</f>
        <v>0</v>
      </c>
      <c r="I112" s="62">
        <f>SanFrancisco!$C$26*10^3</f>
        <v>0</v>
      </c>
      <c r="J112" s="62">
        <f>Baltimore!$C$26*10^3</f>
        <v>0</v>
      </c>
      <c r="K112" s="62">
        <f>Albuquerque!$C$26*10^3</f>
        <v>0</v>
      </c>
      <c r="L112" s="62">
        <f>Seattle!$C$26*10^3</f>
        <v>0</v>
      </c>
      <c r="M112" s="62">
        <f>Chicago!$C$26*10^3</f>
        <v>0</v>
      </c>
      <c r="N112" s="62">
        <f>Boulder!$C$26*10^3</f>
        <v>0</v>
      </c>
      <c r="O112" s="62">
        <f>Minneapolis!$C$26*10^3</f>
        <v>0</v>
      </c>
      <c r="P112" s="62">
        <f>Helena!$C$26*10^3</f>
        <v>0</v>
      </c>
      <c r="Q112" s="62">
        <f>Duluth!$C$26*10^3</f>
        <v>0</v>
      </c>
      <c r="R112" s="62">
        <f>Fairbanks!$C$26*10^3</f>
        <v>0</v>
      </c>
    </row>
    <row r="113" spans="1:18" ht="11.25">
      <c r="A113" s="58"/>
      <c r="B113" s="59" t="s">
        <v>91</v>
      </c>
      <c r="C113" s="62">
        <f>Miami!$C$28*10^3</f>
        <v>321650</v>
      </c>
      <c r="D113" s="62">
        <f>Houston!$C$28*10^3</f>
        <v>1259240</v>
      </c>
      <c r="E113" s="62">
        <f>Phoenix!$C$28*10^3</f>
        <v>1244270</v>
      </c>
      <c r="F113" s="62">
        <f>Atlanta!$C$28*10^3</f>
        <v>2212480</v>
      </c>
      <c r="G113" s="62">
        <f>LosAngeles!$C$28*10^3</f>
        <v>1308780</v>
      </c>
      <c r="H113" s="62">
        <f>LasVegas!$C$28*10^3</f>
        <v>1799850</v>
      </c>
      <c r="I113" s="62">
        <f>SanFrancisco!$C$28*10^3</f>
        <v>2632470</v>
      </c>
      <c r="J113" s="62">
        <f>Baltimore!$C$28*10^3</f>
        <v>3343780</v>
      </c>
      <c r="K113" s="62">
        <f>Albuquerque!$C$28*10^3</f>
        <v>2650760</v>
      </c>
      <c r="L113" s="62">
        <f>Seattle!$C$28*10^3</f>
        <v>3427750</v>
      </c>
      <c r="M113" s="62">
        <f>Chicago!$C$28*10^3</f>
        <v>4171330</v>
      </c>
      <c r="N113" s="62">
        <f>Boulder!$C$28*10^3</f>
        <v>3377570</v>
      </c>
      <c r="O113" s="62">
        <f>Minneapolis!$C$28*10^3</f>
        <v>5074480</v>
      </c>
      <c r="P113" s="62">
        <f>Helena!$C$28*10^3</f>
        <v>4429580</v>
      </c>
      <c r="Q113" s="62">
        <f>Duluth!$C$28*10^3</f>
        <v>6168050</v>
      </c>
      <c r="R113" s="62">
        <f>Fairbanks!$C$28*10^3</f>
        <v>9250120</v>
      </c>
    </row>
    <row r="114" spans="1:18" ht="11.25">
      <c r="A114" s="58"/>
      <c r="B114" s="56" t="s">
        <v>230</v>
      </c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1:18" ht="11.25">
      <c r="A115" s="58"/>
      <c r="B115" s="59" t="s">
        <v>71</v>
      </c>
      <c r="C115" s="62">
        <f>Miami!$E$13*10^3</f>
        <v>0</v>
      </c>
      <c r="D115" s="62">
        <f>Houston!$E$13*10^3</f>
        <v>0</v>
      </c>
      <c r="E115" s="62">
        <f>Phoenix!$E$13*10^3</f>
        <v>0</v>
      </c>
      <c r="F115" s="62">
        <f>Atlanta!$E$13*10^3</f>
        <v>0</v>
      </c>
      <c r="G115" s="62">
        <f>LosAngeles!$E$13*10^3</f>
        <v>0</v>
      </c>
      <c r="H115" s="62">
        <f>LasVegas!$E$13*10^3</f>
        <v>0</v>
      </c>
      <c r="I115" s="62">
        <f>SanFrancisco!$E$13*10^3</f>
        <v>0</v>
      </c>
      <c r="J115" s="62">
        <f>Baltimore!$E$13*10^3</f>
        <v>0</v>
      </c>
      <c r="K115" s="62">
        <f>Albuquerque!$E$13*10^3</f>
        <v>0</v>
      </c>
      <c r="L115" s="62">
        <f>Seattle!$E$13*10^3</f>
        <v>0</v>
      </c>
      <c r="M115" s="62">
        <f>Chicago!$E$13*10^3</f>
        <v>0</v>
      </c>
      <c r="N115" s="62">
        <f>Boulder!$E$13*10^3</f>
        <v>0</v>
      </c>
      <c r="O115" s="62">
        <f>Minneapolis!$E$13*10^3</f>
        <v>0</v>
      </c>
      <c r="P115" s="62">
        <f>Helena!$E$13*10^3</f>
        <v>0</v>
      </c>
      <c r="Q115" s="62">
        <f>Duluth!$E$13*10^3</f>
        <v>0</v>
      </c>
      <c r="R115" s="62">
        <f>Fairbanks!$E$13*10^3</f>
        <v>0</v>
      </c>
    </row>
    <row r="116" spans="1:18" ht="11.25">
      <c r="A116" s="58"/>
      <c r="B116" s="59" t="s">
        <v>72</v>
      </c>
      <c r="C116" s="62">
        <f>Miami!$E$14*10^3</f>
        <v>0</v>
      </c>
      <c r="D116" s="62">
        <f>Houston!$E$14*10^3</f>
        <v>0</v>
      </c>
      <c r="E116" s="62">
        <f>Phoenix!$E$14*10^3</f>
        <v>0</v>
      </c>
      <c r="F116" s="62">
        <f>Atlanta!$E$14*10^3</f>
        <v>0</v>
      </c>
      <c r="G116" s="62">
        <f>LosAngeles!$E$14*10^3</f>
        <v>0</v>
      </c>
      <c r="H116" s="62">
        <f>LasVegas!$E$14*10^3</f>
        <v>0</v>
      </c>
      <c r="I116" s="62">
        <f>SanFrancisco!$E$14*10^3</f>
        <v>0</v>
      </c>
      <c r="J116" s="62">
        <f>Baltimore!$E$14*10^3</f>
        <v>0</v>
      </c>
      <c r="K116" s="62">
        <f>Albuquerque!$E$14*10^3</f>
        <v>0</v>
      </c>
      <c r="L116" s="62">
        <f>Seattle!$E$14*10^3</f>
        <v>0</v>
      </c>
      <c r="M116" s="62">
        <f>Chicago!$E$14*10^3</f>
        <v>0</v>
      </c>
      <c r="N116" s="62">
        <f>Boulder!$E$14*10^3</f>
        <v>0</v>
      </c>
      <c r="O116" s="62">
        <f>Minneapolis!$E$14*10^3</f>
        <v>0</v>
      </c>
      <c r="P116" s="62">
        <f>Helena!$E$14*10^3</f>
        <v>0</v>
      </c>
      <c r="Q116" s="62">
        <f>Duluth!$E$14*10^3</f>
        <v>0</v>
      </c>
      <c r="R116" s="62">
        <f>Fairbanks!$E$14*10^3</f>
        <v>0</v>
      </c>
    </row>
    <row r="117" spans="1:18" ht="11.25">
      <c r="A117" s="58"/>
      <c r="B117" s="59" t="s">
        <v>80</v>
      </c>
      <c r="C117" s="62">
        <f>Miami!$E$15*10^3</f>
        <v>0</v>
      </c>
      <c r="D117" s="62">
        <f>Houston!$E$15*10^3</f>
        <v>0</v>
      </c>
      <c r="E117" s="62">
        <f>Phoenix!$E$15*10^3</f>
        <v>0</v>
      </c>
      <c r="F117" s="62">
        <f>Atlanta!$E$15*10^3</f>
        <v>0</v>
      </c>
      <c r="G117" s="62">
        <f>LosAngeles!$E$15*10^3</f>
        <v>0</v>
      </c>
      <c r="H117" s="62">
        <f>LasVegas!$E$15*10^3</f>
        <v>0</v>
      </c>
      <c r="I117" s="62">
        <f>SanFrancisco!$E$15*10^3</f>
        <v>0</v>
      </c>
      <c r="J117" s="62">
        <f>Baltimore!$E$15*10^3</f>
        <v>0</v>
      </c>
      <c r="K117" s="62">
        <f>Albuquerque!$E$15*10^3</f>
        <v>0</v>
      </c>
      <c r="L117" s="62">
        <f>Seattle!$E$15*10^3</f>
        <v>0</v>
      </c>
      <c r="M117" s="62">
        <f>Chicago!$E$15*10^3</f>
        <v>0</v>
      </c>
      <c r="N117" s="62">
        <f>Boulder!$E$15*10^3</f>
        <v>0</v>
      </c>
      <c r="O117" s="62">
        <f>Minneapolis!$E$15*10^3</f>
        <v>0</v>
      </c>
      <c r="P117" s="62">
        <f>Helena!$E$15*10^3</f>
        <v>0</v>
      </c>
      <c r="Q117" s="62">
        <f>Duluth!$E$15*10^3</f>
        <v>0</v>
      </c>
      <c r="R117" s="62">
        <f>Fairbanks!$E$15*10^3</f>
        <v>0</v>
      </c>
    </row>
    <row r="118" spans="1:18" ht="11.25">
      <c r="A118" s="58"/>
      <c r="B118" s="59" t="s">
        <v>81</v>
      </c>
      <c r="C118" s="62">
        <f>Miami!$E$16*10^3</f>
        <v>0</v>
      </c>
      <c r="D118" s="62">
        <f>Houston!$E$16*10^3</f>
        <v>0</v>
      </c>
      <c r="E118" s="62">
        <f>Phoenix!$E$16*10^3</f>
        <v>0</v>
      </c>
      <c r="F118" s="62">
        <f>Atlanta!$E$16*10^3</f>
        <v>0</v>
      </c>
      <c r="G118" s="62">
        <f>LosAngeles!$E$16*10^3</f>
        <v>0</v>
      </c>
      <c r="H118" s="62">
        <f>LasVegas!$E$16*10^3</f>
        <v>0</v>
      </c>
      <c r="I118" s="62">
        <f>SanFrancisco!$E$16*10^3</f>
        <v>0</v>
      </c>
      <c r="J118" s="62">
        <f>Baltimore!$E$16*10^3</f>
        <v>0</v>
      </c>
      <c r="K118" s="62">
        <f>Albuquerque!$E$16*10^3</f>
        <v>0</v>
      </c>
      <c r="L118" s="62">
        <f>Seattle!$E$16*10^3</f>
        <v>0</v>
      </c>
      <c r="M118" s="62">
        <f>Chicago!$E$16*10^3</f>
        <v>0</v>
      </c>
      <c r="N118" s="62">
        <f>Boulder!$E$16*10^3</f>
        <v>0</v>
      </c>
      <c r="O118" s="62">
        <f>Minneapolis!$E$16*10^3</f>
        <v>0</v>
      </c>
      <c r="P118" s="62">
        <f>Helena!$E$16*10^3</f>
        <v>0</v>
      </c>
      <c r="Q118" s="62">
        <f>Duluth!$E$16*10^3</f>
        <v>0</v>
      </c>
      <c r="R118" s="62">
        <f>Fairbanks!$E$16*10^3</f>
        <v>0</v>
      </c>
    </row>
    <row r="119" spans="1:18" ht="11.25">
      <c r="A119" s="58"/>
      <c r="B119" s="59" t="s">
        <v>82</v>
      </c>
      <c r="C119" s="62">
        <f>Miami!$E$17*10^3</f>
        <v>0</v>
      </c>
      <c r="D119" s="62">
        <f>Houston!$E$17*10^3</f>
        <v>0</v>
      </c>
      <c r="E119" s="62">
        <f>Phoenix!$E$17*10^3</f>
        <v>0</v>
      </c>
      <c r="F119" s="62">
        <f>Atlanta!$E$17*10^3</f>
        <v>0</v>
      </c>
      <c r="G119" s="62">
        <f>LosAngeles!$E$17*10^3</f>
        <v>0</v>
      </c>
      <c r="H119" s="62">
        <f>LasVegas!$E$17*10^3</f>
        <v>0</v>
      </c>
      <c r="I119" s="62">
        <f>SanFrancisco!$E$17*10^3</f>
        <v>0</v>
      </c>
      <c r="J119" s="62">
        <f>Baltimore!$E$17*10^3</f>
        <v>0</v>
      </c>
      <c r="K119" s="62">
        <f>Albuquerque!$E$17*10^3</f>
        <v>0</v>
      </c>
      <c r="L119" s="62">
        <f>Seattle!$E$17*10^3</f>
        <v>0</v>
      </c>
      <c r="M119" s="62">
        <f>Chicago!$E$17*10^3</f>
        <v>0</v>
      </c>
      <c r="N119" s="62">
        <f>Boulder!$E$17*10^3</f>
        <v>0</v>
      </c>
      <c r="O119" s="62">
        <f>Minneapolis!$E$17*10^3</f>
        <v>0</v>
      </c>
      <c r="P119" s="62">
        <f>Helena!$E$17*10^3</f>
        <v>0</v>
      </c>
      <c r="Q119" s="62">
        <f>Duluth!$E$17*10^3</f>
        <v>0</v>
      </c>
      <c r="R119" s="62">
        <f>Fairbanks!$E$17*10^3</f>
        <v>0</v>
      </c>
    </row>
    <row r="120" spans="1:18" ht="11.25">
      <c r="A120" s="58"/>
      <c r="B120" s="59" t="s">
        <v>83</v>
      </c>
      <c r="C120" s="62">
        <f>Miami!$E$18*10^3</f>
        <v>0</v>
      </c>
      <c r="D120" s="62">
        <f>Houston!$E$18*10^3</f>
        <v>0</v>
      </c>
      <c r="E120" s="62">
        <f>Phoenix!$E$18*10^3</f>
        <v>0</v>
      </c>
      <c r="F120" s="62">
        <f>Atlanta!$E$18*10^3</f>
        <v>0</v>
      </c>
      <c r="G120" s="62">
        <f>LosAngeles!$E$18*10^3</f>
        <v>0</v>
      </c>
      <c r="H120" s="62">
        <f>LasVegas!$E$18*10^3</f>
        <v>0</v>
      </c>
      <c r="I120" s="62">
        <f>SanFrancisco!$E$18*10^3</f>
        <v>0</v>
      </c>
      <c r="J120" s="62">
        <f>Baltimore!$E$18*10^3</f>
        <v>0</v>
      </c>
      <c r="K120" s="62">
        <f>Albuquerque!$E$18*10^3</f>
        <v>0</v>
      </c>
      <c r="L120" s="62">
        <f>Seattle!$E$18*10^3</f>
        <v>0</v>
      </c>
      <c r="M120" s="62">
        <f>Chicago!$E$18*10^3</f>
        <v>0</v>
      </c>
      <c r="N120" s="62">
        <f>Boulder!$E$18*10^3</f>
        <v>0</v>
      </c>
      <c r="O120" s="62">
        <f>Minneapolis!$E$18*10^3</f>
        <v>0</v>
      </c>
      <c r="P120" s="62">
        <f>Helena!$E$18*10^3</f>
        <v>0</v>
      </c>
      <c r="Q120" s="62">
        <f>Duluth!$E$18*10^3</f>
        <v>0</v>
      </c>
      <c r="R120" s="62">
        <f>Fairbanks!$E$18*10^3</f>
        <v>0</v>
      </c>
    </row>
    <row r="121" spans="1:18" ht="11.25">
      <c r="A121" s="58"/>
      <c r="B121" s="59" t="s">
        <v>84</v>
      </c>
      <c r="C121" s="62">
        <f>Miami!$E$19*10^3</f>
        <v>0</v>
      </c>
      <c r="D121" s="62">
        <f>Houston!$E$19*10^3</f>
        <v>0</v>
      </c>
      <c r="E121" s="62">
        <f>Phoenix!$E$19*10^3</f>
        <v>0</v>
      </c>
      <c r="F121" s="62">
        <f>Atlanta!$E$19*10^3</f>
        <v>0</v>
      </c>
      <c r="G121" s="62">
        <f>LosAngeles!$E$19*10^3</f>
        <v>0</v>
      </c>
      <c r="H121" s="62">
        <f>LasVegas!$E$19*10^3</f>
        <v>0</v>
      </c>
      <c r="I121" s="62">
        <f>SanFrancisco!$E$19*10^3</f>
        <v>0</v>
      </c>
      <c r="J121" s="62">
        <f>Baltimore!$E$19*10^3</f>
        <v>0</v>
      </c>
      <c r="K121" s="62">
        <f>Albuquerque!$E$19*10^3</f>
        <v>0</v>
      </c>
      <c r="L121" s="62">
        <f>Seattle!$E$19*10^3</f>
        <v>0</v>
      </c>
      <c r="M121" s="62">
        <f>Chicago!$E$19*10^3</f>
        <v>0</v>
      </c>
      <c r="N121" s="62">
        <f>Boulder!$E$19*10^3</f>
        <v>0</v>
      </c>
      <c r="O121" s="62">
        <f>Minneapolis!$E$19*10^3</f>
        <v>0</v>
      </c>
      <c r="P121" s="62">
        <f>Helena!$E$19*10^3</f>
        <v>0</v>
      </c>
      <c r="Q121" s="62">
        <f>Duluth!$E$19*10^3</f>
        <v>0</v>
      </c>
      <c r="R121" s="62">
        <f>Fairbanks!$E$19*10^3</f>
        <v>0</v>
      </c>
    </row>
    <row r="122" spans="1:18" ht="11.25">
      <c r="A122" s="58"/>
      <c r="B122" s="59" t="s">
        <v>85</v>
      </c>
      <c r="C122" s="62">
        <f>Miami!$E$20*10^3</f>
        <v>0</v>
      </c>
      <c r="D122" s="62">
        <f>Houston!$E$20*10^3</f>
        <v>0</v>
      </c>
      <c r="E122" s="62">
        <f>Phoenix!$E$20*10^3</f>
        <v>0</v>
      </c>
      <c r="F122" s="62">
        <f>Atlanta!$E$20*10^3</f>
        <v>0</v>
      </c>
      <c r="G122" s="62">
        <f>LosAngeles!$E$20*10^3</f>
        <v>0</v>
      </c>
      <c r="H122" s="62">
        <f>LasVegas!$E$20*10^3</f>
        <v>0</v>
      </c>
      <c r="I122" s="62">
        <f>SanFrancisco!$E$20*10^3</f>
        <v>0</v>
      </c>
      <c r="J122" s="62">
        <f>Baltimore!$E$20*10^3</f>
        <v>0</v>
      </c>
      <c r="K122" s="62">
        <f>Albuquerque!$E$20*10^3</f>
        <v>0</v>
      </c>
      <c r="L122" s="62">
        <f>Seattle!$E$20*10^3</f>
        <v>0</v>
      </c>
      <c r="M122" s="62">
        <f>Chicago!$E$20*10^3</f>
        <v>0</v>
      </c>
      <c r="N122" s="62">
        <f>Boulder!$E$20*10^3</f>
        <v>0</v>
      </c>
      <c r="O122" s="62">
        <f>Minneapolis!$E$20*10^3</f>
        <v>0</v>
      </c>
      <c r="P122" s="62">
        <f>Helena!$E$20*10^3</f>
        <v>0</v>
      </c>
      <c r="Q122" s="62">
        <f>Duluth!$E$20*10^3</f>
        <v>0</v>
      </c>
      <c r="R122" s="62">
        <f>Fairbanks!$E$20*10^3</f>
        <v>0</v>
      </c>
    </row>
    <row r="123" spans="1:18" ht="11.25">
      <c r="A123" s="58"/>
      <c r="B123" s="59" t="s">
        <v>86</v>
      </c>
      <c r="C123" s="62">
        <f>Miami!$E$21*10^3</f>
        <v>0</v>
      </c>
      <c r="D123" s="62">
        <f>Houston!$E$21*10^3</f>
        <v>0</v>
      </c>
      <c r="E123" s="62">
        <f>Phoenix!$E$21*10^3</f>
        <v>0</v>
      </c>
      <c r="F123" s="62">
        <f>Atlanta!$E$21*10^3</f>
        <v>0</v>
      </c>
      <c r="G123" s="62">
        <f>LosAngeles!$E$21*10^3</f>
        <v>0</v>
      </c>
      <c r="H123" s="62">
        <f>LasVegas!$E$21*10^3</f>
        <v>0</v>
      </c>
      <c r="I123" s="62">
        <f>SanFrancisco!$E$21*10^3</f>
        <v>0</v>
      </c>
      <c r="J123" s="62">
        <f>Baltimore!$E$21*10^3</f>
        <v>0</v>
      </c>
      <c r="K123" s="62">
        <f>Albuquerque!$E$21*10^3</f>
        <v>0</v>
      </c>
      <c r="L123" s="62">
        <f>Seattle!$E$21*10^3</f>
        <v>0</v>
      </c>
      <c r="M123" s="62">
        <f>Chicago!$E$21*10^3</f>
        <v>0</v>
      </c>
      <c r="N123" s="62">
        <f>Boulder!$E$21*10^3</f>
        <v>0</v>
      </c>
      <c r="O123" s="62">
        <f>Minneapolis!$E$21*10^3</f>
        <v>0</v>
      </c>
      <c r="P123" s="62">
        <f>Helena!$E$21*10^3</f>
        <v>0</v>
      </c>
      <c r="Q123" s="62">
        <f>Duluth!$E$21*10^3</f>
        <v>0</v>
      </c>
      <c r="R123" s="62">
        <f>Fairbanks!$E$21*10^3</f>
        <v>0</v>
      </c>
    </row>
    <row r="124" spans="1:18" ht="11.25">
      <c r="A124" s="58"/>
      <c r="B124" s="59" t="s">
        <v>87</v>
      </c>
      <c r="C124" s="62">
        <f>Miami!$E$22*10^3</f>
        <v>0</v>
      </c>
      <c r="D124" s="62">
        <f>Houston!$E$22*10^3</f>
        <v>0</v>
      </c>
      <c r="E124" s="62">
        <f>Phoenix!$E$22*10^3</f>
        <v>0</v>
      </c>
      <c r="F124" s="62">
        <f>Atlanta!$E$22*10^3</f>
        <v>0</v>
      </c>
      <c r="G124" s="62">
        <f>LosAngeles!$E$22*10^3</f>
        <v>0</v>
      </c>
      <c r="H124" s="62">
        <f>LasVegas!$E$22*10^3</f>
        <v>0</v>
      </c>
      <c r="I124" s="62">
        <f>SanFrancisco!$E$22*10^3</f>
        <v>0</v>
      </c>
      <c r="J124" s="62">
        <f>Baltimore!$E$22*10^3</f>
        <v>0</v>
      </c>
      <c r="K124" s="62">
        <f>Albuquerque!$E$22*10^3</f>
        <v>0</v>
      </c>
      <c r="L124" s="62">
        <f>Seattle!$E$22*10^3</f>
        <v>0</v>
      </c>
      <c r="M124" s="62">
        <f>Chicago!$E$22*10^3</f>
        <v>0</v>
      </c>
      <c r="N124" s="62">
        <f>Boulder!$E$22*10^3</f>
        <v>0</v>
      </c>
      <c r="O124" s="62">
        <f>Minneapolis!$E$22*10^3</f>
        <v>0</v>
      </c>
      <c r="P124" s="62">
        <f>Helena!$E$22*10^3</f>
        <v>0</v>
      </c>
      <c r="Q124" s="62">
        <f>Duluth!$E$22*10^3</f>
        <v>0</v>
      </c>
      <c r="R124" s="62">
        <f>Fairbanks!$E$22*10^3</f>
        <v>0</v>
      </c>
    </row>
    <row r="125" spans="1:18" ht="11.25">
      <c r="A125" s="58"/>
      <c r="B125" s="59" t="s">
        <v>66</v>
      </c>
      <c r="C125" s="62">
        <f>Miami!$E$23*10^3</f>
        <v>0</v>
      </c>
      <c r="D125" s="62">
        <f>Houston!$E$23*10^3</f>
        <v>0</v>
      </c>
      <c r="E125" s="62">
        <f>Phoenix!$E$23*10^3</f>
        <v>0</v>
      </c>
      <c r="F125" s="62">
        <f>Atlanta!$E$23*10^3</f>
        <v>0</v>
      </c>
      <c r="G125" s="62">
        <f>LosAngeles!$E$23*10^3</f>
        <v>0</v>
      </c>
      <c r="H125" s="62">
        <f>LasVegas!$E$23*10^3</f>
        <v>0</v>
      </c>
      <c r="I125" s="62">
        <f>SanFrancisco!$E$23*10^3</f>
        <v>0</v>
      </c>
      <c r="J125" s="62">
        <f>Baltimore!$E$23*10^3</f>
        <v>0</v>
      </c>
      <c r="K125" s="62">
        <f>Albuquerque!$E$23*10^3</f>
        <v>0</v>
      </c>
      <c r="L125" s="62">
        <f>Seattle!$E$23*10^3</f>
        <v>0</v>
      </c>
      <c r="M125" s="62">
        <f>Chicago!$E$23*10^3</f>
        <v>0</v>
      </c>
      <c r="N125" s="62">
        <f>Boulder!$E$23*10^3</f>
        <v>0</v>
      </c>
      <c r="O125" s="62">
        <f>Minneapolis!$E$23*10^3</f>
        <v>0</v>
      </c>
      <c r="P125" s="62">
        <f>Helena!$E$23*10^3</f>
        <v>0</v>
      </c>
      <c r="Q125" s="62">
        <f>Duluth!$E$23*10^3</f>
        <v>0</v>
      </c>
      <c r="R125" s="62">
        <f>Fairbanks!$E$23*10^3</f>
        <v>0</v>
      </c>
    </row>
    <row r="126" spans="1:18" ht="11.25">
      <c r="A126" s="58"/>
      <c r="B126" s="59" t="s">
        <v>88</v>
      </c>
      <c r="C126" s="62">
        <f>Miami!$E$24*10^3</f>
        <v>0</v>
      </c>
      <c r="D126" s="62">
        <f>Houston!$E$24*10^3</f>
        <v>0</v>
      </c>
      <c r="E126" s="62">
        <f>Phoenix!$E$24*10^3</f>
        <v>0</v>
      </c>
      <c r="F126" s="62">
        <f>Atlanta!$E$24*10^3</f>
        <v>0</v>
      </c>
      <c r="G126" s="62">
        <f>LosAngeles!$E$24*10^3</f>
        <v>0</v>
      </c>
      <c r="H126" s="62">
        <f>LasVegas!$E$24*10^3</f>
        <v>0</v>
      </c>
      <c r="I126" s="62">
        <f>SanFrancisco!$E$24*10^3</f>
        <v>0</v>
      </c>
      <c r="J126" s="62">
        <f>Baltimore!$E$24*10^3</f>
        <v>0</v>
      </c>
      <c r="K126" s="62">
        <f>Albuquerque!$E$24*10^3</f>
        <v>0</v>
      </c>
      <c r="L126" s="62">
        <f>Seattle!$E$24*10^3</f>
        <v>0</v>
      </c>
      <c r="M126" s="62">
        <f>Chicago!$E$24*10^3</f>
        <v>0</v>
      </c>
      <c r="N126" s="62">
        <f>Boulder!$E$24*10^3</f>
        <v>0</v>
      </c>
      <c r="O126" s="62">
        <f>Minneapolis!$E$24*10^3</f>
        <v>0</v>
      </c>
      <c r="P126" s="62">
        <f>Helena!$E$24*10^3</f>
        <v>0</v>
      </c>
      <c r="Q126" s="62">
        <f>Duluth!$E$24*10^3</f>
        <v>0</v>
      </c>
      <c r="R126" s="62">
        <f>Fairbanks!$E$24*10^3</f>
        <v>0</v>
      </c>
    </row>
    <row r="127" spans="1:18" ht="11.25">
      <c r="A127" s="58"/>
      <c r="B127" s="59" t="s">
        <v>89</v>
      </c>
      <c r="C127" s="62">
        <f>Miami!$E$25*10^3</f>
        <v>0</v>
      </c>
      <c r="D127" s="62">
        <f>Houston!$E$25*10^3</f>
        <v>0</v>
      </c>
      <c r="E127" s="62">
        <f>Phoenix!$E$25*10^3</f>
        <v>0</v>
      </c>
      <c r="F127" s="62">
        <f>Atlanta!$E$25*10^3</f>
        <v>0</v>
      </c>
      <c r="G127" s="62">
        <f>LosAngeles!$E$25*10^3</f>
        <v>0</v>
      </c>
      <c r="H127" s="62">
        <f>LasVegas!$E$25*10^3</f>
        <v>0</v>
      </c>
      <c r="I127" s="62">
        <f>SanFrancisco!$E$25*10^3</f>
        <v>0</v>
      </c>
      <c r="J127" s="62">
        <f>Baltimore!$E$25*10^3</f>
        <v>0</v>
      </c>
      <c r="K127" s="62">
        <f>Albuquerque!$E$25*10^3</f>
        <v>0</v>
      </c>
      <c r="L127" s="62">
        <f>Seattle!$E$25*10^3</f>
        <v>0</v>
      </c>
      <c r="M127" s="62">
        <f>Chicago!$E$25*10^3</f>
        <v>0</v>
      </c>
      <c r="N127" s="62">
        <f>Boulder!$E$25*10^3</f>
        <v>0</v>
      </c>
      <c r="O127" s="62">
        <f>Minneapolis!$E$25*10^3</f>
        <v>0</v>
      </c>
      <c r="P127" s="62">
        <f>Helena!$E$25*10^3</f>
        <v>0</v>
      </c>
      <c r="Q127" s="62">
        <f>Duluth!$E$25*10^3</f>
        <v>0</v>
      </c>
      <c r="R127" s="62">
        <f>Fairbanks!$E$25*10^3</f>
        <v>0</v>
      </c>
    </row>
    <row r="128" spans="1:18" ht="11.25">
      <c r="A128" s="58"/>
      <c r="B128" s="59" t="s">
        <v>90</v>
      </c>
      <c r="C128" s="62">
        <f>Miami!$E$26*10^3</f>
        <v>0</v>
      </c>
      <c r="D128" s="62">
        <f>Houston!$E$26*10^3</f>
        <v>0</v>
      </c>
      <c r="E128" s="62">
        <f>Phoenix!$E$26*10^3</f>
        <v>0</v>
      </c>
      <c r="F128" s="62">
        <f>Atlanta!$E$26*10^3</f>
        <v>0</v>
      </c>
      <c r="G128" s="62">
        <f>LosAngeles!$E$26*10^3</f>
        <v>0</v>
      </c>
      <c r="H128" s="62">
        <f>LasVegas!$E$26*10^3</f>
        <v>0</v>
      </c>
      <c r="I128" s="62">
        <f>SanFrancisco!$E$26*10^3</f>
        <v>0</v>
      </c>
      <c r="J128" s="62">
        <f>Baltimore!$E$26*10^3</f>
        <v>0</v>
      </c>
      <c r="K128" s="62">
        <f>Albuquerque!$E$26*10^3</f>
        <v>0</v>
      </c>
      <c r="L128" s="62">
        <f>Seattle!$E$26*10^3</f>
        <v>0</v>
      </c>
      <c r="M128" s="62">
        <f>Chicago!$E$26*10^3</f>
        <v>0</v>
      </c>
      <c r="N128" s="62">
        <f>Boulder!$E$26*10^3</f>
        <v>0</v>
      </c>
      <c r="O128" s="62">
        <f>Minneapolis!$E$26*10^3</f>
        <v>0</v>
      </c>
      <c r="P128" s="62">
        <f>Helena!$E$26*10^3</f>
        <v>0</v>
      </c>
      <c r="Q128" s="62">
        <f>Duluth!$E$26*10^3</f>
        <v>0</v>
      </c>
      <c r="R128" s="62">
        <f>Fairbanks!$E$26*10^3</f>
        <v>0</v>
      </c>
    </row>
    <row r="129" spans="1:18" ht="11.25">
      <c r="A129" s="58"/>
      <c r="B129" s="59" t="s">
        <v>91</v>
      </c>
      <c r="C129" s="62">
        <f>Miami!$E$28*10^3</f>
        <v>0</v>
      </c>
      <c r="D129" s="62">
        <f>Houston!$E$28*10^3</f>
        <v>0</v>
      </c>
      <c r="E129" s="62">
        <f>Phoenix!$E$28*10^3</f>
        <v>0</v>
      </c>
      <c r="F129" s="62">
        <f>Atlanta!$E$28*10^3</f>
        <v>0</v>
      </c>
      <c r="G129" s="62">
        <f>LosAngeles!$E$28*10^3</f>
        <v>0</v>
      </c>
      <c r="H129" s="62">
        <f>LasVegas!$E$28*10^3</f>
        <v>0</v>
      </c>
      <c r="I129" s="62">
        <f>SanFrancisco!$E$28*10^3</f>
        <v>0</v>
      </c>
      <c r="J129" s="62">
        <f>Baltimore!$E$28*10^3</f>
        <v>0</v>
      </c>
      <c r="K129" s="62">
        <f>Albuquerque!$E$28*10^3</f>
        <v>0</v>
      </c>
      <c r="L129" s="62">
        <f>Seattle!$E$28*10^3</f>
        <v>0</v>
      </c>
      <c r="M129" s="62">
        <f>Chicago!$E$28*10^3</f>
        <v>0</v>
      </c>
      <c r="N129" s="62">
        <f>Boulder!$E$28*10^3</f>
        <v>0</v>
      </c>
      <c r="O129" s="62">
        <f>Minneapolis!$E$28*10^3</f>
        <v>0</v>
      </c>
      <c r="P129" s="62">
        <f>Helena!$E$28*10^3</f>
        <v>0</v>
      </c>
      <c r="Q129" s="62">
        <f>Duluth!$E$28*10^3</f>
        <v>0</v>
      </c>
      <c r="R129" s="62">
        <f>Fairbanks!$E$28*10^3</f>
        <v>0</v>
      </c>
    </row>
    <row r="130" spans="1:18" ht="11.25">
      <c r="A130" s="58"/>
      <c r="B130" s="56" t="s">
        <v>231</v>
      </c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</row>
    <row r="131" spans="1:18" ht="11.25">
      <c r="A131" s="58"/>
      <c r="B131" s="59" t="s">
        <v>71</v>
      </c>
      <c r="C131" s="62">
        <f>Miami!$F$13*10^3</f>
        <v>0</v>
      </c>
      <c r="D131" s="62">
        <f>Houston!$F$13*10^3</f>
        <v>0</v>
      </c>
      <c r="E131" s="62">
        <f>Phoenix!$F$13*10^3</f>
        <v>0</v>
      </c>
      <c r="F131" s="62">
        <f>Atlanta!$F$13*10^3</f>
        <v>0</v>
      </c>
      <c r="G131" s="62">
        <f>LosAngeles!$F$13*10^3</f>
        <v>0</v>
      </c>
      <c r="H131" s="62">
        <f>LasVegas!$F$13*10^3</f>
        <v>0</v>
      </c>
      <c r="I131" s="62">
        <f>SanFrancisco!$F$13*10^3</f>
        <v>0</v>
      </c>
      <c r="J131" s="62">
        <f>Baltimore!$F$13*10^3</f>
        <v>0</v>
      </c>
      <c r="K131" s="62">
        <f>Albuquerque!$F$13*10^3</f>
        <v>0</v>
      </c>
      <c r="L131" s="62">
        <f>Seattle!$F$13*10^3</f>
        <v>0</v>
      </c>
      <c r="M131" s="62">
        <f>Chicago!$F$13*10^3</f>
        <v>0</v>
      </c>
      <c r="N131" s="62">
        <f>Boulder!$F$13*10^3</f>
        <v>0</v>
      </c>
      <c r="O131" s="62">
        <f>Minneapolis!$F$13*10^3</f>
        <v>0</v>
      </c>
      <c r="P131" s="62">
        <f>Helena!$F$13*10^3</f>
        <v>0</v>
      </c>
      <c r="Q131" s="62">
        <f>Duluth!$F$13*10^3</f>
        <v>0</v>
      </c>
      <c r="R131" s="62">
        <f>Fairbanks!$F$13*10^3</f>
        <v>0</v>
      </c>
    </row>
    <row r="132" spans="1:18" ht="11.25">
      <c r="A132" s="58"/>
      <c r="B132" s="59" t="s">
        <v>72</v>
      </c>
      <c r="C132" s="62">
        <f>Miami!$F$14*10^3</f>
        <v>0</v>
      </c>
      <c r="D132" s="62">
        <f>Houston!$F$14*10^3</f>
        <v>0</v>
      </c>
      <c r="E132" s="62">
        <f>Phoenix!$F$14*10^3</f>
        <v>0</v>
      </c>
      <c r="F132" s="62">
        <f>Atlanta!$F$14*10^3</f>
        <v>0</v>
      </c>
      <c r="G132" s="62">
        <f>LosAngeles!$F$14*10^3</f>
        <v>0</v>
      </c>
      <c r="H132" s="62">
        <f>LasVegas!$F$14*10^3</f>
        <v>0</v>
      </c>
      <c r="I132" s="62">
        <f>SanFrancisco!$F$14*10^3</f>
        <v>0</v>
      </c>
      <c r="J132" s="62">
        <f>Baltimore!$F$14*10^3</f>
        <v>0</v>
      </c>
      <c r="K132" s="62">
        <f>Albuquerque!$F$14*10^3</f>
        <v>0</v>
      </c>
      <c r="L132" s="62">
        <f>Seattle!$F$14*10^3</f>
        <v>0</v>
      </c>
      <c r="M132" s="62">
        <f>Chicago!$F$14*10^3</f>
        <v>0</v>
      </c>
      <c r="N132" s="62">
        <f>Boulder!$F$14*10^3</f>
        <v>0</v>
      </c>
      <c r="O132" s="62">
        <f>Minneapolis!$F$14*10^3</f>
        <v>0</v>
      </c>
      <c r="P132" s="62">
        <f>Helena!$F$14*10^3</f>
        <v>0</v>
      </c>
      <c r="Q132" s="62">
        <f>Duluth!$F$14*10^3</f>
        <v>0</v>
      </c>
      <c r="R132" s="62">
        <f>Fairbanks!$F$14*10^3</f>
        <v>0</v>
      </c>
    </row>
    <row r="133" spans="1:18" ht="11.25">
      <c r="A133" s="58"/>
      <c r="B133" s="59" t="s">
        <v>80</v>
      </c>
      <c r="C133" s="62">
        <f>Miami!$F$15*10^3</f>
        <v>0</v>
      </c>
      <c r="D133" s="62">
        <f>Houston!$F$15*10^3</f>
        <v>0</v>
      </c>
      <c r="E133" s="62">
        <f>Phoenix!$F$15*10^3</f>
        <v>0</v>
      </c>
      <c r="F133" s="62">
        <f>Atlanta!$F$15*10^3</f>
        <v>0</v>
      </c>
      <c r="G133" s="62">
        <f>LosAngeles!$F$15*10^3</f>
        <v>0</v>
      </c>
      <c r="H133" s="62">
        <f>LasVegas!$F$15*10^3</f>
        <v>0</v>
      </c>
      <c r="I133" s="62">
        <f>SanFrancisco!$F$15*10^3</f>
        <v>0</v>
      </c>
      <c r="J133" s="62">
        <f>Baltimore!$F$15*10^3</f>
        <v>0</v>
      </c>
      <c r="K133" s="62">
        <f>Albuquerque!$F$15*10^3</f>
        <v>0</v>
      </c>
      <c r="L133" s="62">
        <f>Seattle!$F$15*10^3</f>
        <v>0</v>
      </c>
      <c r="M133" s="62">
        <f>Chicago!$F$15*10^3</f>
        <v>0</v>
      </c>
      <c r="N133" s="62">
        <f>Boulder!$F$15*10^3</f>
        <v>0</v>
      </c>
      <c r="O133" s="62">
        <f>Minneapolis!$F$15*10^3</f>
        <v>0</v>
      </c>
      <c r="P133" s="62">
        <f>Helena!$F$15*10^3</f>
        <v>0</v>
      </c>
      <c r="Q133" s="62">
        <f>Duluth!$F$15*10^3</f>
        <v>0</v>
      </c>
      <c r="R133" s="62">
        <f>Fairbanks!$F$15*10^3</f>
        <v>0</v>
      </c>
    </row>
    <row r="134" spans="1:18" ht="11.25">
      <c r="A134" s="58"/>
      <c r="B134" s="59" t="s">
        <v>81</v>
      </c>
      <c r="C134" s="62">
        <f>Miami!$F$16*10^3</f>
        <v>0</v>
      </c>
      <c r="D134" s="62">
        <f>Houston!$F$16*10^3</f>
        <v>0</v>
      </c>
      <c r="E134" s="62">
        <f>Phoenix!$F$16*10^3</f>
        <v>0</v>
      </c>
      <c r="F134" s="62">
        <f>Atlanta!$F$16*10^3</f>
        <v>0</v>
      </c>
      <c r="G134" s="62">
        <f>LosAngeles!$F$16*10^3</f>
        <v>0</v>
      </c>
      <c r="H134" s="62">
        <f>LasVegas!$F$16*10^3</f>
        <v>0</v>
      </c>
      <c r="I134" s="62">
        <f>SanFrancisco!$F$16*10^3</f>
        <v>0</v>
      </c>
      <c r="J134" s="62">
        <f>Baltimore!$F$16*10^3</f>
        <v>0</v>
      </c>
      <c r="K134" s="62">
        <f>Albuquerque!$F$16*10^3</f>
        <v>0</v>
      </c>
      <c r="L134" s="62">
        <f>Seattle!$F$16*10^3</f>
        <v>0</v>
      </c>
      <c r="M134" s="62">
        <f>Chicago!$F$16*10^3</f>
        <v>0</v>
      </c>
      <c r="N134" s="62">
        <f>Boulder!$F$16*10^3</f>
        <v>0</v>
      </c>
      <c r="O134" s="62">
        <f>Minneapolis!$F$16*10^3</f>
        <v>0</v>
      </c>
      <c r="P134" s="62">
        <f>Helena!$F$16*10^3</f>
        <v>0</v>
      </c>
      <c r="Q134" s="62">
        <f>Duluth!$F$16*10^3</f>
        <v>0</v>
      </c>
      <c r="R134" s="62">
        <f>Fairbanks!$F$16*10^3</f>
        <v>0</v>
      </c>
    </row>
    <row r="135" spans="1:18" ht="11.25">
      <c r="A135" s="58"/>
      <c r="B135" s="59" t="s">
        <v>82</v>
      </c>
      <c r="C135" s="62">
        <f>Miami!$F$17*10^3</f>
        <v>0</v>
      </c>
      <c r="D135" s="62">
        <f>Houston!$F$17*10^3</f>
        <v>0</v>
      </c>
      <c r="E135" s="62">
        <f>Phoenix!$F$17*10^3</f>
        <v>0</v>
      </c>
      <c r="F135" s="62">
        <f>Atlanta!$F$17*10^3</f>
        <v>0</v>
      </c>
      <c r="G135" s="62">
        <f>LosAngeles!$F$17*10^3</f>
        <v>0</v>
      </c>
      <c r="H135" s="62">
        <f>LasVegas!$F$17*10^3</f>
        <v>0</v>
      </c>
      <c r="I135" s="62">
        <f>SanFrancisco!$F$17*10^3</f>
        <v>0</v>
      </c>
      <c r="J135" s="62">
        <f>Baltimore!$F$17*10^3</f>
        <v>0</v>
      </c>
      <c r="K135" s="62">
        <f>Albuquerque!$F$17*10^3</f>
        <v>0</v>
      </c>
      <c r="L135" s="62">
        <f>Seattle!$F$17*10^3</f>
        <v>0</v>
      </c>
      <c r="M135" s="62">
        <f>Chicago!$F$17*10^3</f>
        <v>0</v>
      </c>
      <c r="N135" s="62">
        <f>Boulder!$F$17*10^3</f>
        <v>0</v>
      </c>
      <c r="O135" s="62">
        <f>Minneapolis!$F$17*10^3</f>
        <v>0</v>
      </c>
      <c r="P135" s="62">
        <f>Helena!$F$17*10^3</f>
        <v>0</v>
      </c>
      <c r="Q135" s="62">
        <f>Duluth!$F$17*10^3</f>
        <v>0</v>
      </c>
      <c r="R135" s="62">
        <f>Fairbanks!$F$17*10^3</f>
        <v>0</v>
      </c>
    </row>
    <row r="136" spans="1:18" ht="11.25">
      <c r="A136" s="58"/>
      <c r="B136" s="59" t="s">
        <v>83</v>
      </c>
      <c r="C136" s="62">
        <f>Miami!$F$18*10^3</f>
        <v>0</v>
      </c>
      <c r="D136" s="62">
        <f>Houston!$F$18*10^3</f>
        <v>0</v>
      </c>
      <c r="E136" s="62">
        <f>Phoenix!$F$18*10^3</f>
        <v>0</v>
      </c>
      <c r="F136" s="62">
        <f>Atlanta!$F$18*10^3</f>
        <v>0</v>
      </c>
      <c r="G136" s="62">
        <f>LosAngeles!$F$18*10^3</f>
        <v>0</v>
      </c>
      <c r="H136" s="62">
        <f>LasVegas!$F$18*10^3</f>
        <v>0</v>
      </c>
      <c r="I136" s="62">
        <f>SanFrancisco!$F$18*10^3</f>
        <v>0</v>
      </c>
      <c r="J136" s="62">
        <f>Baltimore!$F$18*10^3</f>
        <v>0</v>
      </c>
      <c r="K136" s="62">
        <f>Albuquerque!$F$18*10^3</f>
        <v>0</v>
      </c>
      <c r="L136" s="62">
        <f>Seattle!$F$18*10^3</f>
        <v>0</v>
      </c>
      <c r="M136" s="62">
        <f>Chicago!$F$18*10^3</f>
        <v>0</v>
      </c>
      <c r="N136" s="62">
        <f>Boulder!$F$18*10^3</f>
        <v>0</v>
      </c>
      <c r="O136" s="62">
        <f>Minneapolis!$F$18*10^3</f>
        <v>0</v>
      </c>
      <c r="P136" s="62">
        <f>Helena!$F$18*10^3</f>
        <v>0</v>
      </c>
      <c r="Q136" s="62">
        <f>Duluth!$F$18*10^3</f>
        <v>0</v>
      </c>
      <c r="R136" s="62">
        <f>Fairbanks!$F$18*10^3</f>
        <v>0</v>
      </c>
    </row>
    <row r="137" spans="1:18" ht="11.25">
      <c r="A137" s="58"/>
      <c r="B137" s="59" t="s">
        <v>84</v>
      </c>
      <c r="C137" s="62">
        <f>Miami!$F$19*10^3</f>
        <v>0</v>
      </c>
      <c r="D137" s="62">
        <f>Houston!$F$19*10^3</f>
        <v>0</v>
      </c>
      <c r="E137" s="62">
        <f>Phoenix!$F$19*10^3</f>
        <v>0</v>
      </c>
      <c r="F137" s="62">
        <f>Atlanta!$F$19*10^3</f>
        <v>0</v>
      </c>
      <c r="G137" s="62">
        <f>LosAngeles!$F$19*10^3</f>
        <v>0</v>
      </c>
      <c r="H137" s="62">
        <f>LasVegas!$F$19*10^3</f>
        <v>0</v>
      </c>
      <c r="I137" s="62">
        <f>SanFrancisco!$F$19*10^3</f>
        <v>0</v>
      </c>
      <c r="J137" s="62">
        <f>Baltimore!$F$19*10^3</f>
        <v>0</v>
      </c>
      <c r="K137" s="62">
        <f>Albuquerque!$F$19*10^3</f>
        <v>0</v>
      </c>
      <c r="L137" s="62">
        <f>Seattle!$F$19*10^3</f>
        <v>0</v>
      </c>
      <c r="M137" s="62">
        <f>Chicago!$F$19*10^3</f>
        <v>0</v>
      </c>
      <c r="N137" s="62">
        <f>Boulder!$F$19*10^3</f>
        <v>0</v>
      </c>
      <c r="O137" s="62">
        <f>Minneapolis!$F$19*10^3</f>
        <v>0</v>
      </c>
      <c r="P137" s="62">
        <f>Helena!$F$19*10^3</f>
        <v>0</v>
      </c>
      <c r="Q137" s="62">
        <f>Duluth!$F$19*10^3</f>
        <v>0</v>
      </c>
      <c r="R137" s="62">
        <f>Fairbanks!$F$19*10^3</f>
        <v>0</v>
      </c>
    </row>
    <row r="138" spans="1:18" ht="11.25">
      <c r="A138" s="58"/>
      <c r="B138" s="59" t="s">
        <v>85</v>
      </c>
      <c r="C138" s="62">
        <f>Miami!$F$20*10^3</f>
        <v>0</v>
      </c>
      <c r="D138" s="62">
        <f>Houston!$F$20*10^3</f>
        <v>0</v>
      </c>
      <c r="E138" s="62">
        <f>Phoenix!$F$20*10^3</f>
        <v>0</v>
      </c>
      <c r="F138" s="62">
        <f>Atlanta!$F$20*10^3</f>
        <v>0</v>
      </c>
      <c r="G138" s="62">
        <f>LosAngeles!$F$20*10^3</f>
        <v>0</v>
      </c>
      <c r="H138" s="62">
        <f>LasVegas!$F$20*10^3</f>
        <v>0</v>
      </c>
      <c r="I138" s="62">
        <f>SanFrancisco!$F$20*10^3</f>
        <v>0</v>
      </c>
      <c r="J138" s="62">
        <f>Baltimore!$F$20*10^3</f>
        <v>0</v>
      </c>
      <c r="K138" s="62">
        <f>Albuquerque!$F$20*10^3</f>
        <v>0</v>
      </c>
      <c r="L138" s="62">
        <f>Seattle!$F$20*10^3</f>
        <v>0</v>
      </c>
      <c r="M138" s="62">
        <f>Chicago!$F$20*10^3</f>
        <v>0</v>
      </c>
      <c r="N138" s="62">
        <f>Boulder!$F$20*10^3</f>
        <v>0</v>
      </c>
      <c r="O138" s="62">
        <f>Minneapolis!$F$20*10^3</f>
        <v>0</v>
      </c>
      <c r="P138" s="62">
        <f>Helena!$F$20*10^3</f>
        <v>0</v>
      </c>
      <c r="Q138" s="62">
        <f>Duluth!$F$20*10^3</f>
        <v>0</v>
      </c>
      <c r="R138" s="62">
        <f>Fairbanks!$F$20*10^3</f>
        <v>0</v>
      </c>
    </row>
    <row r="139" spans="1:18" ht="11.25">
      <c r="A139" s="58"/>
      <c r="B139" s="59" t="s">
        <v>86</v>
      </c>
      <c r="C139" s="62">
        <f>Miami!$F$21*10^3</f>
        <v>0</v>
      </c>
      <c r="D139" s="62">
        <f>Houston!$F$21*10^3</f>
        <v>0</v>
      </c>
      <c r="E139" s="62">
        <f>Phoenix!$F$21*10^3</f>
        <v>0</v>
      </c>
      <c r="F139" s="62">
        <f>Atlanta!$F$21*10^3</f>
        <v>0</v>
      </c>
      <c r="G139" s="62">
        <f>LosAngeles!$F$21*10^3</f>
        <v>0</v>
      </c>
      <c r="H139" s="62">
        <f>LasVegas!$F$21*10^3</f>
        <v>0</v>
      </c>
      <c r="I139" s="62">
        <f>SanFrancisco!$F$21*10^3</f>
        <v>0</v>
      </c>
      <c r="J139" s="62">
        <f>Baltimore!$F$21*10^3</f>
        <v>0</v>
      </c>
      <c r="K139" s="62">
        <f>Albuquerque!$F$21*10^3</f>
        <v>0</v>
      </c>
      <c r="L139" s="62">
        <f>Seattle!$F$21*10^3</f>
        <v>0</v>
      </c>
      <c r="M139" s="62">
        <f>Chicago!$F$21*10^3</f>
        <v>0</v>
      </c>
      <c r="N139" s="62">
        <f>Boulder!$F$21*10^3</f>
        <v>0</v>
      </c>
      <c r="O139" s="62">
        <f>Minneapolis!$F$21*10^3</f>
        <v>0</v>
      </c>
      <c r="P139" s="62">
        <f>Helena!$F$21*10^3</f>
        <v>0</v>
      </c>
      <c r="Q139" s="62">
        <f>Duluth!$F$21*10^3</f>
        <v>0</v>
      </c>
      <c r="R139" s="62">
        <f>Fairbanks!$F$21*10^3</f>
        <v>0</v>
      </c>
    </row>
    <row r="140" spans="1:18" ht="11.25">
      <c r="A140" s="58"/>
      <c r="B140" s="59" t="s">
        <v>87</v>
      </c>
      <c r="C140" s="62">
        <f>Miami!$F$22*10^3</f>
        <v>0</v>
      </c>
      <c r="D140" s="62">
        <f>Houston!$F$22*10^3</f>
        <v>0</v>
      </c>
      <c r="E140" s="62">
        <f>Phoenix!$F$22*10^3</f>
        <v>0</v>
      </c>
      <c r="F140" s="62">
        <f>Atlanta!$F$22*10^3</f>
        <v>0</v>
      </c>
      <c r="G140" s="62">
        <f>LosAngeles!$F$22*10^3</f>
        <v>0</v>
      </c>
      <c r="H140" s="62">
        <f>LasVegas!$F$22*10^3</f>
        <v>0</v>
      </c>
      <c r="I140" s="62">
        <f>SanFrancisco!$F$22*10^3</f>
        <v>0</v>
      </c>
      <c r="J140" s="62">
        <f>Baltimore!$F$22*10^3</f>
        <v>0</v>
      </c>
      <c r="K140" s="62">
        <f>Albuquerque!$F$22*10^3</f>
        <v>0</v>
      </c>
      <c r="L140" s="62">
        <f>Seattle!$F$22*10^3</f>
        <v>0</v>
      </c>
      <c r="M140" s="62">
        <f>Chicago!$F$22*10^3</f>
        <v>0</v>
      </c>
      <c r="N140" s="62">
        <f>Boulder!$F$22*10^3</f>
        <v>0</v>
      </c>
      <c r="O140" s="62">
        <f>Minneapolis!$F$22*10^3</f>
        <v>0</v>
      </c>
      <c r="P140" s="62">
        <f>Helena!$F$22*10^3</f>
        <v>0</v>
      </c>
      <c r="Q140" s="62">
        <f>Duluth!$F$22*10^3</f>
        <v>0</v>
      </c>
      <c r="R140" s="62">
        <f>Fairbanks!$F$22*10^3</f>
        <v>0</v>
      </c>
    </row>
    <row r="141" spans="1:18" ht="11.25">
      <c r="A141" s="58"/>
      <c r="B141" s="59" t="s">
        <v>66</v>
      </c>
      <c r="C141" s="62">
        <f>Miami!$F$23*10^3</f>
        <v>0</v>
      </c>
      <c r="D141" s="62">
        <f>Houston!$F$23*10^3</f>
        <v>0</v>
      </c>
      <c r="E141" s="62">
        <f>Phoenix!$F$23*10^3</f>
        <v>0</v>
      </c>
      <c r="F141" s="62">
        <f>Atlanta!$F$23*10^3</f>
        <v>0</v>
      </c>
      <c r="G141" s="62">
        <f>LosAngeles!$F$23*10^3</f>
        <v>0</v>
      </c>
      <c r="H141" s="62">
        <f>LasVegas!$F$23*10^3</f>
        <v>0</v>
      </c>
      <c r="I141" s="62">
        <f>SanFrancisco!$F$23*10^3</f>
        <v>0</v>
      </c>
      <c r="J141" s="62">
        <f>Baltimore!$F$23*10^3</f>
        <v>0</v>
      </c>
      <c r="K141" s="62">
        <f>Albuquerque!$F$23*10^3</f>
        <v>0</v>
      </c>
      <c r="L141" s="62">
        <f>Seattle!$F$23*10^3</f>
        <v>0</v>
      </c>
      <c r="M141" s="62">
        <f>Chicago!$F$23*10^3</f>
        <v>0</v>
      </c>
      <c r="N141" s="62">
        <f>Boulder!$F$23*10^3</f>
        <v>0</v>
      </c>
      <c r="O141" s="62">
        <f>Minneapolis!$F$23*10^3</f>
        <v>0</v>
      </c>
      <c r="P141" s="62">
        <f>Helena!$F$23*10^3</f>
        <v>0</v>
      </c>
      <c r="Q141" s="62">
        <f>Duluth!$F$23*10^3</f>
        <v>0</v>
      </c>
      <c r="R141" s="62">
        <f>Fairbanks!$F$23*10^3</f>
        <v>0</v>
      </c>
    </row>
    <row r="142" spans="1:18" ht="11.25">
      <c r="A142" s="58"/>
      <c r="B142" s="59" t="s">
        <v>88</v>
      </c>
      <c r="C142" s="62">
        <f>Miami!$F$24*10^3</f>
        <v>0</v>
      </c>
      <c r="D142" s="62">
        <f>Houston!$F$24*10^3</f>
        <v>0</v>
      </c>
      <c r="E142" s="62">
        <f>Phoenix!$F$24*10^3</f>
        <v>0</v>
      </c>
      <c r="F142" s="62">
        <f>Atlanta!$F$24*10^3</f>
        <v>0</v>
      </c>
      <c r="G142" s="62">
        <f>LosAngeles!$F$24*10^3</f>
        <v>0</v>
      </c>
      <c r="H142" s="62">
        <f>LasVegas!$F$24*10^3</f>
        <v>0</v>
      </c>
      <c r="I142" s="62">
        <f>SanFrancisco!$F$24*10^3</f>
        <v>0</v>
      </c>
      <c r="J142" s="62">
        <f>Baltimore!$F$24*10^3</f>
        <v>0</v>
      </c>
      <c r="K142" s="62">
        <f>Albuquerque!$F$24*10^3</f>
        <v>0</v>
      </c>
      <c r="L142" s="62">
        <f>Seattle!$F$24*10^3</f>
        <v>0</v>
      </c>
      <c r="M142" s="62">
        <f>Chicago!$F$24*10^3</f>
        <v>0</v>
      </c>
      <c r="N142" s="62">
        <f>Boulder!$F$24*10^3</f>
        <v>0</v>
      </c>
      <c r="O142" s="62">
        <f>Minneapolis!$F$24*10^3</f>
        <v>0</v>
      </c>
      <c r="P142" s="62">
        <f>Helena!$F$24*10^3</f>
        <v>0</v>
      </c>
      <c r="Q142" s="62">
        <f>Duluth!$F$24*10^3</f>
        <v>0</v>
      </c>
      <c r="R142" s="62">
        <f>Fairbanks!$F$24*10^3</f>
        <v>0</v>
      </c>
    </row>
    <row r="143" spans="1:18" ht="11.25">
      <c r="A143" s="58"/>
      <c r="B143" s="59" t="s">
        <v>89</v>
      </c>
      <c r="C143" s="62">
        <f>Miami!$F$25*10^3</f>
        <v>0</v>
      </c>
      <c r="D143" s="62">
        <f>Houston!$F$25*10^3</f>
        <v>0</v>
      </c>
      <c r="E143" s="62">
        <f>Phoenix!$F$25*10^3</f>
        <v>0</v>
      </c>
      <c r="F143" s="62">
        <f>Atlanta!$F$25*10^3</f>
        <v>0</v>
      </c>
      <c r="G143" s="62">
        <f>LosAngeles!$F$25*10^3</f>
        <v>0</v>
      </c>
      <c r="H143" s="62">
        <f>LasVegas!$F$25*10^3</f>
        <v>0</v>
      </c>
      <c r="I143" s="62">
        <f>SanFrancisco!$F$25*10^3</f>
        <v>0</v>
      </c>
      <c r="J143" s="62">
        <f>Baltimore!$F$25*10^3</f>
        <v>0</v>
      </c>
      <c r="K143" s="62">
        <f>Albuquerque!$F$25*10^3</f>
        <v>0</v>
      </c>
      <c r="L143" s="62">
        <f>Seattle!$F$25*10^3</f>
        <v>0</v>
      </c>
      <c r="M143" s="62">
        <f>Chicago!$F$25*10^3</f>
        <v>0</v>
      </c>
      <c r="N143" s="62">
        <f>Boulder!$F$25*10^3</f>
        <v>0</v>
      </c>
      <c r="O143" s="62">
        <f>Minneapolis!$F$25*10^3</f>
        <v>0</v>
      </c>
      <c r="P143" s="62">
        <f>Helena!$F$25*10^3</f>
        <v>0</v>
      </c>
      <c r="Q143" s="62">
        <f>Duluth!$F$25*10^3</f>
        <v>0</v>
      </c>
      <c r="R143" s="62">
        <f>Fairbanks!$F$25*10^3</f>
        <v>0</v>
      </c>
    </row>
    <row r="144" spans="1:18" ht="11.25">
      <c r="A144" s="58"/>
      <c r="B144" s="59" t="s">
        <v>90</v>
      </c>
      <c r="C144" s="62">
        <f>Miami!$F$26*10^3</f>
        <v>0</v>
      </c>
      <c r="D144" s="62">
        <f>Houston!$F$26*10^3</f>
        <v>0</v>
      </c>
      <c r="E144" s="62">
        <f>Phoenix!$F$26*10^3</f>
        <v>0</v>
      </c>
      <c r="F144" s="62">
        <f>Atlanta!$F$26*10^3</f>
        <v>0</v>
      </c>
      <c r="G144" s="62">
        <f>LosAngeles!$F$26*10^3</f>
        <v>0</v>
      </c>
      <c r="H144" s="62">
        <f>LasVegas!$F$26*10^3</f>
        <v>0</v>
      </c>
      <c r="I144" s="62">
        <f>SanFrancisco!$F$26*10^3</f>
        <v>0</v>
      </c>
      <c r="J144" s="62">
        <f>Baltimore!$F$26*10^3</f>
        <v>0</v>
      </c>
      <c r="K144" s="62">
        <f>Albuquerque!$F$26*10^3</f>
        <v>0</v>
      </c>
      <c r="L144" s="62">
        <f>Seattle!$F$26*10^3</f>
        <v>0</v>
      </c>
      <c r="M144" s="62">
        <f>Chicago!$F$26*10^3</f>
        <v>0</v>
      </c>
      <c r="N144" s="62">
        <f>Boulder!$F$26*10^3</f>
        <v>0</v>
      </c>
      <c r="O144" s="62">
        <f>Minneapolis!$F$26*10^3</f>
        <v>0</v>
      </c>
      <c r="P144" s="62">
        <f>Helena!$F$26*10^3</f>
        <v>0</v>
      </c>
      <c r="Q144" s="62">
        <f>Duluth!$F$26*10^3</f>
        <v>0</v>
      </c>
      <c r="R144" s="62">
        <f>Fairbanks!$F$26*10^3</f>
        <v>0</v>
      </c>
    </row>
    <row r="145" spans="1:18" ht="11.25">
      <c r="A145" s="58"/>
      <c r="B145" s="59" t="s">
        <v>91</v>
      </c>
      <c r="C145" s="62">
        <f>Miami!$F$28*10^3</f>
        <v>0</v>
      </c>
      <c r="D145" s="62">
        <f>Houston!$F$28*10^3</f>
        <v>0</v>
      </c>
      <c r="E145" s="62">
        <f>Phoenix!$F$28*10^3</f>
        <v>0</v>
      </c>
      <c r="F145" s="62">
        <f>Atlanta!$F$28*10^3</f>
        <v>0</v>
      </c>
      <c r="G145" s="62">
        <f>LosAngeles!$F$28*10^3</f>
        <v>0</v>
      </c>
      <c r="H145" s="62">
        <f>LasVegas!$F$28*10^3</f>
        <v>0</v>
      </c>
      <c r="I145" s="62">
        <f>SanFrancisco!$F$28*10^3</f>
        <v>0</v>
      </c>
      <c r="J145" s="62">
        <f>Baltimore!$F$28*10^3</f>
        <v>0</v>
      </c>
      <c r="K145" s="62">
        <f>Albuquerque!$F$28*10^3</f>
        <v>0</v>
      </c>
      <c r="L145" s="62">
        <f>Seattle!$F$28*10^3</f>
        <v>0</v>
      </c>
      <c r="M145" s="62">
        <f>Chicago!$F$28*10^3</f>
        <v>0</v>
      </c>
      <c r="N145" s="62">
        <f>Boulder!$F$28*10^3</f>
        <v>0</v>
      </c>
      <c r="O145" s="62">
        <f>Minneapolis!$F$28*10^3</f>
        <v>0</v>
      </c>
      <c r="P145" s="62">
        <f>Helena!$F$28*10^3</f>
        <v>0</v>
      </c>
      <c r="Q145" s="62">
        <f>Duluth!$F$28*10^3</f>
        <v>0</v>
      </c>
      <c r="R145" s="62">
        <f>Fairbanks!$F$28*10^3</f>
        <v>0</v>
      </c>
    </row>
    <row r="146" spans="1:18" ht="11.25">
      <c r="A146" s="58"/>
      <c r="B146" s="56" t="s">
        <v>232</v>
      </c>
      <c r="C146" s="74">
        <f>Miami!$B$2*10^3</f>
        <v>8659360</v>
      </c>
      <c r="D146" s="74">
        <f>Houston!$B$2*10^3</f>
        <v>9351220</v>
      </c>
      <c r="E146" s="74">
        <f>Phoenix!$B$2*10^3</f>
        <v>8634170</v>
      </c>
      <c r="F146" s="74">
        <f>Atlanta!$B$2*10^3</f>
        <v>9714660</v>
      </c>
      <c r="G146" s="74">
        <f>LosAngeles!$B$2*10^3</f>
        <v>8131770</v>
      </c>
      <c r="H146" s="74">
        <f>LasVegas!$B$2*10^3</f>
        <v>8826850</v>
      </c>
      <c r="I146" s="74">
        <f>SanFrancisco!$B$2*10^3</f>
        <v>9080010</v>
      </c>
      <c r="J146" s="74">
        <f>Baltimore!$B$2*10^3</f>
        <v>10482710</v>
      </c>
      <c r="K146" s="74">
        <f>Albuquerque!$B$2*10^3</f>
        <v>9502280</v>
      </c>
      <c r="L146" s="74">
        <f>Seattle!$B$2*10^3</f>
        <v>9946320</v>
      </c>
      <c r="M146" s="74">
        <f>Chicago!$B$2*10^3</f>
        <v>11303700</v>
      </c>
      <c r="N146" s="74">
        <f>Boulder!$B$2*10^3</f>
        <v>10239270</v>
      </c>
      <c r="O146" s="74">
        <f>Minneapolis!$B$2*10^3</f>
        <v>12227570</v>
      </c>
      <c r="P146" s="74">
        <f>Helena!$B$2*10^3</f>
        <v>11322780</v>
      </c>
      <c r="Q146" s="74">
        <f>Duluth!$B$2*10^3</f>
        <v>13113720</v>
      </c>
      <c r="R146" s="74">
        <f>Fairbanks!$B$2*10^3</f>
        <v>16395550</v>
      </c>
    </row>
    <row r="147" spans="1:18" ht="11.25">
      <c r="A147" s="56" t="s">
        <v>92</v>
      </c>
      <c r="B147" s="57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</row>
    <row r="148" spans="1:18" ht="11.25">
      <c r="A148" s="58"/>
      <c r="B148" s="56" t="s">
        <v>238</v>
      </c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</row>
    <row r="149" spans="1:18" ht="11.25">
      <c r="A149" s="58"/>
      <c r="B149" s="59" t="s">
        <v>166</v>
      </c>
      <c r="C149" s="4">
        <f>(Miami!$B$13*10^3)/Miami!$B$8</f>
        <v>0</v>
      </c>
      <c r="D149" s="4">
        <f>(Houston!$B$13*10^3)/Houston!$B$8</f>
        <v>0</v>
      </c>
      <c r="E149" s="4">
        <f>(Phoenix!$B$13*10^3)/Phoenix!$B$8</f>
        <v>0</v>
      </c>
      <c r="F149" s="4">
        <f>(Atlanta!$B$13*10^3)/Atlanta!$B$8</f>
        <v>0</v>
      </c>
      <c r="G149" s="4">
        <f>(LosAngeles!$B$13*10^3)/LosAngeles!$B$8</f>
        <v>0</v>
      </c>
      <c r="H149" s="4">
        <f>(LasVegas!$B$13*10^3)/LasVegas!$B$8</f>
        <v>0</v>
      </c>
      <c r="I149" s="4">
        <f>(SanFrancisco!$B$13*10^3)/SanFrancisco!$B$8</f>
        <v>0</v>
      </c>
      <c r="J149" s="4">
        <f>(Baltimore!$B$13*10^3)/Baltimore!$B$8</f>
        <v>0</v>
      </c>
      <c r="K149" s="4">
        <f>(Albuquerque!$B$13*10^3)/Albuquerque!$B$8</f>
        <v>0</v>
      </c>
      <c r="L149" s="4">
        <f>(Seattle!$B$13*10^3)/Seattle!$B$8</f>
        <v>0</v>
      </c>
      <c r="M149" s="4">
        <f>(Chicago!$B$13*10^3)/Chicago!$B$8</f>
        <v>0</v>
      </c>
      <c r="N149" s="4">
        <f>(Boulder!$B$13*10^3)/Boulder!$B$8</f>
        <v>0</v>
      </c>
      <c r="O149" s="4">
        <f>(Minneapolis!$B$13*10^3)/Minneapolis!$B$8</f>
        <v>0</v>
      </c>
      <c r="P149" s="4">
        <f>(Helena!$B$13*10^3)/Helena!$B$8</f>
        <v>0</v>
      </c>
      <c r="Q149" s="4">
        <f>(Duluth!$B$13*10^3)/Duluth!$B$8</f>
        <v>0</v>
      </c>
      <c r="R149" s="4">
        <f>(Fairbanks!$B$13*10^3)/Fairbanks!$B$8</f>
        <v>0</v>
      </c>
    </row>
    <row r="150" spans="1:18" ht="11.25">
      <c r="A150" s="58"/>
      <c r="B150" s="59" t="s">
        <v>165</v>
      </c>
      <c r="C150" s="4">
        <f>(Miami!$B$14*10^3)/Miami!$B$8</f>
        <v>222.7832538826394</v>
      </c>
      <c r="D150" s="4">
        <f>(Houston!$B$14*10^3)/Houston!$B$8</f>
        <v>178.44713558920682</v>
      </c>
      <c r="E150" s="4">
        <f>(Phoenix!$B$14*10^3)/Phoenix!$B$8</f>
        <v>170.41516077105044</v>
      </c>
      <c r="F150" s="4">
        <f>(Atlanta!$B$14*10^3)/Atlanta!$B$8</f>
        <v>102.99967231073553</v>
      </c>
      <c r="G150" s="4">
        <f>(LosAngeles!$B$14*10^3)/LosAngeles!$B$8</f>
        <v>21.914518547929937</v>
      </c>
      <c r="H150" s="4">
        <f>(LasVegas!$B$14*10^3)/LasVegas!$B$8</f>
        <v>109.13726831531839</v>
      </c>
      <c r="I150" s="4">
        <f>(SanFrancisco!$B$14*10^3)/SanFrancisco!$B$8</f>
        <v>4.4058658770232419</v>
      </c>
      <c r="J150" s="4">
        <f>(Baltimore!$B$14*10^3)/Baltimore!$B$8</f>
        <v>68.073258881694613</v>
      </c>
      <c r="K150" s="4">
        <f>(Albuquerque!$B$14*10^3)/Albuquerque!$B$8</f>
        <v>42.41542866300388</v>
      </c>
      <c r="L150" s="4">
        <f>(Seattle!$B$14*10^3)/Seattle!$B$8</f>
        <v>6.3600420016312711</v>
      </c>
      <c r="M150" s="4">
        <f>(Chicago!$B$14*10^3)/Chicago!$B$8</f>
        <v>46.180267365737095</v>
      </c>
      <c r="N150" s="4">
        <f>(Boulder!$B$14*10^3)/Boulder!$B$8</f>
        <v>25.246424718773245</v>
      </c>
      <c r="O150" s="4">
        <f>(Minneapolis!$B$14*10^3)/Minneapolis!$B$8</f>
        <v>39.537982056022905</v>
      </c>
      <c r="P150" s="4">
        <f>(Helena!$B$14*10^3)/Helena!$B$8</f>
        <v>14.865611523181025</v>
      </c>
      <c r="Q150" s="4">
        <f>(Duluth!$B$14*10^3)/Duluth!$B$8</f>
        <v>13.707935581552769</v>
      </c>
      <c r="R150" s="4">
        <f>(Fairbanks!$B$14*10^3)/Fairbanks!$B$8</f>
        <v>2.9683385197534435</v>
      </c>
    </row>
    <row r="151" spans="1:18" ht="11.25">
      <c r="A151" s="58"/>
      <c r="B151" s="59" t="s">
        <v>167</v>
      </c>
      <c r="C151" s="4">
        <f>(Miami!$B$15*10^3)/Miami!$B$8</f>
        <v>361.80961014545096</v>
      </c>
      <c r="D151" s="4">
        <f>(Houston!$B$15*10^3)/Houston!$B$8</f>
        <v>361.80961014545096</v>
      </c>
      <c r="E151" s="4">
        <f>(Phoenix!$B$15*10^3)/Phoenix!$B$8</f>
        <v>361.80961014545096</v>
      </c>
      <c r="F151" s="4">
        <f>(Atlanta!$B$15*10^3)/Atlanta!$B$8</f>
        <v>361.80961014545096</v>
      </c>
      <c r="G151" s="4">
        <f>(LosAngeles!$B$15*10^3)/LosAngeles!$B$8</f>
        <v>361.80961014545096</v>
      </c>
      <c r="H151" s="4">
        <f>(LasVegas!$B$15*10^3)/LasVegas!$B$8</f>
        <v>361.80961014545096</v>
      </c>
      <c r="I151" s="4">
        <f>(SanFrancisco!$B$15*10^3)/SanFrancisco!$B$8</f>
        <v>361.80961014545096</v>
      </c>
      <c r="J151" s="4">
        <f>(Baltimore!$B$15*10^3)/Baltimore!$B$8</f>
        <v>361.80961014545096</v>
      </c>
      <c r="K151" s="4">
        <f>(Albuquerque!$B$15*10^3)/Albuquerque!$B$8</f>
        <v>361.80961014545096</v>
      </c>
      <c r="L151" s="4">
        <f>(Seattle!$B$15*10^3)/Seattle!$B$8</f>
        <v>361.80961014545096</v>
      </c>
      <c r="M151" s="4">
        <f>(Chicago!$B$15*10^3)/Chicago!$B$8</f>
        <v>361.80961014545096</v>
      </c>
      <c r="N151" s="4">
        <f>(Boulder!$B$15*10^3)/Boulder!$B$8</f>
        <v>361.80961014545096</v>
      </c>
      <c r="O151" s="4">
        <f>(Minneapolis!$B$15*10^3)/Minneapolis!$B$8</f>
        <v>361.80961014545096</v>
      </c>
      <c r="P151" s="4">
        <f>(Helena!$B$15*10^3)/Helena!$B$8</f>
        <v>361.80961014545096</v>
      </c>
      <c r="Q151" s="4">
        <f>(Duluth!$B$15*10^3)/Duluth!$B$8</f>
        <v>361.80961014545096</v>
      </c>
      <c r="R151" s="4">
        <f>(Fairbanks!$B$15*10^3)/Fairbanks!$B$8</f>
        <v>361.80961014545096</v>
      </c>
    </row>
    <row r="152" spans="1:18" ht="11.25">
      <c r="A152" s="58"/>
      <c r="B152" s="59" t="s">
        <v>173</v>
      </c>
      <c r="C152" s="4">
        <f>(Miami!$B$16*10^3)/Miami!$B$8</f>
        <v>18.508463711403827</v>
      </c>
      <c r="D152" s="4">
        <f>(Houston!$B$16*10^3)/Houston!$B$8</f>
        <v>18.477369109665876</v>
      </c>
      <c r="E152" s="4">
        <f>(Phoenix!$B$16*10^3)/Phoenix!$B$8</f>
        <v>18.470193432341734</v>
      </c>
      <c r="F152" s="4">
        <f>(Atlanta!$B$16*10^3)/Atlanta!$B$8</f>
        <v>18.501288034079682</v>
      </c>
      <c r="G152" s="4">
        <f>(LosAngeles!$B$16*10^3)/LosAngeles!$B$8</f>
        <v>18.498896141638301</v>
      </c>
      <c r="H152" s="4">
        <f>(LasVegas!$B$16*10^3)/LasVegas!$B$8</f>
        <v>18.479761002107256</v>
      </c>
      <c r="I152" s="4">
        <f>(SanFrancisco!$B$16*10^3)/SanFrancisco!$B$8</f>
        <v>18.460625862576212</v>
      </c>
      <c r="J152" s="4">
        <f>(Baltimore!$B$16*10^3)/Baltimore!$B$8</f>
        <v>18.479761002107256</v>
      </c>
      <c r="K152" s="4">
        <f>(Albuquerque!$B$16*10^3)/Albuquerque!$B$8</f>
        <v>18.477369109665876</v>
      </c>
      <c r="L152" s="4">
        <f>(Seattle!$B$16*10^3)/Seattle!$B$8</f>
        <v>18.448666400369309</v>
      </c>
      <c r="M152" s="4">
        <f>(Chicago!$B$16*10^3)/Chicago!$B$8</f>
        <v>18.45345018525207</v>
      </c>
      <c r="N152" s="4">
        <f>(Boulder!$B$16*10^3)/Boulder!$B$8</f>
        <v>18.458233970134831</v>
      </c>
      <c r="O152" s="4">
        <f>(Minneapolis!$B$16*10^3)/Minneapolis!$B$8</f>
        <v>18.467801539900353</v>
      </c>
      <c r="P152" s="4">
        <f>(Helena!$B$16*10^3)/Helena!$B$8</f>
        <v>18.446274507927928</v>
      </c>
      <c r="Q152" s="4">
        <f>(Duluth!$B$16*10^3)/Duluth!$B$8</f>
        <v>18.441490723045167</v>
      </c>
      <c r="R152" s="4">
        <f>(Fairbanks!$B$16*10^3)/Fairbanks!$B$8</f>
        <v>18.331463670741655</v>
      </c>
    </row>
    <row r="153" spans="1:18" ht="11.25">
      <c r="A153" s="58"/>
      <c r="B153" s="59" t="s">
        <v>168</v>
      </c>
      <c r="C153" s="4">
        <f>(Miami!$B$17*10^3)/Miami!$B$8</f>
        <v>187.92859722683991</v>
      </c>
      <c r="D153" s="4">
        <f>(Houston!$B$17*10^3)/Houston!$B$8</f>
        <v>187.92859722683991</v>
      </c>
      <c r="E153" s="4">
        <f>(Phoenix!$B$17*10^3)/Phoenix!$B$8</f>
        <v>187.92859722683991</v>
      </c>
      <c r="F153" s="4">
        <f>(Atlanta!$B$17*10^3)/Atlanta!$B$8</f>
        <v>187.92859722683991</v>
      </c>
      <c r="G153" s="4">
        <f>(LosAngeles!$B$17*10^3)/LosAngeles!$B$8</f>
        <v>187.92859722683991</v>
      </c>
      <c r="H153" s="4">
        <f>(LasVegas!$B$17*10^3)/LasVegas!$B$8</f>
        <v>187.92859722683991</v>
      </c>
      <c r="I153" s="4">
        <f>(SanFrancisco!$B$17*10^3)/SanFrancisco!$B$8</f>
        <v>187.92859722683991</v>
      </c>
      <c r="J153" s="4">
        <f>(Baltimore!$B$17*10^3)/Baltimore!$B$8</f>
        <v>187.92859722683991</v>
      </c>
      <c r="K153" s="4">
        <f>(Albuquerque!$B$17*10^3)/Albuquerque!$B$8</f>
        <v>187.92859722683991</v>
      </c>
      <c r="L153" s="4">
        <f>(Seattle!$B$17*10^3)/Seattle!$B$8</f>
        <v>187.92859722683991</v>
      </c>
      <c r="M153" s="4">
        <f>(Chicago!$B$17*10^3)/Chicago!$B$8</f>
        <v>187.92859722683991</v>
      </c>
      <c r="N153" s="4">
        <f>(Boulder!$B$17*10^3)/Boulder!$B$8</f>
        <v>187.92859722683991</v>
      </c>
      <c r="O153" s="4">
        <f>(Minneapolis!$B$17*10^3)/Minneapolis!$B$8</f>
        <v>187.92859722683991</v>
      </c>
      <c r="P153" s="4">
        <f>(Helena!$B$17*10^3)/Helena!$B$8</f>
        <v>187.92859722683991</v>
      </c>
      <c r="Q153" s="4">
        <f>(Duluth!$B$17*10^3)/Duluth!$B$8</f>
        <v>187.92859722683991</v>
      </c>
      <c r="R153" s="4">
        <f>(Fairbanks!$B$17*10^3)/Fairbanks!$B$8</f>
        <v>187.92859722683991</v>
      </c>
    </row>
    <row r="154" spans="1:18" ht="11.25">
      <c r="A154" s="58"/>
      <c r="B154" s="59" t="s">
        <v>174</v>
      </c>
      <c r="C154" s="4">
        <f>(Miami!$B$18*10^3)/Miami!$B$8</f>
        <v>0</v>
      </c>
      <c r="D154" s="4">
        <f>(Houston!$B$18*10^3)/Houston!$B$8</f>
        <v>0</v>
      </c>
      <c r="E154" s="4">
        <f>(Phoenix!$B$18*10^3)/Phoenix!$B$8</f>
        <v>0</v>
      </c>
      <c r="F154" s="4">
        <f>(Atlanta!$B$18*10^3)/Atlanta!$B$8</f>
        <v>0</v>
      </c>
      <c r="G154" s="4">
        <f>(LosAngeles!$B$18*10^3)/LosAngeles!$B$8</f>
        <v>0</v>
      </c>
      <c r="H154" s="4">
        <f>(LasVegas!$B$18*10^3)/LasVegas!$B$8</f>
        <v>0</v>
      </c>
      <c r="I154" s="4">
        <f>(SanFrancisco!$B$18*10^3)/SanFrancisco!$B$8</f>
        <v>0</v>
      </c>
      <c r="J154" s="4">
        <f>(Baltimore!$B$18*10^3)/Baltimore!$B$8</f>
        <v>0</v>
      </c>
      <c r="K154" s="4">
        <f>(Albuquerque!$B$18*10^3)/Albuquerque!$B$8</f>
        <v>0</v>
      </c>
      <c r="L154" s="4">
        <f>(Seattle!$B$18*10^3)/Seattle!$B$8</f>
        <v>0</v>
      </c>
      <c r="M154" s="4">
        <f>(Chicago!$B$18*10^3)/Chicago!$B$8</f>
        <v>0</v>
      </c>
      <c r="N154" s="4">
        <f>(Boulder!$B$18*10^3)/Boulder!$B$8</f>
        <v>0</v>
      </c>
      <c r="O154" s="4">
        <f>(Minneapolis!$B$18*10^3)/Minneapolis!$B$8</f>
        <v>0</v>
      </c>
      <c r="P154" s="4">
        <f>(Helena!$B$18*10^3)/Helena!$B$8</f>
        <v>0</v>
      </c>
      <c r="Q154" s="4">
        <f>(Duluth!$B$18*10^3)/Duluth!$B$8</f>
        <v>0</v>
      </c>
      <c r="R154" s="4">
        <f>(Fairbanks!$B$18*10^3)/Fairbanks!$B$8</f>
        <v>0</v>
      </c>
    </row>
    <row r="155" spans="1:18" ht="11.25">
      <c r="A155" s="58"/>
      <c r="B155" s="59" t="s">
        <v>169</v>
      </c>
      <c r="C155" s="4">
        <f>(Miami!$B$19*10^3)/Miami!$B$8</f>
        <v>125.23231255336911</v>
      </c>
      <c r="D155" s="4">
        <f>(Houston!$B$19*10^3)/Houston!$B$8</f>
        <v>199.02458626240497</v>
      </c>
      <c r="E155" s="4">
        <f>(Phoenix!$B$19*10^3)/Phoenix!$B$8</f>
        <v>152.18894036772954</v>
      </c>
      <c r="F155" s="4">
        <f>(Atlanta!$B$19*10^3)/Atlanta!$B$8</f>
        <v>233.79074289787337</v>
      </c>
      <c r="G155" s="4">
        <f>(LosAngeles!$B$19*10^3)/LosAngeles!$B$8</f>
        <v>141.4900054774337</v>
      </c>
      <c r="H155" s="4">
        <f>(LasVegas!$B$19*10^3)/LasVegas!$B$8</f>
        <v>209.08966965573492</v>
      </c>
      <c r="I155" s="4">
        <f>(SanFrancisco!$B$19*10^3)/SanFrancisco!$B$8</f>
        <v>147.39319602276126</v>
      </c>
      <c r="J155" s="4">
        <f>(Baltimore!$B$19*10^3)/Baltimore!$B$8</f>
        <v>239.74177129202855</v>
      </c>
      <c r="K155" s="4">
        <f>(Albuquerque!$B$19*10^3)/Albuquerque!$B$8</f>
        <v>266.39702065877503</v>
      </c>
      <c r="L155" s="4">
        <f>(Seattle!$B$19*10^3)/Seattle!$B$8</f>
        <v>204.07147931371821</v>
      </c>
      <c r="M155" s="4">
        <f>(Chicago!$B$19*10^3)/Chicago!$B$8</f>
        <v>295.4920003157298</v>
      </c>
      <c r="N155" s="4">
        <f>(Boulder!$B$19*10^3)/Boulder!$B$8</f>
        <v>316.31342401794876</v>
      </c>
      <c r="O155" s="4">
        <f>(Minneapolis!$B$19*10^3)/Minneapolis!$B$8</f>
        <v>323.84788520829795</v>
      </c>
      <c r="P155" s="4">
        <f>(Helena!$B$19*10^3)/Helena!$B$8</f>
        <v>358.25286608511789</v>
      </c>
      <c r="Q155" s="4">
        <f>(Duluth!$B$19*10^3)/Duluth!$B$8</f>
        <v>356.5665819139445</v>
      </c>
      <c r="R155" s="4">
        <f>(Fairbanks!$B$19*10^3)/Fairbanks!$B$8</f>
        <v>456.63140219910593</v>
      </c>
    </row>
    <row r="156" spans="1:18" ht="11.25">
      <c r="A156" s="58"/>
      <c r="B156" s="59" t="s">
        <v>175</v>
      </c>
      <c r="C156" s="4">
        <f>(Miami!$B$20*10^3)/Miami!$B$8</f>
        <v>0</v>
      </c>
      <c r="D156" s="4">
        <f>(Houston!$B$20*10^3)/Houston!$B$8</f>
        <v>0</v>
      </c>
      <c r="E156" s="4">
        <f>(Phoenix!$B$20*10^3)/Phoenix!$B$8</f>
        <v>0</v>
      </c>
      <c r="F156" s="4">
        <f>(Atlanta!$B$20*10^3)/Atlanta!$B$8</f>
        <v>0</v>
      </c>
      <c r="G156" s="4">
        <f>(LosAngeles!$B$20*10^3)/LosAngeles!$B$8</f>
        <v>0</v>
      </c>
      <c r="H156" s="4">
        <f>(LasVegas!$B$20*10^3)/LasVegas!$B$8</f>
        <v>0</v>
      </c>
      <c r="I156" s="4">
        <f>(SanFrancisco!$B$20*10^3)/SanFrancisco!$B$8</f>
        <v>0</v>
      </c>
      <c r="J156" s="4">
        <f>(Baltimore!$B$20*10^3)/Baltimore!$B$8</f>
        <v>0</v>
      </c>
      <c r="K156" s="4">
        <f>(Albuquerque!$B$20*10^3)/Albuquerque!$B$8</f>
        <v>0</v>
      </c>
      <c r="L156" s="4">
        <f>(Seattle!$B$20*10^3)/Seattle!$B$8</f>
        <v>0</v>
      </c>
      <c r="M156" s="4">
        <f>(Chicago!$B$20*10^3)/Chicago!$B$8</f>
        <v>0</v>
      </c>
      <c r="N156" s="4">
        <f>(Boulder!$B$20*10^3)/Boulder!$B$8</f>
        <v>0</v>
      </c>
      <c r="O156" s="4">
        <f>(Minneapolis!$B$20*10^3)/Minneapolis!$B$8</f>
        <v>0</v>
      </c>
      <c r="P156" s="4">
        <f>(Helena!$B$20*10^3)/Helena!$B$8</f>
        <v>0</v>
      </c>
      <c r="Q156" s="4">
        <f>(Duluth!$B$20*10^3)/Duluth!$B$8</f>
        <v>0</v>
      </c>
      <c r="R156" s="4">
        <f>(Fairbanks!$B$20*10^3)/Fairbanks!$B$8</f>
        <v>0</v>
      </c>
    </row>
    <row r="157" spans="1:18" ht="11.25">
      <c r="A157" s="58"/>
      <c r="B157" s="59" t="s">
        <v>176</v>
      </c>
      <c r="C157" s="4">
        <f>(Miami!$B$21*10^3)/Miami!$B$8</f>
        <v>0</v>
      </c>
      <c r="D157" s="4">
        <f>(Houston!$B$21*10^3)/Houston!$B$8</f>
        <v>0</v>
      </c>
      <c r="E157" s="4">
        <f>(Phoenix!$B$21*10^3)/Phoenix!$B$8</f>
        <v>0</v>
      </c>
      <c r="F157" s="4">
        <f>(Atlanta!$B$21*10^3)/Atlanta!$B$8</f>
        <v>0</v>
      </c>
      <c r="G157" s="4">
        <f>(LosAngeles!$B$21*10^3)/LosAngeles!$B$8</f>
        <v>0</v>
      </c>
      <c r="H157" s="4">
        <f>(LasVegas!$B$21*10^3)/LasVegas!$B$8</f>
        <v>0</v>
      </c>
      <c r="I157" s="4">
        <f>(SanFrancisco!$B$21*10^3)/SanFrancisco!$B$8</f>
        <v>0</v>
      </c>
      <c r="J157" s="4">
        <f>(Baltimore!$B$21*10^3)/Baltimore!$B$8</f>
        <v>0</v>
      </c>
      <c r="K157" s="4">
        <f>(Albuquerque!$B$21*10^3)/Albuquerque!$B$8</f>
        <v>0</v>
      </c>
      <c r="L157" s="4">
        <f>(Seattle!$B$21*10^3)/Seattle!$B$8</f>
        <v>0</v>
      </c>
      <c r="M157" s="4">
        <f>(Chicago!$B$21*10^3)/Chicago!$B$8</f>
        <v>0</v>
      </c>
      <c r="N157" s="4">
        <f>(Boulder!$B$21*10^3)/Boulder!$B$8</f>
        <v>0</v>
      </c>
      <c r="O157" s="4">
        <f>(Minneapolis!$B$21*10^3)/Minneapolis!$B$8</f>
        <v>0</v>
      </c>
      <c r="P157" s="4">
        <f>(Helena!$B$21*10^3)/Helena!$B$8</f>
        <v>0</v>
      </c>
      <c r="Q157" s="4">
        <f>(Duluth!$B$21*10^3)/Duluth!$B$8</f>
        <v>0</v>
      </c>
      <c r="R157" s="4">
        <f>(Fairbanks!$B$21*10^3)/Fairbanks!$B$8</f>
        <v>0</v>
      </c>
    </row>
    <row r="158" spans="1:18" ht="11.25">
      <c r="A158" s="58"/>
      <c r="B158" s="59" t="s">
        <v>177</v>
      </c>
      <c r="C158" s="4">
        <f>(Miami!$B$22*10^3)/Miami!$B$8</f>
        <v>0</v>
      </c>
      <c r="D158" s="4">
        <f>(Houston!$B$22*10^3)/Houston!$B$8</f>
        <v>0</v>
      </c>
      <c r="E158" s="4">
        <f>(Phoenix!$B$22*10^3)/Phoenix!$B$8</f>
        <v>0</v>
      </c>
      <c r="F158" s="4">
        <f>(Atlanta!$B$22*10^3)/Atlanta!$B$8</f>
        <v>0</v>
      </c>
      <c r="G158" s="4">
        <f>(LosAngeles!$B$22*10^3)/LosAngeles!$B$8</f>
        <v>0</v>
      </c>
      <c r="H158" s="4">
        <f>(LasVegas!$B$22*10^3)/LasVegas!$B$8</f>
        <v>0</v>
      </c>
      <c r="I158" s="4">
        <f>(SanFrancisco!$B$22*10^3)/SanFrancisco!$B$8</f>
        <v>0</v>
      </c>
      <c r="J158" s="4">
        <f>(Baltimore!$B$22*10^3)/Baltimore!$B$8</f>
        <v>0</v>
      </c>
      <c r="K158" s="4">
        <f>(Albuquerque!$B$22*10^3)/Albuquerque!$B$8</f>
        <v>0</v>
      </c>
      <c r="L158" s="4">
        <f>(Seattle!$B$22*10^3)/Seattle!$B$8</f>
        <v>0</v>
      </c>
      <c r="M158" s="4">
        <f>(Chicago!$B$22*10^3)/Chicago!$B$8</f>
        <v>0</v>
      </c>
      <c r="N158" s="4">
        <f>(Boulder!$B$22*10^3)/Boulder!$B$8</f>
        <v>0</v>
      </c>
      <c r="O158" s="4">
        <f>(Minneapolis!$B$22*10^3)/Minneapolis!$B$8</f>
        <v>0</v>
      </c>
      <c r="P158" s="4">
        <f>(Helena!$B$22*10^3)/Helena!$B$8</f>
        <v>0</v>
      </c>
      <c r="Q158" s="4">
        <f>(Duluth!$B$22*10^3)/Duluth!$B$8</f>
        <v>0</v>
      </c>
      <c r="R158" s="4">
        <f>(Fairbanks!$B$22*10^3)/Fairbanks!$B$8</f>
        <v>0</v>
      </c>
    </row>
    <row r="159" spans="1:18" ht="11.25">
      <c r="A159" s="58"/>
      <c r="B159" s="59" t="s">
        <v>178</v>
      </c>
      <c r="C159" s="4">
        <f>(Miami!$B$23*10^3)/Miami!$B$8</f>
        <v>0</v>
      </c>
      <c r="D159" s="4">
        <f>(Houston!$B$23*10^3)/Houston!$B$8</f>
        <v>0</v>
      </c>
      <c r="E159" s="4">
        <f>(Phoenix!$B$23*10^3)/Phoenix!$B$8</f>
        <v>0</v>
      </c>
      <c r="F159" s="4">
        <f>(Atlanta!$B$23*10^3)/Atlanta!$B$8</f>
        <v>0</v>
      </c>
      <c r="G159" s="4">
        <f>(LosAngeles!$B$23*10^3)/LosAngeles!$B$8</f>
        <v>0</v>
      </c>
      <c r="H159" s="4">
        <f>(LasVegas!$B$23*10^3)/LasVegas!$B$8</f>
        <v>0</v>
      </c>
      <c r="I159" s="4">
        <f>(SanFrancisco!$B$23*10^3)/SanFrancisco!$B$8</f>
        <v>0</v>
      </c>
      <c r="J159" s="4">
        <f>(Baltimore!$B$23*10^3)/Baltimore!$B$8</f>
        <v>0</v>
      </c>
      <c r="K159" s="4">
        <f>(Albuquerque!$B$23*10^3)/Albuquerque!$B$8</f>
        <v>0</v>
      </c>
      <c r="L159" s="4">
        <f>(Seattle!$B$23*10^3)/Seattle!$B$8</f>
        <v>0</v>
      </c>
      <c r="M159" s="4">
        <f>(Chicago!$B$23*10^3)/Chicago!$B$8</f>
        <v>0</v>
      </c>
      <c r="N159" s="4">
        <f>(Boulder!$B$23*10^3)/Boulder!$B$8</f>
        <v>0</v>
      </c>
      <c r="O159" s="4">
        <f>(Minneapolis!$B$23*10^3)/Minneapolis!$B$8</f>
        <v>0</v>
      </c>
      <c r="P159" s="4">
        <f>(Helena!$B$23*10^3)/Helena!$B$8</f>
        <v>0</v>
      </c>
      <c r="Q159" s="4">
        <f>(Duluth!$B$23*10^3)/Duluth!$B$8</f>
        <v>0</v>
      </c>
      <c r="R159" s="4">
        <f>(Fairbanks!$B$23*10^3)/Fairbanks!$B$8</f>
        <v>0</v>
      </c>
    </row>
    <row r="160" spans="1:18" ht="11.25">
      <c r="A160" s="58"/>
      <c r="B160" s="59" t="s">
        <v>179</v>
      </c>
      <c r="C160" s="4">
        <f>(Miami!$B$24*10^3)/Miami!$B$8</f>
        <v>0</v>
      </c>
      <c r="D160" s="4">
        <f>(Houston!$B$24*10^3)/Houston!$B$8</f>
        <v>0</v>
      </c>
      <c r="E160" s="4">
        <f>(Phoenix!$B$24*10^3)/Phoenix!$B$8</f>
        <v>0</v>
      </c>
      <c r="F160" s="4">
        <f>(Atlanta!$B$24*10^3)/Atlanta!$B$8</f>
        <v>0</v>
      </c>
      <c r="G160" s="4">
        <f>(LosAngeles!$B$24*10^3)/LosAngeles!$B$8</f>
        <v>0</v>
      </c>
      <c r="H160" s="4">
        <f>(LasVegas!$B$24*10^3)/LasVegas!$B$8</f>
        <v>0</v>
      </c>
      <c r="I160" s="4">
        <f>(SanFrancisco!$B$24*10^3)/SanFrancisco!$B$8</f>
        <v>0</v>
      </c>
      <c r="J160" s="4">
        <f>(Baltimore!$B$24*10^3)/Baltimore!$B$8</f>
        <v>0</v>
      </c>
      <c r="K160" s="4">
        <f>(Albuquerque!$B$24*10^3)/Albuquerque!$B$8</f>
        <v>0</v>
      </c>
      <c r="L160" s="4">
        <f>(Seattle!$B$24*10^3)/Seattle!$B$8</f>
        <v>0</v>
      </c>
      <c r="M160" s="4">
        <f>(Chicago!$B$24*10^3)/Chicago!$B$8</f>
        <v>0</v>
      </c>
      <c r="N160" s="4">
        <f>(Boulder!$B$24*10^3)/Boulder!$B$8</f>
        <v>0</v>
      </c>
      <c r="O160" s="4">
        <f>(Minneapolis!$B$24*10^3)/Minneapolis!$B$8</f>
        <v>0</v>
      </c>
      <c r="P160" s="4">
        <f>(Helena!$B$24*10^3)/Helena!$B$8</f>
        <v>0</v>
      </c>
      <c r="Q160" s="4">
        <f>(Duluth!$B$24*10^3)/Duluth!$B$8</f>
        <v>0</v>
      </c>
      <c r="R160" s="4">
        <f>(Fairbanks!$B$24*10^3)/Fairbanks!$B$8</f>
        <v>0</v>
      </c>
    </row>
    <row r="161" spans="1:18" ht="11.25">
      <c r="A161" s="58"/>
      <c r="B161" s="59" t="s">
        <v>170</v>
      </c>
      <c r="C161" s="4">
        <f>(Miami!$B$25*10^3)/Miami!$B$8</f>
        <v>1078.0307071151624</v>
      </c>
      <c r="D161" s="4">
        <f>(Houston!$B$25*10^3)/Houston!$B$8</f>
        <v>989.83206523169054</v>
      </c>
      <c r="E161" s="4">
        <f>(Phoenix!$B$25*10^3)/Phoenix!$B$8</f>
        <v>876.77448520494931</v>
      </c>
      <c r="F161" s="4">
        <f>(Atlanta!$B$25*10^3)/Atlanta!$B$8</f>
        <v>889.41085297276356</v>
      </c>
      <c r="G161" s="4">
        <f>(LosAngeles!$B$25*10^3)/LosAngeles!$B$8</f>
        <v>900.34419332231471</v>
      </c>
      <c r="H161" s="4">
        <f>(LasVegas!$B$25*10^3)/LasVegas!$B$8</f>
        <v>794.33791221276363</v>
      </c>
      <c r="I161" s="4">
        <f>(SanFrancisco!$B$25*10^3)/SanFrancisco!$B$8</f>
        <v>822.18671590775909</v>
      </c>
      <c r="J161" s="4">
        <f>(Baltimore!$B$25*10^3)/Baltimore!$B$8</f>
        <v>831.52705589135064</v>
      </c>
      <c r="K161" s="4">
        <f>(Albuquerque!$B$25*10^3)/Albuquerque!$B$8</f>
        <v>761.78425608557234</v>
      </c>
      <c r="L161" s="4">
        <f>(Seattle!$B$25*10^3)/Seattle!$B$8</f>
        <v>780.55821985796945</v>
      </c>
      <c r="M161" s="4">
        <f>(Chicago!$B$25*10^3)/Chicago!$B$8</f>
        <v>796.124655866475</v>
      </c>
      <c r="N161" s="4">
        <f>(Boulder!$B$25*10^3)/Boulder!$B$8</f>
        <v>731.49093831548589</v>
      </c>
      <c r="O161" s="4">
        <f>(Minneapolis!$B$25*10^3)/Minneapolis!$B$8</f>
        <v>779.35031417507219</v>
      </c>
      <c r="P161" s="4">
        <f>(Helena!$B$25*10^3)/Helena!$B$8</f>
        <v>707.47633820402359</v>
      </c>
      <c r="Q161" s="4">
        <f>(Duluth!$B$25*10^3)/Duluth!$B$8</f>
        <v>722.87773363407393</v>
      </c>
      <c r="R161" s="4">
        <f>(Fairbanks!$B$25*10^3)/Fairbanks!$B$8</f>
        <v>681.44058897959474</v>
      </c>
    </row>
    <row r="162" spans="1:18" ht="11.25">
      <c r="A162" s="58"/>
      <c r="B162" s="59" t="s">
        <v>180</v>
      </c>
      <c r="C162" s="4">
        <f>(Miami!$B$26*10^3)/Miami!$B$8</f>
        <v>0</v>
      </c>
      <c r="D162" s="4">
        <f>(Houston!$B$26*10^3)/Houston!$B$8</f>
        <v>0</v>
      </c>
      <c r="E162" s="4">
        <f>(Phoenix!$B$26*10^3)/Phoenix!$B$8</f>
        <v>0</v>
      </c>
      <c r="F162" s="4">
        <f>(Atlanta!$B$26*10^3)/Atlanta!$B$8</f>
        <v>0</v>
      </c>
      <c r="G162" s="4">
        <f>(LosAngeles!$B$26*10^3)/LosAngeles!$B$8</f>
        <v>0</v>
      </c>
      <c r="H162" s="4">
        <f>(LasVegas!$B$26*10^3)/LasVegas!$B$8</f>
        <v>0</v>
      </c>
      <c r="I162" s="4">
        <f>(SanFrancisco!$B$26*10^3)/SanFrancisco!$B$8</f>
        <v>0</v>
      </c>
      <c r="J162" s="4">
        <f>(Baltimore!$B$26*10^3)/Baltimore!$B$8</f>
        <v>0</v>
      </c>
      <c r="K162" s="4">
        <f>(Albuquerque!$B$26*10^3)/Albuquerque!$B$8</f>
        <v>0</v>
      </c>
      <c r="L162" s="4">
        <f>(Seattle!$B$26*10^3)/Seattle!$B$8</f>
        <v>0</v>
      </c>
      <c r="M162" s="4">
        <f>(Chicago!$B$26*10^3)/Chicago!$B$8</f>
        <v>0</v>
      </c>
      <c r="N162" s="4">
        <f>(Boulder!$B$26*10^3)/Boulder!$B$8</f>
        <v>0</v>
      </c>
      <c r="O162" s="4">
        <f>(Minneapolis!$B$26*10^3)/Minneapolis!$B$8</f>
        <v>0</v>
      </c>
      <c r="P162" s="4">
        <f>(Helena!$B$26*10^3)/Helena!$B$8</f>
        <v>0</v>
      </c>
      <c r="Q162" s="4">
        <f>(Duluth!$B$26*10^3)/Duluth!$B$8</f>
        <v>0</v>
      </c>
      <c r="R162" s="4">
        <f>(Fairbanks!$B$26*10^3)/Fairbanks!$B$8</f>
        <v>0</v>
      </c>
    </row>
    <row r="163" spans="1:18" ht="11.25">
      <c r="A163" s="58"/>
      <c r="B163" s="59" t="s">
        <v>91</v>
      </c>
      <c r="C163" s="4">
        <f>(Miami!$B$28*10^3)/Miami!$B$8</f>
        <v>1994.2905527424241</v>
      </c>
      <c r="D163" s="4">
        <f>(Houston!$B$28*10^3)/Houston!$B$8</f>
        <v>1935.5169716728178</v>
      </c>
      <c r="E163" s="4">
        <f>(Phoenix!$B$28*10^3)/Phoenix!$B$8</f>
        <v>1767.5845952559205</v>
      </c>
      <c r="F163" s="4">
        <f>(Atlanta!$B$28*10^3)/Atlanta!$B$8</f>
        <v>1794.440763587743</v>
      </c>
      <c r="G163" s="4">
        <f>(LosAngeles!$B$28*10^3)/LosAngeles!$B$8</f>
        <v>1631.9834289691662</v>
      </c>
      <c r="H163" s="4">
        <f>(LasVegas!$B$28*10^3)/LasVegas!$B$8</f>
        <v>1680.782818558215</v>
      </c>
      <c r="I163" s="4">
        <f>(SanFrancisco!$B$28*10^3)/SanFrancisco!$B$8</f>
        <v>1542.1822191499693</v>
      </c>
      <c r="J163" s="4">
        <f>(Baltimore!$B$28*10^3)/Baltimore!$B$8</f>
        <v>1707.5576625470305</v>
      </c>
      <c r="K163" s="4">
        <f>(Albuquerque!$B$28*10^3)/Albuquerque!$B$8</f>
        <v>1638.8098899968666</v>
      </c>
      <c r="L163" s="4">
        <f>(Seattle!$B$28*10^3)/Seattle!$B$8</f>
        <v>1559.1718311610964</v>
      </c>
      <c r="M163" s="4">
        <f>(Chicago!$B$28*10^3)/Chicago!$B$8</f>
        <v>1705.9885811054849</v>
      </c>
      <c r="N163" s="4">
        <f>(Boulder!$B$28*10^3)/Boulder!$B$8</f>
        <v>1641.2424446097507</v>
      </c>
      <c r="O163" s="4">
        <f>(Minneapolis!$B$28*10^3)/Minneapolis!$B$8</f>
        <v>1710.9421903515843</v>
      </c>
      <c r="P163" s="4">
        <f>(Helena!$B$28*10^3)/Helena!$B$8</f>
        <v>1648.7769058000999</v>
      </c>
      <c r="Q163" s="4">
        <f>(Duluth!$B$28*10^3)/Duluth!$B$8</f>
        <v>1661.3295573324658</v>
      </c>
      <c r="R163" s="4">
        <f>(Fairbanks!$B$28*10^3)/Fairbanks!$B$8</f>
        <v>1709.1076088490454</v>
      </c>
    </row>
    <row r="164" spans="1:18" ht="11.25">
      <c r="A164" s="58"/>
      <c r="B164" s="56" t="s">
        <v>233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 ht="11.25">
      <c r="A165" s="58"/>
      <c r="B165" s="59" t="s">
        <v>164</v>
      </c>
      <c r="C165" s="4">
        <f>(Miami!$C$13*10^3)/Miami!$B$8</f>
        <v>25.418640974552655</v>
      </c>
      <c r="D165" s="4">
        <f>(Houston!$C$13*10^3)/Houston!$B$8</f>
        <v>249.19692211280642</v>
      </c>
      <c r="E165" s="4">
        <f>(Phoenix!$C$13*10^3)/Phoenix!$B$8</f>
        <v>245.89371865125969</v>
      </c>
      <c r="F165" s="4">
        <f>(Atlanta!$C$13*10^3)/Atlanta!$B$8</f>
        <v>476.74004195379342</v>
      </c>
      <c r="G165" s="4">
        <f>(LosAngeles!$C$13*10^3)/LosAngeles!$B$8</f>
        <v>260.67322204655102</v>
      </c>
      <c r="H165" s="4">
        <f>(LasVegas!$C$13*10^3)/LasVegas!$B$8</f>
        <v>378.45000586013646</v>
      </c>
      <c r="I165" s="4">
        <f>(SanFrancisco!$C$13*10^3)/SanFrancisco!$B$8</f>
        <v>576.88618658196174</v>
      </c>
      <c r="J165" s="4">
        <f>(Baltimore!$C$13*10^3)/Baltimore!$B$8</f>
        <v>746.96648241121898</v>
      </c>
      <c r="K165" s="4">
        <f>(Albuquerque!$C$13*10^3)/Albuquerque!$B$8</f>
        <v>581.272917319454</v>
      </c>
      <c r="L165" s="4">
        <f>(Seattle!$C$13*10^3)/Seattle!$B$8</f>
        <v>766.85985184618221</v>
      </c>
      <c r="M165" s="4">
        <f>(Chicago!$C$13*10^3)/Chicago!$B$8</f>
        <v>944.58702781053341</v>
      </c>
      <c r="N165" s="4">
        <f>(Boulder!$C$13*10^3)/Boulder!$B$8</f>
        <v>754.74491663058893</v>
      </c>
      <c r="O165" s="4">
        <f>(Minneapolis!$C$13*10^3)/Minneapolis!$B$8</f>
        <v>1160.3357260230723</v>
      </c>
      <c r="P165" s="4">
        <f>(Helena!$C$13*10^3)/Helena!$B$8</f>
        <v>1006.0323527371621</v>
      </c>
      <c r="Q165" s="4">
        <f>(Duluth!$C$13*10^3)/Duluth!$B$8</f>
        <v>1421.4466643863959</v>
      </c>
      <c r="R165" s="4">
        <f>(Fairbanks!$C$13*10^3)/Fairbanks!$B$8</f>
        <v>2158.0921309130572</v>
      </c>
    </row>
    <row r="166" spans="1:18" ht="11.25">
      <c r="A166" s="58"/>
      <c r="B166" s="59" t="s">
        <v>181</v>
      </c>
      <c r="C166" s="4">
        <f>(Miami!$C$14*10^3)/Miami!$B$8</f>
        <v>0</v>
      </c>
      <c r="D166" s="4">
        <f>(Houston!$C$14*10^3)/Houston!$B$8</f>
        <v>0</v>
      </c>
      <c r="E166" s="4">
        <f>(Phoenix!$C$14*10^3)/Phoenix!$B$8</f>
        <v>0</v>
      </c>
      <c r="F166" s="4">
        <f>(Atlanta!$C$14*10^3)/Atlanta!$B$8</f>
        <v>0</v>
      </c>
      <c r="G166" s="4">
        <f>(LosAngeles!$C$14*10^3)/LosAngeles!$B$8</f>
        <v>0</v>
      </c>
      <c r="H166" s="4">
        <f>(LasVegas!$C$14*10^3)/LasVegas!$B$8</f>
        <v>0</v>
      </c>
      <c r="I166" s="4">
        <f>(SanFrancisco!$C$14*10^3)/SanFrancisco!$B$8</f>
        <v>0</v>
      </c>
      <c r="J166" s="4">
        <f>(Baltimore!$C$14*10^3)/Baltimore!$B$8</f>
        <v>0</v>
      </c>
      <c r="K166" s="4">
        <f>(Albuquerque!$C$14*10^3)/Albuquerque!$B$8</f>
        <v>0</v>
      </c>
      <c r="L166" s="4">
        <f>(Seattle!$C$14*10^3)/Seattle!$B$8</f>
        <v>0</v>
      </c>
      <c r="M166" s="4">
        <f>(Chicago!$C$14*10^3)/Chicago!$B$8</f>
        <v>0</v>
      </c>
      <c r="N166" s="4">
        <f>(Boulder!$C$14*10^3)/Boulder!$B$8</f>
        <v>0</v>
      </c>
      <c r="O166" s="4">
        <f>(Minneapolis!$C$14*10^3)/Minneapolis!$B$8</f>
        <v>0</v>
      </c>
      <c r="P166" s="4">
        <f>(Helena!$C$14*10^3)/Helena!$B$8</f>
        <v>0</v>
      </c>
      <c r="Q166" s="4">
        <f>(Duluth!$C$14*10^3)/Duluth!$B$8</f>
        <v>0</v>
      </c>
      <c r="R166" s="4">
        <f>(Fairbanks!$C$14*10^3)/Fairbanks!$B$8</f>
        <v>0</v>
      </c>
    </row>
    <row r="167" spans="1:18" ht="11.25">
      <c r="A167" s="58"/>
      <c r="B167" s="59" t="s">
        <v>182</v>
      </c>
      <c r="C167" s="4">
        <f>(Miami!$C$15*10^3)/Miami!$B$8</f>
        <v>0</v>
      </c>
      <c r="D167" s="4">
        <f>(Houston!$C$15*10^3)/Houston!$B$8</f>
        <v>0</v>
      </c>
      <c r="E167" s="4">
        <f>(Phoenix!$C$15*10^3)/Phoenix!$B$8</f>
        <v>0</v>
      </c>
      <c r="F167" s="4">
        <f>(Atlanta!$C$15*10^3)/Atlanta!$B$8</f>
        <v>0</v>
      </c>
      <c r="G167" s="4">
        <f>(LosAngeles!$C$15*10^3)/LosAngeles!$B$8</f>
        <v>0</v>
      </c>
      <c r="H167" s="4">
        <f>(LasVegas!$C$15*10^3)/LasVegas!$B$8</f>
        <v>0</v>
      </c>
      <c r="I167" s="4">
        <f>(SanFrancisco!$C$15*10^3)/SanFrancisco!$B$8</f>
        <v>0</v>
      </c>
      <c r="J167" s="4">
        <f>(Baltimore!$C$15*10^3)/Baltimore!$B$8</f>
        <v>0</v>
      </c>
      <c r="K167" s="4">
        <f>(Albuquerque!$C$15*10^3)/Albuquerque!$B$8</f>
        <v>0</v>
      </c>
      <c r="L167" s="4">
        <f>(Seattle!$C$15*10^3)/Seattle!$B$8</f>
        <v>0</v>
      </c>
      <c r="M167" s="4">
        <f>(Chicago!$C$15*10^3)/Chicago!$B$8</f>
        <v>0</v>
      </c>
      <c r="N167" s="4">
        <f>(Boulder!$C$15*10^3)/Boulder!$B$8</f>
        <v>0</v>
      </c>
      <c r="O167" s="4">
        <f>(Minneapolis!$C$15*10^3)/Minneapolis!$B$8</f>
        <v>0</v>
      </c>
      <c r="P167" s="4">
        <f>(Helena!$C$15*10^3)/Helena!$B$8</f>
        <v>0</v>
      </c>
      <c r="Q167" s="4">
        <f>(Duluth!$C$15*10^3)/Duluth!$B$8</f>
        <v>0</v>
      </c>
      <c r="R167" s="4">
        <f>(Fairbanks!$C$15*10^3)/Fairbanks!$B$8</f>
        <v>0</v>
      </c>
    </row>
    <row r="168" spans="1:18" ht="11.25">
      <c r="A168" s="58"/>
      <c r="B168" s="59" t="s">
        <v>183</v>
      </c>
      <c r="C168" s="4">
        <f>(Miami!$C$16*10^3)/Miami!$B$8</f>
        <v>0</v>
      </c>
      <c r="D168" s="4">
        <f>(Houston!$C$16*10^3)/Houston!$B$8</f>
        <v>0</v>
      </c>
      <c r="E168" s="4">
        <f>(Phoenix!$C$16*10^3)/Phoenix!$B$8</f>
        <v>0</v>
      </c>
      <c r="F168" s="4">
        <f>(Atlanta!$C$16*10^3)/Atlanta!$B$8</f>
        <v>0</v>
      </c>
      <c r="G168" s="4">
        <f>(LosAngeles!$C$16*10^3)/LosAngeles!$B$8</f>
        <v>0</v>
      </c>
      <c r="H168" s="4">
        <f>(LasVegas!$C$16*10^3)/LasVegas!$B$8</f>
        <v>0</v>
      </c>
      <c r="I168" s="4">
        <f>(SanFrancisco!$C$16*10^3)/SanFrancisco!$B$8</f>
        <v>0</v>
      </c>
      <c r="J168" s="4">
        <f>(Baltimore!$C$16*10^3)/Baltimore!$B$8</f>
        <v>0</v>
      </c>
      <c r="K168" s="4">
        <f>(Albuquerque!$C$16*10^3)/Albuquerque!$B$8</f>
        <v>0</v>
      </c>
      <c r="L168" s="4">
        <f>(Seattle!$C$16*10^3)/Seattle!$B$8</f>
        <v>0</v>
      </c>
      <c r="M168" s="4">
        <f>(Chicago!$C$16*10^3)/Chicago!$B$8</f>
        <v>0</v>
      </c>
      <c r="N168" s="4">
        <f>(Boulder!$C$16*10^3)/Boulder!$B$8</f>
        <v>0</v>
      </c>
      <c r="O168" s="4">
        <f>(Minneapolis!$C$16*10^3)/Minneapolis!$B$8</f>
        <v>0</v>
      </c>
      <c r="P168" s="4">
        <f>(Helena!$C$16*10^3)/Helena!$B$8</f>
        <v>0</v>
      </c>
      <c r="Q168" s="4">
        <f>(Duluth!$C$16*10^3)/Duluth!$B$8</f>
        <v>0</v>
      </c>
      <c r="R168" s="4">
        <f>(Fairbanks!$C$16*10^3)/Fairbanks!$B$8</f>
        <v>0</v>
      </c>
    </row>
    <row r="169" spans="1:18" ht="11.25">
      <c r="A169" s="58"/>
      <c r="B169" s="59" t="s">
        <v>171</v>
      </c>
      <c r="C169" s="4">
        <f>(Miami!$C$17*10^3)/Miami!$B$8</f>
        <v>47.629754185213798</v>
      </c>
      <c r="D169" s="4">
        <f>(Houston!$C$17*10^3)/Houston!$B$8</f>
        <v>47.629754185213798</v>
      </c>
      <c r="E169" s="4">
        <f>(Phoenix!$C$17*10^3)/Phoenix!$B$8</f>
        <v>47.629754185213798</v>
      </c>
      <c r="F169" s="4">
        <f>(Atlanta!$C$17*10^3)/Atlanta!$B$8</f>
        <v>47.629754185213798</v>
      </c>
      <c r="G169" s="4">
        <f>(LosAngeles!$C$17*10^3)/LosAngeles!$B$8</f>
        <v>47.629754185213798</v>
      </c>
      <c r="H169" s="4">
        <f>(LasVegas!$C$17*10^3)/LasVegas!$B$8</f>
        <v>47.629754185213798</v>
      </c>
      <c r="I169" s="4">
        <f>(SanFrancisco!$C$17*10^3)/SanFrancisco!$B$8</f>
        <v>47.629754185213798</v>
      </c>
      <c r="J169" s="4">
        <f>(Baltimore!$C$17*10^3)/Baltimore!$B$8</f>
        <v>47.629754185213798</v>
      </c>
      <c r="K169" s="4">
        <f>(Albuquerque!$C$17*10^3)/Albuquerque!$B$8</f>
        <v>47.629754185213798</v>
      </c>
      <c r="L169" s="4">
        <f>(Seattle!$C$17*10^3)/Seattle!$B$8</f>
        <v>47.629754185213798</v>
      </c>
      <c r="M169" s="4">
        <f>(Chicago!$C$17*10^3)/Chicago!$B$8</f>
        <v>47.629754185213798</v>
      </c>
      <c r="N169" s="4">
        <f>(Boulder!$C$17*10^3)/Boulder!$B$8</f>
        <v>47.629754185213798</v>
      </c>
      <c r="O169" s="4">
        <f>(Minneapolis!$C$17*10^3)/Minneapolis!$B$8</f>
        <v>47.629754185213798</v>
      </c>
      <c r="P169" s="4">
        <f>(Helena!$C$17*10^3)/Helena!$B$8</f>
        <v>47.629754185213798</v>
      </c>
      <c r="Q169" s="4">
        <f>(Duluth!$C$17*10^3)/Duluth!$B$8</f>
        <v>47.629754185213798</v>
      </c>
      <c r="R169" s="4">
        <f>(Fairbanks!$C$17*10^3)/Fairbanks!$B$8</f>
        <v>47.629754185213798</v>
      </c>
    </row>
    <row r="170" spans="1:18" ht="11.25">
      <c r="A170" s="58"/>
      <c r="B170" s="59" t="s">
        <v>184</v>
      </c>
      <c r="C170" s="4">
        <f>(Miami!$C$18*10^3)/Miami!$B$8</f>
        <v>0</v>
      </c>
      <c r="D170" s="4">
        <f>(Houston!$C$18*10^3)/Houston!$B$8</f>
        <v>0</v>
      </c>
      <c r="E170" s="4">
        <f>(Phoenix!$C$18*10^3)/Phoenix!$B$8</f>
        <v>0</v>
      </c>
      <c r="F170" s="4">
        <f>(Atlanta!$C$18*10^3)/Atlanta!$B$8</f>
        <v>0</v>
      </c>
      <c r="G170" s="4">
        <f>(LosAngeles!$C$18*10^3)/LosAngeles!$B$8</f>
        <v>0</v>
      </c>
      <c r="H170" s="4">
        <f>(LasVegas!$C$18*10^3)/LasVegas!$B$8</f>
        <v>0</v>
      </c>
      <c r="I170" s="4">
        <f>(SanFrancisco!$C$18*10^3)/SanFrancisco!$B$8</f>
        <v>0</v>
      </c>
      <c r="J170" s="4">
        <f>(Baltimore!$C$18*10^3)/Baltimore!$B$8</f>
        <v>0</v>
      </c>
      <c r="K170" s="4">
        <f>(Albuquerque!$C$18*10^3)/Albuquerque!$B$8</f>
        <v>0</v>
      </c>
      <c r="L170" s="4">
        <f>(Seattle!$C$18*10^3)/Seattle!$B$8</f>
        <v>0</v>
      </c>
      <c r="M170" s="4">
        <f>(Chicago!$C$18*10^3)/Chicago!$B$8</f>
        <v>0</v>
      </c>
      <c r="N170" s="4">
        <f>(Boulder!$C$18*10^3)/Boulder!$B$8</f>
        <v>0</v>
      </c>
      <c r="O170" s="4">
        <f>(Minneapolis!$C$18*10^3)/Minneapolis!$B$8</f>
        <v>0</v>
      </c>
      <c r="P170" s="4">
        <f>(Helena!$C$18*10^3)/Helena!$B$8</f>
        <v>0</v>
      </c>
      <c r="Q170" s="4">
        <f>(Duluth!$C$18*10^3)/Duluth!$B$8</f>
        <v>0</v>
      </c>
      <c r="R170" s="4">
        <f>(Fairbanks!$C$18*10^3)/Fairbanks!$B$8</f>
        <v>0</v>
      </c>
    </row>
    <row r="171" spans="1:18" ht="11.25">
      <c r="A171" s="58"/>
      <c r="B171" s="59" t="s">
        <v>185</v>
      </c>
      <c r="C171" s="4">
        <f>(Miami!$C$19*10^3)/Miami!$B$8</f>
        <v>0</v>
      </c>
      <c r="D171" s="4">
        <f>(Houston!$C$19*10^3)/Houston!$B$8</f>
        <v>0</v>
      </c>
      <c r="E171" s="4">
        <f>(Phoenix!$C$19*10^3)/Phoenix!$B$8</f>
        <v>0</v>
      </c>
      <c r="F171" s="4">
        <f>(Atlanta!$C$19*10^3)/Atlanta!$B$8</f>
        <v>0</v>
      </c>
      <c r="G171" s="4">
        <f>(LosAngeles!$C$19*10^3)/LosAngeles!$B$8</f>
        <v>0</v>
      </c>
      <c r="H171" s="4">
        <f>(LasVegas!$C$19*10^3)/LasVegas!$B$8</f>
        <v>0</v>
      </c>
      <c r="I171" s="4">
        <f>(SanFrancisco!$C$19*10^3)/SanFrancisco!$B$8</f>
        <v>0</v>
      </c>
      <c r="J171" s="4">
        <f>(Baltimore!$C$19*10^3)/Baltimore!$B$8</f>
        <v>0</v>
      </c>
      <c r="K171" s="4">
        <f>(Albuquerque!$C$19*10^3)/Albuquerque!$B$8</f>
        <v>0</v>
      </c>
      <c r="L171" s="4">
        <f>(Seattle!$C$19*10^3)/Seattle!$B$8</f>
        <v>0</v>
      </c>
      <c r="M171" s="4">
        <f>(Chicago!$C$19*10^3)/Chicago!$B$8</f>
        <v>0</v>
      </c>
      <c r="N171" s="4">
        <f>(Boulder!$C$19*10^3)/Boulder!$B$8</f>
        <v>0</v>
      </c>
      <c r="O171" s="4">
        <f>(Minneapolis!$C$19*10^3)/Minneapolis!$B$8</f>
        <v>0</v>
      </c>
      <c r="P171" s="4">
        <f>(Helena!$C$19*10^3)/Helena!$B$8</f>
        <v>0</v>
      </c>
      <c r="Q171" s="4">
        <f>(Duluth!$C$19*10^3)/Duluth!$B$8</f>
        <v>0</v>
      </c>
      <c r="R171" s="4">
        <f>(Fairbanks!$C$19*10^3)/Fairbanks!$B$8</f>
        <v>0</v>
      </c>
    </row>
    <row r="172" spans="1:18" ht="11.25">
      <c r="A172" s="58"/>
      <c r="B172" s="59" t="s">
        <v>186</v>
      </c>
      <c r="C172" s="4">
        <f>(Miami!$C$20*10^3)/Miami!$B$8</f>
        <v>0</v>
      </c>
      <c r="D172" s="4">
        <f>(Houston!$C$20*10^3)/Houston!$B$8</f>
        <v>0</v>
      </c>
      <c r="E172" s="4">
        <f>(Phoenix!$C$20*10^3)/Phoenix!$B$8</f>
        <v>0</v>
      </c>
      <c r="F172" s="4">
        <f>(Atlanta!$C$20*10^3)/Atlanta!$B$8</f>
        <v>0</v>
      </c>
      <c r="G172" s="4">
        <f>(LosAngeles!$C$20*10^3)/LosAngeles!$B$8</f>
        <v>0</v>
      </c>
      <c r="H172" s="4">
        <f>(LasVegas!$C$20*10^3)/LasVegas!$B$8</f>
        <v>0</v>
      </c>
      <c r="I172" s="4">
        <f>(SanFrancisco!$C$20*10^3)/SanFrancisco!$B$8</f>
        <v>0</v>
      </c>
      <c r="J172" s="4">
        <f>(Baltimore!$C$20*10^3)/Baltimore!$B$8</f>
        <v>0</v>
      </c>
      <c r="K172" s="4">
        <f>(Albuquerque!$C$20*10^3)/Albuquerque!$B$8</f>
        <v>0</v>
      </c>
      <c r="L172" s="4">
        <f>(Seattle!$C$20*10^3)/Seattle!$B$8</f>
        <v>0</v>
      </c>
      <c r="M172" s="4">
        <f>(Chicago!$C$20*10^3)/Chicago!$B$8</f>
        <v>0</v>
      </c>
      <c r="N172" s="4">
        <f>(Boulder!$C$20*10^3)/Boulder!$B$8</f>
        <v>0</v>
      </c>
      <c r="O172" s="4">
        <f>(Minneapolis!$C$20*10^3)/Minneapolis!$B$8</f>
        <v>0</v>
      </c>
      <c r="P172" s="4">
        <f>(Helena!$C$20*10^3)/Helena!$B$8</f>
        <v>0</v>
      </c>
      <c r="Q172" s="4">
        <f>(Duluth!$C$20*10^3)/Duluth!$B$8</f>
        <v>0</v>
      </c>
      <c r="R172" s="4">
        <f>(Fairbanks!$C$20*10^3)/Fairbanks!$B$8</f>
        <v>0</v>
      </c>
    </row>
    <row r="173" spans="1:18" ht="11.25">
      <c r="A173" s="58"/>
      <c r="B173" s="59" t="s">
        <v>187</v>
      </c>
      <c r="C173" s="4">
        <f>(Miami!$C$21*10^3)/Miami!$B$8</f>
        <v>0</v>
      </c>
      <c r="D173" s="4">
        <f>(Houston!$C$21*10^3)/Houston!$B$8</f>
        <v>0</v>
      </c>
      <c r="E173" s="4">
        <f>(Phoenix!$C$21*10^3)/Phoenix!$B$8</f>
        <v>0</v>
      </c>
      <c r="F173" s="4">
        <f>(Atlanta!$C$21*10^3)/Atlanta!$B$8</f>
        <v>0</v>
      </c>
      <c r="G173" s="4">
        <f>(LosAngeles!$C$21*10^3)/LosAngeles!$B$8</f>
        <v>0</v>
      </c>
      <c r="H173" s="4">
        <f>(LasVegas!$C$21*10^3)/LasVegas!$B$8</f>
        <v>0</v>
      </c>
      <c r="I173" s="4">
        <f>(SanFrancisco!$C$21*10^3)/SanFrancisco!$B$8</f>
        <v>0</v>
      </c>
      <c r="J173" s="4">
        <f>(Baltimore!$C$21*10^3)/Baltimore!$B$8</f>
        <v>0</v>
      </c>
      <c r="K173" s="4">
        <f>(Albuquerque!$C$21*10^3)/Albuquerque!$B$8</f>
        <v>0</v>
      </c>
      <c r="L173" s="4">
        <f>(Seattle!$C$21*10^3)/Seattle!$B$8</f>
        <v>0</v>
      </c>
      <c r="M173" s="4">
        <f>(Chicago!$C$21*10^3)/Chicago!$B$8</f>
        <v>0</v>
      </c>
      <c r="N173" s="4">
        <f>(Boulder!$C$21*10^3)/Boulder!$B$8</f>
        <v>0</v>
      </c>
      <c r="O173" s="4">
        <f>(Minneapolis!$C$21*10^3)/Minneapolis!$B$8</f>
        <v>0</v>
      </c>
      <c r="P173" s="4">
        <f>(Helena!$C$21*10^3)/Helena!$B$8</f>
        <v>0</v>
      </c>
      <c r="Q173" s="4">
        <f>(Duluth!$C$21*10^3)/Duluth!$B$8</f>
        <v>0</v>
      </c>
      <c r="R173" s="4">
        <f>(Fairbanks!$C$21*10^3)/Fairbanks!$B$8</f>
        <v>0</v>
      </c>
    </row>
    <row r="174" spans="1:18" ht="11.25">
      <c r="A174" s="58"/>
      <c r="B174" s="59" t="s">
        <v>188</v>
      </c>
      <c r="C174" s="4">
        <f>(Miami!$C$22*10^3)/Miami!$B$8</f>
        <v>0</v>
      </c>
      <c r="D174" s="4">
        <f>(Houston!$C$22*10^3)/Houston!$B$8</f>
        <v>0</v>
      </c>
      <c r="E174" s="4">
        <f>(Phoenix!$C$22*10^3)/Phoenix!$B$8</f>
        <v>0</v>
      </c>
      <c r="F174" s="4">
        <f>(Atlanta!$C$22*10^3)/Atlanta!$B$8</f>
        <v>0</v>
      </c>
      <c r="G174" s="4">
        <f>(LosAngeles!$C$22*10^3)/LosAngeles!$B$8</f>
        <v>0</v>
      </c>
      <c r="H174" s="4">
        <f>(LasVegas!$C$22*10^3)/LasVegas!$B$8</f>
        <v>0</v>
      </c>
      <c r="I174" s="4">
        <f>(SanFrancisco!$C$22*10^3)/SanFrancisco!$B$8</f>
        <v>0</v>
      </c>
      <c r="J174" s="4">
        <f>(Baltimore!$C$22*10^3)/Baltimore!$B$8</f>
        <v>0</v>
      </c>
      <c r="K174" s="4">
        <f>(Albuquerque!$C$22*10^3)/Albuquerque!$B$8</f>
        <v>0</v>
      </c>
      <c r="L174" s="4">
        <f>(Seattle!$C$22*10^3)/Seattle!$B$8</f>
        <v>0</v>
      </c>
      <c r="M174" s="4">
        <f>(Chicago!$C$22*10^3)/Chicago!$B$8</f>
        <v>0</v>
      </c>
      <c r="N174" s="4">
        <f>(Boulder!$C$22*10^3)/Boulder!$B$8</f>
        <v>0</v>
      </c>
      <c r="O174" s="4">
        <f>(Minneapolis!$C$22*10^3)/Minneapolis!$B$8</f>
        <v>0</v>
      </c>
      <c r="P174" s="4">
        <f>(Helena!$C$22*10^3)/Helena!$B$8</f>
        <v>0</v>
      </c>
      <c r="Q174" s="4">
        <f>(Duluth!$C$22*10^3)/Duluth!$B$8</f>
        <v>0</v>
      </c>
      <c r="R174" s="4">
        <f>(Fairbanks!$C$22*10^3)/Fairbanks!$B$8</f>
        <v>0</v>
      </c>
    </row>
    <row r="175" spans="1:18" ht="11.25">
      <c r="A175" s="58"/>
      <c r="B175" s="59" t="s">
        <v>189</v>
      </c>
      <c r="C175" s="4">
        <f>(Miami!$C$23*10^3)/Miami!$B$8</f>
        <v>0</v>
      </c>
      <c r="D175" s="4">
        <f>(Houston!$C$23*10^3)/Houston!$B$8</f>
        <v>0</v>
      </c>
      <c r="E175" s="4">
        <f>(Phoenix!$C$23*10^3)/Phoenix!$B$8</f>
        <v>0</v>
      </c>
      <c r="F175" s="4">
        <f>(Atlanta!$C$23*10^3)/Atlanta!$B$8</f>
        <v>0</v>
      </c>
      <c r="G175" s="4">
        <f>(LosAngeles!$C$23*10^3)/LosAngeles!$B$8</f>
        <v>0</v>
      </c>
      <c r="H175" s="4">
        <f>(LasVegas!$C$23*10^3)/LasVegas!$B$8</f>
        <v>0</v>
      </c>
      <c r="I175" s="4">
        <f>(SanFrancisco!$C$23*10^3)/SanFrancisco!$B$8</f>
        <v>0</v>
      </c>
      <c r="J175" s="4">
        <f>(Baltimore!$C$23*10^3)/Baltimore!$B$8</f>
        <v>0</v>
      </c>
      <c r="K175" s="4">
        <f>(Albuquerque!$C$23*10^3)/Albuquerque!$B$8</f>
        <v>0</v>
      </c>
      <c r="L175" s="4">
        <f>(Seattle!$C$23*10^3)/Seattle!$B$8</f>
        <v>0</v>
      </c>
      <c r="M175" s="4">
        <f>(Chicago!$C$23*10^3)/Chicago!$B$8</f>
        <v>0</v>
      </c>
      <c r="N175" s="4">
        <f>(Boulder!$C$23*10^3)/Boulder!$B$8</f>
        <v>0</v>
      </c>
      <c r="O175" s="4">
        <f>(Minneapolis!$C$23*10^3)/Minneapolis!$B$8</f>
        <v>0</v>
      </c>
      <c r="P175" s="4">
        <f>(Helena!$C$23*10^3)/Helena!$B$8</f>
        <v>0</v>
      </c>
      <c r="Q175" s="4">
        <f>(Duluth!$C$23*10^3)/Duluth!$B$8</f>
        <v>0</v>
      </c>
      <c r="R175" s="4">
        <f>(Fairbanks!$C$23*10^3)/Fairbanks!$B$8</f>
        <v>0</v>
      </c>
    </row>
    <row r="176" spans="1:18" ht="11.25">
      <c r="A176" s="58"/>
      <c r="B176" s="59" t="s">
        <v>172</v>
      </c>
      <c r="C176" s="4">
        <f>(Miami!$C$24*10^3)/Miami!$B$8</f>
        <v>3.8868252172436311</v>
      </c>
      <c r="D176" s="4">
        <f>(Houston!$C$24*10^3)/Houston!$B$8</f>
        <v>4.369987490402532</v>
      </c>
      <c r="E176" s="4">
        <f>(Phoenix!$C$24*10^3)/Phoenix!$B$8</f>
        <v>4.0925279672023711</v>
      </c>
      <c r="F176" s="4">
        <f>(Atlanta!$C$24*10^3)/Atlanta!$B$8</f>
        <v>4.8340146240303863</v>
      </c>
      <c r="G176" s="4">
        <f>(LosAngeles!$C$24*10^3)/LosAngeles!$B$8</f>
        <v>4.7455146036993012</v>
      </c>
      <c r="H176" s="4">
        <f>(LasVegas!$C$24*10^3)/LasVegas!$B$8</f>
        <v>4.4273929089956683</v>
      </c>
      <c r="I176" s="4">
        <f>(SanFrancisco!$C$24*10^3)/SanFrancisco!$B$8</f>
        <v>5.1425687489684968</v>
      </c>
      <c r="J176" s="4">
        <f>(Baltimore!$C$24*10^3)/Baltimore!$B$8</f>
        <v>5.1999741675616331</v>
      </c>
      <c r="K176" s="4">
        <f>(Albuquerque!$C$24*10^3)/Albuquerque!$B$8</f>
        <v>5.1306092867615929</v>
      </c>
      <c r="L176" s="4">
        <f>(Seattle!$C$24*10^3)/Seattle!$B$8</f>
        <v>5.3913255628720886</v>
      </c>
      <c r="M176" s="4">
        <f>(Chicago!$C$24*10^3)/Chicago!$B$8</f>
        <v>5.5204877547066467</v>
      </c>
      <c r="N176" s="4">
        <f>(Boulder!$C$24*10^3)/Boulder!$B$8</f>
        <v>5.5061364000583621</v>
      </c>
      <c r="O176" s="4">
        <f>(Minneapolis!$C$24*10^3)/Minneapolis!$B$8</f>
        <v>5.7979472779068075</v>
      </c>
      <c r="P176" s="4">
        <f>(Helena!$C$24*10^3)/Helena!$B$8</f>
        <v>5.848177019175802</v>
      </c>
      <c r="Q176" s="4">
        <f>(Duluth!$C$24*10^3)/Duluth!$B$8</f>
        <v>6.25479873421052</v>
      </c>
      <c r="R176" s="4">
        <f>(Fairbanks!$C$24*10^3)/Fairbanks!$B$8</f>
        <v>6.8097177806108418</v>
      </c>
    </row>
    <row r="177" spans="1:18" ht="11.25">
      <c r="A177" s="58"/>
      <c r="B177" s="59" t="s">
        <v>190</v>
      </c>
      <c r="C177" s="4">
        <f>(Miami!$C$25*10^3)/Miami!$B$8</f>
        <v>0</v>
      </c>
      <c r="D177" s="4">
        <f>(Houston!$C$25*10^3)/Houston!$B$8</f>
        <v>0</v>
      </c>
      <c r="E177" s="4">
        <f>(Phoenix!$C$25*10^3)/Phoenix!$B$8</f>
        <v>0</v>
      </c>
      <c r="F177" s="4">
        <f>(Atlanta!$C$25*10^3)/Atlanta!$B$8</f>
        <v>0</v>
      </c>
      <c r="G177" s="4">
        <f>(LosAngeles!$C$25*10^3)/LosAngeles!$B$8</f>
        <v>0</v>
      </c>
      <c r="H177" s="4">
        <f>(LasVegas!$C$25*10^3)/LasVegas!$B$8</f>
        <v>0</v>
      </c>
      <c r="I177" s="4">
        <f>(SanFrancisco!$C$25*10^3)/SanFrancisco!$B$8</f>
        <v>0</v>
      </c>
      <c r="J177" s="4">
        <f>(Baltimore!$C$25*10^3)/Baltimore!$B$8</f>
        <v>0</v>
      </c>
      <c r="K177" s="4">
        <f>(Albuquerque!$C$25*10^3)/Albuquerque!$B$8</f>
        <v>0</v>
      </c>
      <c r="L177" s="4">
        <f>(Seattle!$C$25*10^3)/Seattle!$B$8</f>
        <v>0</v>
      </c>
      <c r="M177" s="4">
        <f>(Chicago!$C$25*10^3)/Chicago!$B$8</f>
        <v>0</v>
      </c>
      <c r="N177" s="4">
        <f>(Boulder!$C$25*10^3)/Boulder!$B$8</f>
        <v>0</v>
      </c>
      <c r="O177" s="4">
        <f>(Minneapolis!$C$25*10^3)/Minneapolis!$B$8</f>
        <v>0</v>
      </c>
      <c r="P177" s="4">
        <f>(Helena!$C$25*10^3)/Helena!$B$8</f>
        <v>0</v>
      </c>
      <c r="Q177" s="4">
        <f>(Duluth!$C$25*10^3)/Duluth!$B$8</f>
        <v>0</v>
      </c>
      <c r="R177" s="4">
        <f>(Fairbanks!$C$25*10^3)/Fairbanks!$B$8</f>
        <v>0</v>
      </c>
    </row>
    <row r="178" spans="1:18" ht="11.25">
      <c r="A178" s="58"/>
      <c r="B178" s="59" t="s">
        <v>191</v>
      </c>
      <c r="C178" s="4">
        <f>(Miami!$C$26*10^3)/Miami!$B$8</f>
        <v>0</v>
      </c>
      <c r="D178" s="4">
        <f>(Houston!$C$26*10^3)/Houston!$B$8</f>
        <v>0</v>
      </c>
      <c r="E178" s="4">
        <f>(Phoenix!$C$26*10^3)/Phoenix!$B$8</f>
        <v>0</v>
      </c>
      <c r="F178" s="4">
        <f>(Atlanta!$C$26*10^3)/Atlanta!$B$8</f>
        <v>0</v>
      </c>
      <c r="G178" s="4">
        <f>(LosAngeles!$C$26*10^3)/LosAngeles!$B$8</f>
        <v>0</v>
      </c>
      <c r="H178" s="4">
        <f>(LasVegas!$C$26*10^3)/LasVegas!$B$8</f>
        <v>0</v>
      </c>
      <c r="I178" s="4">
        <f>(SanFrancisco!$C$26*10^3)/SanFrancisco!$B$8</f>
        <v>0</v>
      </c>
      <c r="J178" s="4">
        <f>(Baltimore!$C$26*10^3)/Baltimore!$B$8</f>
        <v>0</v>
      </c>
      <c r="K178" s="4">
        <f>(Albuquerque!$C$26*10^3)/Albuquerque!$B$8</f>
        <v>0</v>
      </c>
      <c r="L178" s="4">
        <f>(Seattle!$C$26*10^3)/Seattle!$B$8</f>
        <v>0</v>
      </c>
      <c r="M178" s="4">
        <f>(Chicago!$C$26*10^3)/Chicago!$B$8</f>
        <v>0</v>
      </c>
      <c r="N178" s="4">
        <f>(Boulder!$C$26*10^3)/Boulder!$B$8</f>
        <v>0</v>
      </c>
      <c r="O178" s="4">
        <f>(Minneapolis!$C$26*10^3)/Minneapolis!$B$8</f>
        <v>0</v>
      </c>
      <c r="P178" s="4">
        <f>(Helena!$C$26*10^3)/Helena!$B$8</f>
        <v>0</v>
      </c>
      <c r="Q178" s="4">
        <f>(Duluth!$C$26*10^3)/Duluth!$B$8</f>
        <v>0</v>
      </c>
      <c r="R178" s="4">
        <f>(Fairbanks!$C$26*10^3)/Fairbanks!$B$8</f>
        <v>0</v>
      </c>
    </row>
    <row r="179" spans="1:18" ht="11.25">
      <c r="A179" s="58"/>
      <c r="B179" s="59" t="s">
        <v>91</v>
      </c>
      <c r="C179" s="4">
        <f>(Miami!$C$28*10^3)/Miami!$B$8</f>
        <v>76.935220377010083</v>
      </c>
      <c r="D179" s="4">
        <f>(Houston!$C$28*10^3)/Houston!$B$8</f>
        <v>301.19666378842277</v>
      </c>
      <c r="E179" s="4">
        <f>(Phoenix!$C$28*10^3)/Phoenix!$B$8</f>
        <v>297.61600080367589</v>
      </c>
      <c r="F179" s="4">
        <f>(Atlanta!$C$28*10^3)/Atlanta!$B$8</f>
        <v>529.20141887059629</v>
      </c>
      <c r="G179" s="4">
        <f>(LosAngeles!$C$28*10^3)/LosAngeles!$B$8</f>
        <v>313.04609894302274</v>
      </c>
      <c r="H179" s="4">
        <f>(LasVegas!$C$28*10^3)/LasVegas!$B$8</f>
        <v>430.50476106190456</v>
      </c>
      <c r="I179" s="4">
        <f>(SanFrancisco!$C$28*10^3)/SanFrancisco!$B$8</f>
        <v>629.65850951614414</v>
      </c>
      <c r="J179" s="4">
        <f>(Baltimore!$C$28*10^3)/Baltimore!$B$8</f>
        <v>799.7962107639944</v>
      </c>
      <c r="K179" s="4">
        <f>(Albuquerque!$C$28*10^3)/Albuquerque!$B$8</f>
        <v>634.03328079142932</v>
      </c>
      <c r="L179" s="4">
        <f>(Seattle!$C$28*10^3)/Seattle!$B$8</f>
        <v>819.88093159426808</v>
      </c>
      <c r="M179" s="4">
        <f>(Chicago!$C$28*10^3)/Chicago!$B$8</f>
        <v>997.73726975045383</v>
      </c>
      <c r="N179" s="4">
        <f>(Boulder!$C$28*10^3)/Boulder!$B$8</f>
        <v>807.87841532341974</v>
      </c>
      <c r="O179" s="4">
        <f>(Minneapolis!$C$28*10^3)/Minneapolis!$B$8</f>
        <v>1213.7610355937513</v>
      </c>
      <c r="P179" s="4">
        <f>(Helena!$C$28*10^3)/Helena!$B$8</f>
        <v>1059.5078920491103</v>
      </c>
      <c r="Q179" s="4">
        <f>(Duluth!$C$28*10^3)/Duluth!$B$8</f>
        <v>1475.3312173058202</v>
      </c>
      <c r="R179" s="4">
        <f>(Fairbanks!$C$28*10^3)/Fairbanks!$B$8</f>
        <v>2212.5292109864404</v>
      </c>
    </row>
    <row r="180" spans="1:18" ht="11.25">
      <c r="A180" s="58"/>
      <c r="B180" s="56" t="s">
        <v>234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 ht="11.25">
      <c r="A181" s="58"/>
      <c r="B181" s="59" t="s">
        <v>71</v>
      </c>
      <c r="C181" s="4">
        <f>(Miami!$E$13*10^3)/Miami!$B$8</f>
        <v>0</v>
      </c>
      <c r="D181" s="4">
        <f>(Houston!$E$13*10^3)/Houston!$B$8</f>
        <v>0</v>
      </c>
      <c r="E181" s="4">
        <f>(Phoenix!$E$13*10^3)/Phoenix!$B$8</f>
        <v>0</v>
      </c>
      <c r="F181" s="4">
        <f>(Atlanta!$E$13*10^3)/Atlanta!$B$8</f>
        <v>0</v>
      </c>
      <c r="G181" s="4">
        <f>(LosAngeles!$E$13*10^3)/LosAngeles!$B$8</f>
        <v>0</v>
      </c>
      <c r="H181" s="4">
        <f>(LasVegas!$E$13*10^3)/LasVegas!$B$8</f>
        <v>0</v>
      </c>
      <c r="I181" s="4">
        <f>(SanFrancisco!$E$13*10^3)/SanFrancisco!$B$8</f>
        <v>0</v>
      </c>
      <c r="J181" s="4">
        <f>(Baltimore!$E$13*10^3)/Baltimore!$B$8</f>
        <v>0</v>
      </c>
      <c r="K181" s="4">
        <f>(Albuquerque!$E$13*10^3)/Albuquerque!$B$8</f>
        <v>0</v>
      </c>
      <c r="L181" s="4">
        <f>(Seattle!$E$13*10^3)/Seattle!$B$8</f>
        <v>0</v>
      </c>
      <c r="M181" s="4">
        <f>(Chicago!$E$13*10^3)/Chicago!$B$8</f>
        <v>0</v>
      </c>
      <c r="N181" s="4">
        <f>(Boulder!$E$13*10^3)/Boulder!$B$8</f>
        <v>0</v>
      </c>
      <c r="O181" s="4">
        <f>(Minneapolis!$E$13*10^3)/Minneapolis!$B$8</f>
        <v>0</v>
      </c>
      <c r="P181" s="4">
        <f>(Helena!$E$13*10^3)/Helena!$B$8</f>
        <v>0</v>
      </c>
      <c r="Q181" s="4">
        <f>(Duluth!$E$13*10^3)/Duluth!$B$8</f>
        <v>0</v>
      </c>
      <c r="R181" s="4">
        <f>(Fairbanks!$E$13*10^3)/Fairbanks!$B$8</f>
        <v>0</v>
      </c>
    </row>
    <row r="182" spans="1:18" ht="11.25">
      <c r="A182" s="58"/>
      <c r="B182" s="59" t="s">
        <v>72</v>
      </c>
      <c r="C182" s="4">
        <f>(Miami!$E$14*10^3)/Miami!$B$8</f>
        <v>0</v>
      </c>
      <c r="D182" s="4">
        <f>(Houston!$E$14*10^3)/Houston!$B$8</f>
        <v>0</v>
      </c>
      <c r="E182" s="4">
        <f>(Phoenix!$E$14*10^3)/Phoenix!$B$8</f>
        <v>0</v>
      </c>
      <c r="F182" s="4">
        <f>(Atlanta!$E$14*10^3)/Atlanta!$B$8</f>
        <v>0</v>
      </c>
      <c r="G182" s="4">
        <f>(LosAngeles!$E$14*10^3)/LosAngeles!$B$8</f>
        <v>0</v>
      </c>
      <c r="H182" s="4">
        <f>(LasVegas!$E$14*10^3)/LasVegas!$B$8</f>
        <v>0</v>
      </c>
      <c r="I182" s="4">
        <f>(SanFrancisco!$E$14*10^3)/SanFrancisco!$B$8</f>
        <v>0</v>
      </c>
      <c r="J182" s="4">
        <f>(Baltimore!$E$14*10^3)/Baltimore!$B$8</f>
        <v>0</v>
      </c>
      <c r="K182" s="4">
        <f>(Albuquerque!$E$14*10^3)/Albuquerque!$B$8</f>
        <v>0</v>
      </c>
      <c r="L182" s="4">
        <f>(Seattle!$E$14*10^3)/Seattle!$B$8</f>
        <v>0</v>
      </c>
      <c r="M182" s="4">
        <f>(Chicago!$E$14*10^3)/Chicago!$B$8</f>
        <v>0</v>
      </c>
      <c r="N182" s="4">
        <f>(Boulder!$E$14*10^3)/Boulder!$B$8</f>
        <v>0</v>
      </c>
      <c r="O182" s="4">
        <f>(Minneapolis!$E$14*10^3)/Minneapolis!$B$8</f>
        <v>0</v>
      </c>
      <c r="P182" s="4">
        <f>(Helena!$E$14*10^3)/Helena!$B$8</f>
        <v>0</v>
      </c>
      <c r="Q182" s="4">
        <f>(Duluth!$E$14*10^3)/Duluth!$B$8</f>
        <v>0</v>
      </c>
      <c r="R182" s="4">
        <f>(Fairbanks!$E$14*10^3)/Fairbanks!$B$8</f>
        <v>0</v>
      </c>
    </row>
    <row r="183" spans="1:18" ht="11.25">
      <c r="A183" s="58"/>
      <c r="B183" s="59" t="s">
        <v>80</v>
      </c>
      <c r="C183" s="4">
        <f>(Miami!$E$15*10^3)/Miami!$B$8</f>
        <v>0</v>
      </c>
      <c r="D183" s="4">
        <f>(Houston!$E$15*10^3)/Houston!$B$8</f>
        <v>0</v>
      </c>
      <c r="E183" s="4">
        <f>(Phoenix!$E$15*10^3)/Phoenix!$B$8</f>
        <v>0</v>
      </c>
      <c r="F183" s="4">
        <f>(Atlanta!$E$15*10^3)/Atlanta!$B$8</f>
        <v>0</v>
      </c>
      <c r="G183" s="4">
        <f>(LosAngeles!$E$15*10^3)/LosAngeles!$B$8</f>
        <v>0</v>
      </c>
      <c r="H183" s="4">
        <f>(LasVegas!$E$15*10^3)/LasVegas!$B$8</f>
        <v>0</v>
      </c>
      <c r="I183" s="4">
        <f>(SanFrancisco!$E$15*10^3)/SanFrancisco!$B$8</f>
        <v>0</v>
      </c>
      <c r="J183" s="4">
        <f>(Baltimore!$E$15*10^3)/Baltimore!$B$8</f>
        <v>0</v>
      </c>
      <c r="K183" s="4">
        <f>(Albuquerque!$E$15*10^3)/Albuquerque!$B$8</f>
        <v>0</v>
      </c>
      <c r="L183" s="4">
        <f>(Seattle!$E$15*10^3)/Seattle!$B$8</f>
        <v>0</v>
      </c>
      <c r="M183" s="4">
        <f>(Chicago!$E$15*10^3)/Chicago!$B$8</f>
        <v>0</v>
      </c>
      <c r="N183" s="4">
        <f>(Boulder!$E$15*10^3)/Boulder!$B$8</f>
        <v>0</v>
      </c>
      <c r="O183" s="4">
        <f>(Minneapolis!$E$15*10^3)/Minneapolis!$B$8</f>
        <v>0</v>
      </c>
      <c r="P183" s="4">
        <f>(Helena!$E$15*10^3)/Helena!$B$8</f>
        <v>0</v>
      </c>
      <c r="Q183" s="4">
        <f>(Duluth!$E$15*10^3)/Duluth!$B$8</f>
        <v>0</v>
      </c>
      <c r="R183" s="4">
        <f>(Fairbanks!$E$15*10^3)/Fairbanks!$B$8</f>
        <v>0</v>
      </c>
    </row>
    <row r="184" spans="1:18" ht="11.25">
      <c r="A184" s="58"/>
      <c r="B184" s="59" t="s">
        <v>81</v>
      </c>
      <c r="C184" s="4">
        <f>(Miami!$E$16*10^3)/Miami!$B$8</f>
        <v>0</v>
      </c>
      <c r="D184" s="4">
        <f>(Houston!$E$16*10^3)/Houston!$B$8</f>
        <v>0</v>
      </c>
      <c r="E184" s="4">
        <f>(Phoenix!$E$16*10^3)/Phoenix!$B$8</f>
        <v>0</v>
      </c>
      <c r="F184" s="4">
        <f>(Atlanta!$E$16*10^3)/Atlanta!$B$8</f>
        <v>0</v>
      </c>
      <c r="G184" s="4">
        <f>(LosAngeles!$E$16*10^3)/LosAngeles!$B$8</f>
        <v>0</v>
      </c>
      <c r="H184" s="4">
        <f>(LasVegas!$E$16*10^3)/LasVegas!$B$8</f>
        <v>0</v>
      </c>
      <c r="I184" s="4">
        <f>(SanFrancisco!$E$16*10^3)/SanFrancisco!$B$8</f>
        <v>0</v>
      </c>
      <c r="J184" s="4">
        <f>(Baltimore!$E$16*10^3)/Baltimore!$B$8</f>
        <v>0</v>
      </c>
      <c r="K184" s="4">
        <f>(Albuquerque!$E$16*10^3)/Albuquerque!$B$8</f>
        <v>0</v>
      </c>
      <c r="L184" s="4">
        <f>(Seattle!$E$16*10^3)/Seattle!$B$8</f>
        <v>0</v>
      </c>
      <c r="M184" s="4">
        <f>(Chicago!$E$16*10^3)/Chicago!$B$8</f>
        <v>0</v>
      </c>
      <c r="N184" s="4">
        <f>(Boulder!$E$16*10^3)/Boulder!$B$8</f>
        <v>0</v>
      </c>
      <c r="O184" s="4">
        <f>(Minneapolis!$E$16*10^3)/Minneapolis!$B$8</f>
        <v>0</v>
      </c>
      <c r="P184" s="4">
        <f>(Helena!$E$16*10^3)/Helena!$B$8</f>
        <v>0</v>
      </c>
      <c r="Q184" s="4">
        <f>(Duluth!$E$16*10^3)/Duluth!$B$8</f>
        <v>0</v>
      </c>
      <c r="R184" s="4">
        <f>(Fairbanks!$E$16*10^3)/Fairbanks!$B$8</f>
        <v>0</v>
      </c>
    </row>
    <row r="185" spans="1:18" ht="11.25">
      <c r="A185" s="58"/>
      <c r="B185" s="59" t="s">
        <v>82</v>
      </c>
      <c r="C185" s="4">
        <f>(Miami!$E$17*10^3)/Miami!$B$8</f>
        <v>0</v>
      </c>
      <c r="D185" s="4">
        <f>(Houston!$E$17*10^3)/Houston!$B$8</f>
        <v>0</v>
      </c>
      <c r="E185" s="4">
        <f>(Phoenix!$E$17*10^3)/Phoenix!$B$8</f>
        <v>0</v>
      </c>
      <c r="F185" s="4">
        <f>(Atlanta!$E$17*10^3)/Atlanta!$B$8</f>
        <v>0</v>
      </c>
      <c r="G185" s="4">
        <f>(LosAngeles!$E$17*10^3)/LosAngeles!$B$8</f>
        <v>0</v>
      </c>
      <c r="H185" s="4">
        <f>(LasVegas!$E$17*10^3)/LasVegas!$B$8</f>
        <v>0</v>
      </c>
      <c r="I185" s="4">
        <f>(SanFrancisco!$E$17*10^3)/SanFrancisco!$B$8</f>
        <v>0</v>
      </c>
      <c r="J185" s="4">
        <f>(Baltimore!$E$17*10^3)/Baltimore!$B$8</f>
        <v>0</v>
      </c>
      <c r="K185" s="4">
        <f>(Albuquerque!$E$17*10^3)/Albuquerque!$B$8</f>
        <v>0</v>
      </c>
      <c r="L185" s="4">
        <f>(Seattle!$E$17*10^3)/Seattle!$B$8</f>
        <v>0</v>
      </c>
      <c r="M185" s="4">
        <f>(Chicago!$E$17*10^3)/Chicago!$B$8</f>
        <v>0</v>
      </c>
      <c r="N185" s="4">
        <f>(Boulder!$E$17*10^3)/Boulder!$B$8</f>
        <v>0</v>
      </c>
      <c r="O185" s="4">
        <f>(Minneapolis!$E$17*10^3)/Minneapolis!$B$8</f>
        <v>0</v>
      </c>
      <c r="P185" s="4">
        <f>(Helena!$E$17*10^3)/Helena!$B$8</f>
        <v>0</v>
      </c>
      <c r="Q185" s="4">
        <f>(Duluth!$E$17*10^3)/Duluth!$B$8</f>
        <v>0</v>
      </c>
      <c r="R185" s="4">
        <f>(Fairbanks!$E$17*10^3)/Fairbanks!$B$8</f>
        <v>0</v>
      </c>
    </row>
    <row r="186" spans="1:18" ht="11.25">
      <c r="A186" s="58"/>
      <c r="B186" s="59" t="s">
        <v>83</v>
      </c>
      <c r="C186" s="4">
        <f>(Miami!$E$18*10^3)/Miami!$B$8</f>
        <v>0</v>
      </c>
      <c r="D186" s="4">
        <f>(Houston!$E$18*10^3)/Houston!$B$8</f>
        <v>0</v>
      </c>
      <c r="E186" s="4">
        <f>(Phoenix!$E$18*10^3)/Phoenix!$B$8</f>
        <v>0</v>
      </c>
      <c r="F186" s="4">
        <f>(Atlanta!$E$18*10^3)/Atlanta!$B$8</f>
        <v>0</v>
      </c>
      <c r="G186" s="4">
        <f>(LosAngeles!$E$18*10^3)/LosAngeles!$B$8</f>
        <v>0</v>
      </c>
      <c r="H186" s="4">
        <f>(LasVegas!$E$18*10^3)/LasVegas!$B$8</f>
        <v>0</v>
      </c>
      <c r="I186" s="4">
        <f>(SanFrancisco!$E$18*10^3)/SanFrancisco!$B$8</f>
        <v>0</v>
      </c>
      <c r="J186" s="4">
        <f>(Baltimore!$E$18*10^3)/Baltimore!$B$8</f>
        <v>0</v>
      </c>
      <c r="K186" s="4">
        <f>(Albuquerque!$E$18*10^3)/Albuquerque!$B$8</f>
        <v>0</v>
      </c>
      <c r="L186" s="4">
        <f>(Seattle!$E$18*10^3)/Seattle!$B$8</f>
        <v>0</v>
      </c>
      <c r="M186" s="4">
        <f>(Chicago!$E$18*10^3)/Chicago!$B$8</f>
        <v>0</v>
      </c>
      <c r="N186" s="4">
        <f>(Boulder!$E$18*10^3)/Boulder!$B$8</f>
        <v>0</v>
      </c>
      <c r="O186" s="4">
        <f>(Minneapolis!$E$18*10^3)/Minneapolis!$B$8</f>
        <v>0</v>
      </c>
      <c r="P186" s="4">
        <f>(Helena!$E$18*10^3)/Helena!$B$8</f>
        <v>0</v>
      </c>
      <c r="Q186" s="4">
        <f>(Duluth!$E$18*10^3)/Duluth!$B$8</f>
        <v>0</v>
      </c>
      <c r="R186" s="4">
        <f>(Fairbanks!$E$18*10^3)/Fairbanks!$B$8</f>
        <v>0</v>
      </c>
    </row>
    <row r="187" spans="1:18" ht="11.25">
      <c r="A187" s="58"/>
      <c r="B187" s="59" t="s">
        <v>84</v>
      </c>
      <c r="C187" s="4">
        <f>(Miami!$E$19*10^3)/Miami!$B$8</f>
        <v>0</v>
      </c>
      <c r="D187" s="4">
        <f>(Houston!$E$19*10^3)/Houston!$B$8</f>
        <v>0</v>
      </c>
      <c r="E187" s="4">
        <f>(Phoenix!$E$19*10^3)/Phoenix!$B$8</f>
        <v>0</v>
      </c>
      <c r="F187" s="4">
        <f>(Atlanta!$E$19*10^3)/Atlanta!$B$8</f>
        <v>0</v>
      </c>
      <c r="G187" s="4">
        <f>(LosAngeles!$E$19*10^3)/LosAngeles!$B$8</f>
        <v>0</v>
      </c>
      <c r="H187" s="4">
        <f>(LasVegas!$E$19*10^3)/LasVegas!$B$8</f>
        <v>0</v>
      </c>
      <c r="I187" s="4">
        <f>(SanFrancisco!$E$19*10^3)/SanFrancisco!$B$8</f>
        <v>0</v>
      </c>
      <c r="J187" s="4">
        <f>(Baltimore!$E$19*10^3)/Baltimore!$B$8</f>
        <v>0</v>
      </c>
      <c r="K187" s="4">
        <f>(Albuquerque!$E$19*10^3)/Albuquerque!$B$8</f>
        <v>0</v>
      </c>
      <c r="L187" s="4">
        <f>(Seattle!$E$19*10^3)/Seattle!$B$8</f>
        <v>0</v>
      </c>
      <c r="M187" s="4">
        <f>(Chicago!$E$19*10^3)/Chicago!$B$8</f>
        <v>0</v>
      </c>
      <c r="N187" s="4">
        <f>(Boulder!$E$19*10^3)/Boulder!$B$8</f>
        <v>0</v>
      </c>
      <c r="O187" s="4">
        <f>(Minneapolis!$E$19*10^3)/Minneapolis!$B$8</f>
        <v>0</v>
      </c>
      <c r="P187" s="4">
        <f>(Helena!$E$19*10^3)/Helena!$B$8</f>
        <v>0</v>
      </c>
      <c r="Q187" s="4">
        <f>(Duluth!$E$19*10^3)/Duluth!$B$8</f>
        <v>0</v>
      </c>
      <c r="R187" s="4">
        <f>(Fairbanks!$E$19*10^3)/Fairbanks!$B$8</f>
        <v>0</v>
      </c>
    </row>
    <row r="188" spans="1:18" ht="11.25">
      <c r="A188" s="58"/>
      <c r="B188" s="59" t="s">
        <v>85</v>
      </c>
      <c r="C188" s="4">
        <f>(Miami!$E$20*10^3)/Miami!$B$8</f>
        <v>0</v>
      </c>
      <c r="D188" s="4">
        <f>(Houston!$E$20*10^3)/Houston!$B$8</f>
        <v>0</v>
      </c>
      <c r="E188" s="4">
        <f>(Phoenix!$E$20*10^3)/Phoenix!$B$8</f>
        <v>0</v>
      </c>
      <c r="F188" s="4">
        <f>(Atlanta!$E$20*10^3)/Atlanta!$B$8</f>
        <v>0</v>
      </c>
      <c r="G188" s="4">
        <f>(LosAngeles!$E$20*10^3)/LosAngeles!$B$8</f>
        <v>0</v>
      </c>
      <c r="H188" s="4">
        <f>(LasVegas!$E$20*10^3)/LasVegas!$B$8</f>
        <v>0</v>
      </c>
      <c r="I188" s="4">
        <f>(SanFrancisco!$E$20*10^3)/SanFrancisco!$B$8</f>
        <v>0</v>
      </c>
      <c r="J188" s="4">
        <f>(Baltimore!$E$20*10^3)/Baltimore!$B$8</f>
        <v>0</v>
      </c>
      <c r="K188" s="4">
        <f>(Albuquerque!$E$20*10^3)/Albuquerque!$B$8</f>
        <v>0</v>
      </c>
      <c r="L188" s="4">
        <f>(Seattle!$E$20*10^3)/Seattle!$B$8</f>
        <v>0</v>
      </c>
      <c r="M188" s="4">
        <f>(Chicago!$E$20*10^3)/Chicago!$B$8</f>
        <v>0</v>
      </c>
      <c r="N188" s="4">
        <f>(Boulder!$E$20*10^3)/Boulder!$B$8</f>
        <v>0</v>
      </c>
      <c r="O188" s="4">
        <f>(Minneapolis!$E$20*10^3)/Minneapolis!$B$8</f>
        <v>0</v>
      </c>
      <c r="P188" s="4">
        <f>(Helena!$E$20*10^3)/Helena!$B$8</f>
        <v>0</v>
      </c>
      <c r="Q188" s="4">
        <f>(Duluth!$E$20*10^3)/Duluth!$B$8</f>
        <v>0</v>
      </c>
      <c r="R188" s="4">
        <f>(Fairbanks!$E$20*10^3)/Fairbanks!$B$8</f>
        <v>0</v>
      </c>
    </row>
    <row r="189" spans="1:18" ht="11.25">
      <c r="A189" s="58"/>
      <c r="B189" s="59" t="s">
        <v>86</v>
      </c>
      <c r="C189" s="4">
        <f>(Miami!$E$21*10^3)/Miami!$B$8</f>
        <v>0</v>
      </c>
      <c r="D189" s="4">
        <f>(Houston!$E$21*10^3)/Houston!$B$8</f>
        <v>0</v>
      </c>
      <c r="E189" s="4">
        <f>(Phoenix!$E$21*10^3)/Phoenix!$B$8</f>
        <v>0</v>
      </c>
      <c r="F189" s="4">
        <f>(Atlanta!$E$21*10^3)/Atlanta!$B$8</f>
        <v>0</v>
      </c>
      <c r="G189" s="4">
        <f>(LosAngeles!$E$21*10^3)/LosAngeles!$B$8</f>
        <v>0</v>
      </c>
      <c r="H189" s="4">
        <f>(LasVegas!$E$21*10^3)/LasVegas!$B$8</f>
        <v>0</v>
      </c>
      <c r="I189" s="4">
        <f>(SanFrancisco!$E$21*10^3)/SanFrancisco!$B$8</f>
        <v>0</v>
      </c>
      <c r="J189" s="4">
        <f>(Baltimore!$E$21*10^3)/Baltimore!$B$8</f>
        <v>0</v>
      </c>
      <c r="K189" s="4">
        <f>(Albuquerque!$E$21*10^3)/Albuquerque!$B$8</f>
        <v>0</v>
      </c>
      <c r="L189" s="4">
        <f>(Seattle!$E$21*10^3)/Seattle!$B$8</f>
        <v>0</v>
      </c>
      <c r="M189" s="4">
        <f>(Chicago!$E$21*10^3)/Chicago!$B$8</f>
        <v>0</v>
      </c>
      <c r="N189" s="4">
        <f>(Boulder!$E$21*10^3)/Boulder!$B$8</f>
        <v>0</v>
      </c>
      <c r="O189" s="4">
        <f>(Minneapolis!$E$21*10^3)/Minneapolis!$B$8</f>
        <v>0</v>
      </c>
      <c r="P189" s="4">
        <f>(Helena!$E$21*10^3)/Helena!$B$8</f>
        <v>0</v>
      </c>
      <c r="Q189" s="4">
        <f>(Duluth!$E$21*10^3)/Duluth!$B$8</f>
        <v>0</v>
      </c>
      <c r="R189" s="4">
        <f>(Fairbanks!$E$21*10^3)/Fairbanks!$B$8</f>
        <v>0</v>
      </c>
    </row>
    <row r="190" spans="1:18" ht="11.25">
      <c r="A190" s="58"/>
      <c r="B190" s="59" t="s">
        <v>87</v>
      </c>
      <c r="C190" s="4">
        <f>(Miami!$E$22*10^3)/Miami!$B$8</f>
        <v>0</v>
      </c>
      <c r="D190" s="4">
        <f>(Houston!$E$22*10^3)/Houston!$B$8</f>
        <v>0</v>
      </c>
      <c r="E190" s="4">
        <f>(Phoenix!$E$22*10^3)/Phoenix!$B$8</f>
        <v>0</v>
      </c>
      <c r="F190" s="4">
        <f>(Atlanta!$E$22*10^3)/Atlanta!$B$8</f>
        <v>0</v>
      </c>
      <c r="G190" s="4">
        <f>(LosAngeles!$E$22*10^3)/LosAngeles!$B$8</f>
        <v>0</v>
      </c>
      <c r="H190" s="4">
        <f>(LasVegas!$E$22*10^3)/LasVegas!$B$8</f>
        <v>0</v>
      </c>
      <c r="I190" s="4">
        <f>(SanFrancisco!$E$22*10^3)/SanFrancisco!$B$8</f>
        <v>0</v>
      </c>
      <c r="J190" s="4">
        <f>(Baltimore!$E$22*10^3)/Baltimore!$B$8</f>
        <v>0</v>
      </c>
      <c r="K190" s="4">
        <f>(Albuquerque!$E$22*10^3)/Albuquerque!$B$8</f>
        <v>0</v>
      </c>
      <c r="L190" s="4">
        <f>(Seattle!$E$22*10^3)/Seattle!$B$8</f>
        <v>0</v>
      </c>
      <c r="M190" s="4">
        <f>(Chicago!$E$22*10^3)/Chicago!$B$8</f>
        <v>0</v>
      </c>
      <c r="N190" s="4">
        <f>(Boulder!$E$22*10^3)/Boulder!$B$8</f>
        <v>0</v>
      </c>
      <c r="O190" s="4">
        <f>(Minneapolis!$E$22*10^3)/Minneapolis!$B$8</f>
        <v>0</v>
      </c>
      <c r="P190" s="4">
        <f>(Helena!$E$22*10^3)/Helena!$B$8</f>
        <v>0</v>
      </c>
      <c r="Q190" s="4">
        <f>(Duluth!$E$22*10^3)/Duluth!$B$8</f>
        <v>0</v>
      </c>
      <c r="R190" s="4">
        <f>(Fairbanks!$E$22*10^3)/Fairbanks!$B$8</f>
        <v>0</v>
      </c>
    </row>
    <row r="191" spans="1:18" ht="11.25">
      <c r="A191" s="58"/>
      <c r="B191" s="59" t="s">
        <v>66</v>
      </c>
      <c r="C191" s="4">
        <f>(Miami!$E$23*10^3)/Miami!$B$8</f>
        <v>0</v>
      </c>
      <c r="D191" s="4">
        <f>(Houston!$E$23*10^3)/Houston!$B$8</f>
        <v>0</v>
      </c>
      <c r="E191" s="4">
        <f>(Phoenix!$E$23*10^3)/Phoenix!$B$8</f>
        <v>0</v>
      </c>
      <c r="F191" s="4">
        <f>(Atlanta!$E$23*10^3)/Atlanta!$B$8</f>
        <v>0</v>
      </c>
      <c r="G191" s="4">
        <f>(LosAngeles!$E$23*10^3)/LosAngeles!$B$8</f>
        <v>0</v>
      </c>
      <c r="H191" s="4">
        <f>(LasVegas!$E$23*10^3)/LasVegas!$B$8</f>
        <v>0</v>
      </c>
      <c r="I191" s="4">
        <f>(SanFrancisco!$E$23*10^3)/SanFrancisco!$B$8</f>
        <v>0</v>
      </c>
      <c r="J191" s="4">
        <f>(Baltimore!$E$23*10^3)/Baltimore!$B$8</f>
        <v>0</v>
      </c>
      <c r="K191" s="4">
        <f>(Albuquerque!$E$23*10^3)/Albuquerque!$B$8</f>
        <v>0</v>
      </c>
      <c r="L191" s="4">
        <f>(Seattle!$E$23*10^3)/Seattle!$B$8</f>
        <v>0</v>
      </c>
      <c r="M191" s="4">
        <f>(Chicago!$E$23*10^3)/Chicago!$B$8</f>
        <v>0</v>
      </c>
      <c r="N191" s="4">
        <f>(Boulder!$E$23*10^3)/Boulder!$B$8</f>
        <v>0</v>
      </c>
      <c r="O191" s="4">
        <f>(Minneapolis!$E$23*10^3)/Minneapolis!$B$8</f>
        <v>0</v>
      </c>
      <c r="P191" s="4">
        <f>(Helena!$E$23*10^3)/Helena!$B$8</f>
        <v>0</v>
      </c>
      <c r="Q191" s="4">
        <f>(Duluth!$E$23*10^3)/Duluth!$B$8</f>
        <v>0</v>
      </c>
      <c r="R191" s="4">
        <f>(Fairbanks!$E$23*10^3)/Fairbanks!$B$8</f>
        <v>0</v>
      </c>
    </row>
    <row r="192" spans="1:18" ht="11.25">
      <c r="A192" s="58"/>
      <c r="B192" s="59" t="s">
        <v>88</v>
      </c>
      <c r="C192" s="4">
        <f>(Miami!$E$24*10^3)/Miami!$B$8</f>
        <v>0</v>
      </c>
      <c r="D192" s="4">
        <f>(Houston!$E$24*10^3)/Houston!$B$8</f>
        <v>0</v>
      </c>
      <c r="E192" s="4">
        <f>(Phoenix!$E$24*10^3)/Phoenix!$B$8</f>
        <v>0</v>
      </c>
      <c r="F192" s="4">
        <f>(Atlanta!$E$24*10^3)/Atlanta!$B$8</f>
        <v>0</v>
      </c>
      <c r="G192" s="4">
        <f>(LosAngeles!$E$24*10^3)/LosAngeles!$B$8</f>
        <v>0</v>
      </c>
      <c r="H192" s="4">
        <f>(LasVegas!$E$24*10^3)/LasVegas!$B$8</f>
        <v>0</v>
      </c>
      <c r="I192" s="4">
        <f>(SanFrancisco!$E$24*10^3)/SanFrancisco!$B$8</f>
        <v>0</v>
      </c>
      <c r="J192" s="4">
        <f>(Baltimore!$E$24*10^3)/Baltimore!$B$8</f>
        <v>0</v>
      </c>
      <c r="K192" s="4">
        <f>(Albuquerque!$E$24*10^3)/Albuquerque!$B$8</f>
        <v>0</v>
      </c>
      <c r="L192" s="4">
        <f>(Seattle!$E$24*10^3)/Seattle!$B$8</f>
        <v>0</v>
      </c>
      <c r="M192" s="4">
        <f>(Chicago!$E$24*10^3)/Chicago!$B$8</f>
        <v>0</v>
      </c>
      <c r="N192" s="4">
        <f>(Boulder!$E$24*10^3)/Boulder!$B$8</f>
        <v>0</v>
      </c>
      <c r="O192" s="4">
        <f>(Minneapolis!$E$24*10^3)/Minneapolis!$B$8</f>
        <v>0</v>
      </c>
      <c r="P192" s="4">
        <f>(Helena!$E$24*10^3)/Helena!$B$8</f>
        <v>0</v>
      </c>
      <c r="Q192" s="4">
        <f>(Duluth!$E$24*10^3)/Duluth!$B$8</f>
        <v>0</v>
      </c>
      <c r="R192" s="4">
        <f>(Fairbanks!$E$24*10^3)/Fairbanks!$B$8</f>
        <v>0</v>
      </c>
    </row>
    <row r="193" spans="1:18" ht="11.25">
      <c r="A193" s="58"/>
      <c r="B193" s="59" t="s">
        <v>89</v>
      </c>
      <c r="C193" s="4">
        <f>(Miami!$E$25*10^3)/Miami!$B$8</f>
        <v>0</v>
      </c>
      <c r="D193" s="4">
        <f>(Houston!$E$25*10^3)/Houston!$B$8</f>
        <v>0</v>
      </c>
      <c r="E193" s="4">
        <f>(Phoenix!$E$25*10^3)/Phoenix!$B$8</f>
        <v>0</v>
      </c>
      <c r="F193" s="4">
        <f>(Atlanta!$E$25*10^3)/Atlanta!$B$8</f>
        <v>0</v>
      </c>
      <c r="G193" s="4">
        <f>(LosAngeles!$E$25*10^3)/LosAngeles!$B$8</f>
        <v>0</v>
      </c>
      <c r="H193" s="4">
        <f>(LasVegas!$E$25*10^3)/LasVegas!$B$8</f>
        <v>0</v>
      </c>
      <c r="I193" s="4">
        <f>(SanFrancisco!$E$25*10^3)/SanFrancisco!$B$8</f>
        <v>0</v>
      </c>
      <c r="J193" s="4">
        <f>(Baltimore!$E$25*10^3)/Baltimore!$B$8</f>
        <v>0</v>
      </c>
      <c r="K193" s="4">
        <f>(Albuquerque!$E$25*10^3)/Albuquerque!$B$8</f>
        <v>0</v>
      </c>
      <c r="L193" s="4">
        <f>(Seattle!$E$25*10^3)/Seattle!$B$8</f>
        <v>0</v>
      </c>
      <c r="M193" s="4">
        <f>(Chicago!$E$25*10^3)/Chicago!$B$8</f>
        <v>0</v>
      </c>
      <c r="N193" s="4">
        <f>(Boulder!$E$25*10^3)/Boulder!$B$8</f>
        <v>0</v>
      </c>
      <c r="O193" s="4">
        <f>(Minneapolis!$E$25*10^3)/Minneapolis!$B$8</f>
        <v>0</v>
      </c>
      <c r="P193" s="4">
        <f>(Helena!$E$25*10^3)/Helena!$B$8</f>
        <v>0</v>
      </c>
      <c r="Q193" s="4">
        <f>(Duluth!$E$25*10^3)/Duluth!$B$8</f>
        <v>0</v>
      </c>
      <c r="R193" s="4">
        <f>(Fairbanks!$E$25*10^3)/Fairbanks!$B$8</f>
        <v>0</v>
      </c>
    </row>
    <row r="194" spans="1:18" ht="11.25">
      <c r="A194" s="58"/>
      <c r="B194" s="59" t="s">
        <v>90</v>
      </c>
      <c r="C194" s="4">
        <f>(Miami!$E$26*10^3)/Miami!$B$8</f>
        <v>0</v>
      </c>
      <c r="D194" s="4">
        <f>(Houston!$E$26*10^3)/Houston!$B$8</f>
        <v>0</v>
      </c>
      <c r="E194" s="4">
        <f>(Phoenix!$E$26*10^3)/Phoenix!$B$8</f>
        <v>0</v>
      </c>
      <c r="F194" s="4">
        <f>(Atlanta!$E$26*10^3)/Atlanta!$B$8</f>
        <v>0</v>
      </c>
      <c r="G194" s="4">
        <f>(LosAngeles!$E$26*10^3)/LosAngeles!$B$8</f>
        <v>0</v>
      </c>
      <c r="H194" s="4">
        <f>(LasVegas!$E$26*10^3)/LasVegas!$B$8</f>
        <v>0</v>
      </c>
      <c r="I194" s="4">
        <f>(SanFrancisco!$E$26*10^3)/SanFrancisco!$B$8</f>
        <v>0</v>
      </c>
      <c r="J194" s="4">
        <f>(Baltimore!$E$26*10^3)/Baltimore!$B$8</f>
        <v>0</v>
      </c>
      <c r="K194" s="4">
        <f>(Albuquerque!$E$26*10^3)/Albuquerque!$B$8</f>
        <v>0</v>
      </c>
      <c r="L194" s="4">
        <f>(Seattle!$E$26*10^3)/Seattle!$B$8</f>
        <v>0</v>
      </c>
      <c r="M194" s="4">
        <f>(Chicago!$E$26*10^3)/Chicago!$B$8</f>
        <v>0</v>
      </c>
      <c r="N194" s="4">
        <f>(Boulder!$E$26*10^3)/Boulder!$B$8</f>
        <v>0</v>
      </c>
      <c r="O194" s="4">
        <f>(Minneapolis!$E$26*10^3)/Minneapolis!$B$8</f>
        <v>0</v>
      </c>
      <c r="P194" s="4">
        <f>(Helena!$E$26*10^3)/Helena!$B$8</f>
        <v>0</v>
      </c>
      <c r="Q194" s="4">
        <f>(Duluth!$E$26*10^3)/Duluth!$B$8</f>
        <v>0</v>
      </c>
      <c r="R194" s="4">
        <f>(Fairbanks!$E$26*10^3)/Fairbanks!$B$8</f>
        <v>0</v>
      </c>
    </row>
    <row r="195" spans="1:18" ht="11.25">
      <c r="A195" s="58"/>
      <c r="B195" s="59" t="s">
        <v>91</v>
      </c>
      <c r="C195" s="4">
        <f>(Miami!$E$28*10^3)/Miami!$B$8</f>
        <v>0</v>
      </c>
      <c r="D195" s="4">
        <f>(Houston!$E$28*10^3)/Houston!$B$8</f>
        <v>0</v>
      </c>
      <c r="E195" s="4">
        <f>(Phoenix!$E$28*10^3)/Phoenix!$B$8</f>
        <v>0</v>
      </c>
      <c r="F195" s="4">
        <f>(Atlanta!$E$28*10^3)/Atlanta!$B$8</f>
        <v>0</v>
      </c>
      <c r="G195" s="4">
        <f>(LosAngeles!$E$28*10^3)/LosAngeles!$B$8</f>
        <v>0</v>
      </c>
      <c r="H195" s="4">
        <f>(LasVegas!$E$28*10^3)/LasVegas!$B$8</f>
        <v>0</v>
      </c>
      <c r="I195" s="4">
        <f>(SanFrancisco!$E$28*10^3)/SanFrancisco!$B$8</f>
        <v>0</v>
      </c>
      <c r="J195" s="4">
        <f>(Baltimore!$E$28*10^3)/Baltimore!$B$8</f>
        <v>0</v>
      </c>
      <c r="K195" s="4">
        <f>(Albuquerque!$E$28*10^3)/Albuquerque!$B$8</f>
        <v>0</v>
      </c>
      <c r="L195" s="4">
        <f>(Seattle!$E$28*10^3)/Seattle!$B$8</f>
        <v>0</v>
      </c>
      <c r="M195" s="4">
        <f>(Chicago!$E$28*10^3)/Chicago!$B$8</f>
        <v>0</v>
      </c>
      <c r="N195" s="4">
        <f>(Boulder!$E$28*10^3)/Boulder!$B$8</f>
        <v>0</v>
      </c>
      <c r="O195" s="4">
        <f>(Minneapolis!$E$28*10^3)/Minneapolis!$B$8</f>
        <v>0</v>
      </c>
      <c r="P195" s="4">
        <f>(Helena!$E$28*10^3)/Helena!$B$8</f>
        <v>0</v>
      </c>
      <c r="Q195" s="4">
        <f>(Duluth!$E$28*10^3)/Duluth!$B$8</f>
        <v>0</v>
      </c>
      <c r="R195" s="4">
        <f>(Fairbanks!$E$28*10^3)/Fairbanks!$B$8</f>
        <v>0</v>
      </c>
    </row>
    <row r="196" spans="1:18" ht="11.25">
      <c r="A196" s="58"/>
      <c r="B196" s="56" t="s">
        <v>235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 ht="11.25">
      <c r="A197" s="58"/>
      <c r="B197" s="59" t="s">
        <v>71</v>
      </c>
      <c r="C197" s="4">
        <f>(Miami!$F$13*10^3)/Miami!$B$8</f>
        <v>0</v>
      </c>
      <c r="D197" s="4">
        <f>(Houston!$F$13*10^3)/Houston!$B$8</f>
        <v>0</v>
      </c>
      <c r="E197" s="4">
        <f>(Phoenix!$F$13*10^3)/Phoenix!$B$8</f>
        <v>0</v>
      </c>
      <c r="F197" s="4">
        <f>(Atlanta!$F$13*10^3)/Atlanta!$B$8</f>
        <v>0</v>
      </c>
      <c r="G197" s="4">
        <f>(LosAngeles!$F$13*10^3)/LosAngeles!$B$8</f>
        <v>0</v>
      </c>
      <c r="H197" s="4">
        <f>(LasVegas!$F$13*10^3)/LasVegas!$B$8</f>
        <v>0</v>
      </c>
      <c r="I197" s="4">
        <f>(SanFrancisco!$F$13*10^3)/SanFrancisco!$B$8</f>
        <v>0</v>
      </c>
      <c r="J197" s="4">
        <f>(Baltimore!$F$13*10^3)/Baltimore!$B$8</f>
        <v>0</v>
      </c>
      <c r="K197" s="4">
        <f>(Albuquerque!$F$13*10^3)/Albuquerque!$B$8</f>
        <v>0</v>
      </c>
      <c r="L197" s="4">
        <f>(Seattle!$F$13*10^3)/Seattle!$B$8</f>
        <v>0</v>
      </c>
      <c r="M197" s="4">
        <f>(Chicago!$F$13*10^3)/Chicago!$B$8</f>
        <v>0</v>
      </c>
      <c r="N197" s="4">
        <f>(Boulder!$F$13*10^3)/Boulder!$B$8</f>
        <v>0</v>
      </c>
      <c r="O197" s="4">
        <f>(Minneapolis!$F$13*10^3)/Minneapolis!$B$8</f>
        <v>0</v>
      </c>
      <c r="P197" s="4">
        <f>(Helena!$F$13*10^3)/Helena!$B$8</f>
        <v>0</v>
      </c>
      <c r="Q197" s="4">
        <f>(Duluth!$F$13*10^3)/Duluth!$B$8</f>
        <v>0</v>
      </c>
      <c r="R197" s="4">
        <f>(Fairbanks!$F$13*10^3)/Fairbanks!$B$8</f>
        <v>0</v>
      </c>
    </row>
    <row r="198" spans="1:18" ht="11.25">
      <c r="A198" s="58"/>
      <c r="B198" s="59" t="s">
        <v>72</v>
      </c>
      <c r="C198" s="4">
        <f>(Miami!$F$14*10^3)/Miami!$B$8</f>
        <v>0</v>
      </c>
      <c r="D198" s="4">
        <f>(Houston!$F$14*10^3)/Houston!$B$8</f>
        <v>0</v>
      </c>
      <c r="E198" s="4">
        <f>(Phoenix!$F$14*10^3)/Phoenix!$B$8</f>
        <v>0</v>
      </c>
      <c r="F198" s="4">
        <f>(Atlanta!$F$14*10^3)/Atlanta!$B$8</f>
        <v>0</v>
      </c>
      <c r="G198" s="4">
        <f>(LosAngeles!$F$14*10^3)/LosAngeles!$B$8</f>
        <v>0</v>
      </c>
      <c r="H198" s="4">
        <f>(LasVegas!$F$14*10^3)/LasVegas!$B$8</f>
        <v>0</v>
      </c>
      <c r="I198" s="4">
        <f>(SanFrancisco!$F$14*10^3)/SanFrancisco!$B$8</f>
        <v>0</v>
      </c>
      <c r="J198" s="4">
        <f>(Baltimore!$F$14*10^3)/Baltimore!$B$8</f>
        <v>0</v>
      </c>
      <c r="K198" s="4">
        <f>(Albuquerque!$F$14*10^3)/Albuquerque!$B$8</f>
        <v>0</v>
      </c>
      <c r="L198" s="4">
        <f>(Seattle!$F$14*10^3)/Seattle!$B$8</f>
        <v>0</v>
      </c>
      <c r="M198" s="4">
        <f>(Chicago!$F$14*10^3)/Chicago!$B$8</f>
        <v>0</v>
      </c>
      <c r="N198" s="4">
        <f>(Boulder!$F$14*10^3)/Boulder!$B$8</f>
        <v>0</v>
      </c>
      <c r="O198" s="4">
        <f>(Minneapolis!$F$14*10^3)/Minneapolis!$B$8</f>
        <v>0</v>
      </c>
      <c r="P198" s="4">
        <f>(Helena!$F$14*10^3)/Helena!$B$8</f>
        <v>0</v>
      </c>
      <c r="Q198" s="4">
        <f>(Duluth!$F$14*10^3)/Duluth!$B$8</f>
        <v>0</v>
      </c>
      <c r="R198" s="4">
        <f>(Fairbanks!$F$14*10^3)/Fairbanks!$B$8</f>
        <v>0</v>
      </c>
    </row>
    <row r="199" spans="1:18" ht="11.25">
      <c r="A199" s="58"/>
      <c r="B199" s="59" t="s">
        <v>80</v>
      </c>
      <c r="C199" s="4">
        <f>(Miami!$F$15*10^3)/Miami!$B$8</f>
        <v>0</v>
      </c>
      <c r="D199" s="4">
        <f>(Houston!$F$15*10^3)/Houston!$B$8</f>
        <v>0</v>
      </c>
      <c r="E199" s="4">
        <f>(Phoenix!$F$15*10^3)/Phoenix!$B$8</f>
        <v>0</v>
      </c>
      <c r="F199" s="4">
        <f>(Atlanta!$F$15*10^3)/Atlanta!$B$8</f>
        <v>0</v>
      </c>
      <c r="G199" s="4">
        <f>(LosAngeles!$F$15*10^3)/LosAngeles!$B$8</f>
        <v>0</v>
      </c>
      <c r="H199" s="4">
        <f>(LasVegas!$F$15*10^3)/LasVegas!$B$8</f>
        <v>0</v>
      </c>
      <c r="I199" s="4">
        <f>(SanFrancisco!$F$15*10^3)/SanFrancisco!$B$8</f>
        <v>0</v>
      </c>
      <c r="J199" s="4">
        <f>(Baltimore!$F$15*10^3)/Baltimore!$B$8</f>
        <v>0</v>
      </c>
      <c r="K199" s="4">
        <f>(Albuquerque!$F$15*10^3)/Albuquerque!$B$8</f>
        <v>0</v>
      </c>
      <c r="L199" s="4">
        <f>(Seattle!$F$15*10^3)/Seattle!$B$8</f>
        <v>0</v>
      </c>
      <c r="M199" s="4">
        <f>(Chicago!$F$15*10^3)/Chicago!$B$8</f>
        <v>0</v>
      </c>
      <c r="N199" s="4">
        <f>(Boulder!$F$15*10^3)/Boulder!$B$8</f>
        <v>0</v>
      </c>
      <c r="O199" s="4">
        <f>(Minneapolis!$F$15*10^3)/Minneapolis!$B$8</f>
        <v>0</v>
      </c>
      <c r="P199" s="4">
        <f>(Helena!$F$15*10^3)/Helena!$B$8</f>
        <v>0</v>
      </c>
      <c r="Q199" s="4">
        <f>(Duluth!$F$15*10^3)/Duluth!$B$8</f>
        <v>0</v>
      </c>
      <c r="R199" s="4">
        <f>(Fairbanks!$F$15*10^3)/Fairbanks!$B$8</f>
        <v>0</v>
      </c>
    </row>
    <row r="200" spans="1:18" ht="11.25">
      <c r="A200" s="58"/>
      <c r="B200" s="59" t="s">
        <v>81</v>
      </c>
      <c r="C200" s="4">
        <f>(Miami!$F$16*10^3)/Miami!$B$8</f>
        <v>0</v>
      </c>
      <c r="D200" s="4">
        <f>(Houston!$F$16*10^3)/Houston!$B$8</f>
        <v>0</v>
      </c>
      <c r="E200" s="4">
        <f>(Phoenix!$F$16*10^3)/Phoenix!$B$8</f>
        <v>0</v>
      </c>
      <c r="F200" s="4">
        <f>(Atlanta!$F$16*10^3)/Atlanta!$B$8</f>
        <v>0</v>
      </c>
      <c r="G200" s="4">
        <f>(LosAngeles!$F$16*10^3)/LosAngeles!$B$8</f>
        <v>0</v>
      </c>
      <c r="H200" s="4">
        <f>(LasVegas!$F$16*10^3)/LasVegas!$B$8</f>
        <v>0</v>
      </c>
      <c r="I200" s="4">
        <f>(SanFrancisco!$F$16*10^3)/SanFrancisco!$B$8</f>
        <v>0</v>
      </c>
      <c r="J200" s="4">
        <f>(Baltimore!$F$16*10^3)/Baltimore!$B$8</f>
        <v>0</v>
      </c>
      <c r="K200" s="4">
        <f>(Albuquerque!$F$16*10^3)/Albuquerque!$B$8</f>
        <v>0</v>
      </c>
      <c r="L200" s="4">
        <f>(Seattle!$F$16*10^3)/Seattle!$B$8</f>
        <v>0</v>
      </c>
      <c r="M200" s="4">
        <f>(Chicago!$F$16*10^3)/Chicago!$B$8</f>
        <v>0</v>
      </c>
      <c r="N200" s="4">
        <f>(Boulder!$F$16*10^3)/Boulder!$B$8</f>
        <v>0</v>
      </c>
      <c r="O200" s="4">
        <f>(Minneapolis!$F$16*10^3)/Minneapolis!$B$8</f>
        <v>0</v>
      </c>
      <c r="P200" s="4">
        <f>(Helena!$F$16*10^3)/Helena!$B$8</f>
        <v>0</v>
      </c>
      <c r="Q200" s="4">
        <f>(Duluth!$F$16*10^3)/Duluth!$B$8</f>
        <v>0</v>
      </c>
      <c r="R200" s="4">
        <f>(Fairbanks!$F$16*10^3)/Fairbanks!$B$8</f>
        <v>0</v>
      </c>
    </row>
    <row r="201" spans="1:18" ht="11.25">
      <c r="A201" s="58"/>
      <c r="B201" s="59" t="s">
        <v>82</v>
      </c>
      <c r="C201" s="4">
        <f>(Miami!$F$17*10^3)/Miami!$B$8</f>
        <v>0</v>
      </c>
      <c r="D201" s="4">
        <f>(Houston!$F$17*10^3)/Houston!$B$8</f>
        <v>0</v>
      </c>
      <c r="E201" s="4">
        <f>(Phoenix!$F$17*10^3)/Phoenix!$B$8</f>
        <v>0</v>
      </c>
      <c r="F201" s="4">
        <f>(Atlanta!$F$17*10^3)/Atlanta!$B$8</f>
        <v>0</v>
      </c>
      <c r="G201" s="4">
        <f>(LosAngeles!$F$17*10^3)/LosAngeles!$B$8</f>
        <v>0</v>
      </c>
      <c r="H201" s="4">
        <f>(LasVegas!$F$17*10^3)/LasVegas!$B$8</f>
        <v>0</v>
      </c>
      <c r="I201" s="4">
        <f>(SanFrancisco!$F$17*10^3)/SanFrancisco!$B$8</f>
        <v>0</v>
      </c>
      <c r="J201" s="4">
        <f>(Baltimore!$F$17*10^3)/Baltimore!$B$8</f>
        <v>0</v>
      </c>
      <c r="K201" s="4">
        <f>(Albuquerque!$F$17*10^3)/Albuquerque!$B$8</f>
        <v>0</v>
      </c>
      <c r="L201" s="4">
        <f>(Seattle!$F$17*10^3)/Seattle!$B$8</f>
        <v>0</v>
      </c>
      <c r="M201" s="4">
        <f>(Chicago!$F$17*10^3)/Chicago!$B$8</f>
        <v>0</v>
      </c>
      <c r="N201" s="4">
        <f>(Boulder!$F$17*10^3)/Boulder!$B$8</f>
        <v>0</v>
      </c>
      <c r="O201" s="4">
        <f>(Minneapolis!$F$17*10^3)/Minneapolis!$B$8</f>
        <v>0</v>
      </c>
      <c r="P201" s="4">
        <f>(Helena!$F$17*10^3)/Helena!$B$8</f>
        <v>0</v>
      </c>
      <c r="Q201" s="4">
        <f>(Duluth!$F$17*10^3)/Duluth!$B$8</f>
        <v>0</v>
      </c>
      <c r="R201" s="4">
        <f>(Fairbanks!$F$17*10^3)/Fairbanks!$B$8</f>
        <v>0</v>
      </c>
    </row>
    <row r="202" spans="1:18" ht="11.25">
      <c r="A202" s="58"/>
      <c r="B202" s="59" t="s">
        <v>83</v>
      </c>
      <c r="C202" s="4">
        <f>(Miami!$F$18*10^3)/Miami!$B$8</f>
        <v>0</v>
      </c>
      <c r="D202" s="4">
        <f>(Houston!$F$18*10^3)/Houston!$B$8</f>
        <v>0</v>
      </c>
      <c r="E202" s="4">
        <f>(Phoenix!$F$18*10^3)/Phoenix!$B$8</f>
        <v>0</v>
      </c>
      <c r="F202" s="4">
        <f>(Atlanta!$F$18*10^3)/Atlanta!$B$8</f>
        <v>0</v>
      </c>
      <c r="G202" s="4">
        <f>(LosAngeles!$F$18*10^3)/LosAngeles!$B$8</f>
        <v>0</v>
      </c>
      <c r="H202" s="4">
        <f>(LasVegas!$F$18*10^3)/LasVegas!$B$8</f>
        <v>0</v>
      </c>
      <c r="I202" s="4">
        <f>(SanFrancisco!$F$18*10^3)/SanFrancisco!$B$8</f>
        <v>0</v>
      </c>
      <c r="J202" s="4">
        <f>(Baltimore!$F$18*10^3)/Baltimore!$B$8</f>
        <v>0</v>
      </c>
      <c r="K202" s="4">
        <f>(Albuquerque!$F$18*10^3)/Albuquerque!$B$8</f>
        <v>0</v>
      </c>
      <c r="L202" s="4">
        <f>(Seattle!$F$18*10^3)/Seattle!$B$8</f>
        <v>0</v>
      </c>
      <c r="M202" s="4">
        <f>(Chicago!$F$18*10^3)/Chicago!$B$8</f>
        <v>0</v>
      </c>
      <c r="N202" s="4">
        <f>(Boulder!$F$18*10^3)/Boulder!$B$8</f>
        <v>0</v>
      </c>
      <c r="O202" s="4">
        <f>(Minneapolis!$F$18*10^3)/Minneapolis!$B$8</f>
        <v>0</v>
      </c>
      <c r="P202" s="4">
        <f>(Helena!$F$18*10^3)/Helena!$B$8</f>
        <v>0</v>
      </c>
      <c r="Q202" s="4">
        <f>(Duluth!$F$18*10^3)/Duluth!$B$8</f>
        <v>0</v>
      </c>
      <c r="R202" s="4">
        <f>(Fairbanks!$F$18*10^3)/Fairbanks!$B$8</f>
        <v>0</v>
      </c>
    </row>
    <row r="203" spans="1:18" ht="11.25">
      <c r="A203" s="58"/>
      <c r="B203" s="59" t="s">
        <v>84</v>
      </c>
      <c r="C203" s="4">
        <f>(Miami!$F$19*10^3)/Miami!$B$8</f>
        <v>0</v>
      </c>
      <c r="D203" s="4">
        <f>(Houston!$F$19*10^3)/Houston!$B$8</f>
        <v>0</v>
      </c>
      <c r="E203" s="4">
        <f>(Phoenix!$F$19*10^3)/Phoenix!$B$8</f>
        <v>0</v>
      </c>
      <c r="F203" s="4">
        <f>(Atlanta!$F$19*10^3)/Atlanta!$B$8</f>
        <v>0</v>
      </c>
      <c r="G203" s="4">
        <f>(LosAngeles!$F$19*10^3)/LosAngeles!$B$8</f>
        <v>0</v>
      </c>
      <c r="H203" s="4">
        <f>(LasVegas!$F$19*10^3)/LasVegas!$B$8</f>
        <v>0</v>
      </c>
      <c r="I203" s="4">
        <f>(SanFrancisco!$F$19*10^3)/SanFrancisco!$B$8</f>
        <v>0</v>
      </c>
      <c r="J203" s="4">
        <f>(Baltimore!$F$19*10^3)/Baltimore!$B$8</f>
        <v>0</v>
      </c>
      <c r="K203" s="4">
        <f>(Albuquerque!$F$19*10^3)/Albuquerque!$B$8</f>
        <v>0</v>
      </c>
      <c r="L203" s="4">
        <f>(Seattle!$F$19*10^3)/Seattle!$B$8</f>
        <v>0</v>
      </c>
      <c r="M203" s="4">
        <f>(Chicago!$F$19*10^3)/Chicago!$B$8</f>
        <v>0</v>
      </c>
      <c r="N203" s="4">
        <f>(Boulder!$F$19*10^3)/Boulder!$B$8</f>
        <v>0</v>
      </c>
      <c r="O203" s="4">
        <f>(Minneapolis!$F$19*10^3)/Minneapolis!$B$8</f>
        <v>0</v>
      </c>
      <c r="P203" s="4">
        <f>(Helena!$F$19*10^3)/Helena!$B$8</f>
        <v>0</v>
      </c>
      <c r="Q203" s="4">
        <f>(Duluth!$F$19*10^3)/Duluth!$B$8</f>
        <v>0</v>
      </c>
      <c r="R203" s="4">
        <f>(Fairbanks!$F$19*10^3)/Fairbanks!$B$8</f>
        <v>0</v>
      </c>
    </row>
    <row r="204" spans="1:18" ht="11.25">
      <c r="A204" s="58"/>
      <c r="B204" s="59" t="s">
        <v>85</v>
      </c>
      <c r="C204" s="4">
        <f>(Miami!$F$20*10^3)/Miami!$B$8</f>
        <v>0</v>
      </c>
      <c r="D204" s="4">
        <f>(Houston!$F$20*10^3)/Houston!$B$8</f>
        <v>0</v>
      </c>
      <c r="E204" s="4">
        <f>(Phoenix!$F$20*10^3)/Phoenix!$B$8</f>
        <v>0</v>
      </c>
      <c r="F204" s="4">
        <f>(Atlanta!$F$20*10^3)/Atlanta!$B$8</f>
        <v>0</v>
      </c>
      <c r="G204" s="4">
        <f>(LosAngeles!$F$20*10^3)/LosAngeles!$B$8</f>
        <v>0</v>
      </c>
      <c r="H204" s="4">
        <f>(LasVegas!$F$20*10^3)/LasVegas!$B$8</f>
        <v>0</v>
      </c>
      <c r="I204" s="4">
        <f>(SanFrancisco!$F$20*10^3)/SanFrancisco!$B$8</f>
        <v>0</v>
      </c>
      <c r="J204" s="4">
        <f>(Baltimore!$F$20*10^3)/Baltimore!$B$8</f>
        <v>0</v>
      </c>
      <c r="K204" s="4">
        <f>(Albuquerque!$F$20*10^3)/Albuquerque!$B$8</f>
        <v>0</v>
      </c>
      <c r="L204" s="4">
        <f>(Seattle!$F$20*10^3)/Seattle!$B$8</f>
        <v>0</v>
      </c>
      <c r="M204" s="4">
        <f>(Chicago!$F$20*10^3)/Chicago!$B$8</f>
        <v>0</v>
      </c>
      <c r="N204" s="4">
        <f>(Boulder!$F$20*10^3)/Boulder!$B$8</f>
        <v>0</v>
      </c>
      <c r="O204" s="4">
        <f>(Minneapolis!$F$20*10^3)/Minneapolis!$B$8</f>
        <v>0</v>
      </c>
      <c r="P204" s="4">
        <f>(Helena!$F$20*10^3)/Helena!$B$8</f>
        <v>0</v>
      </c>
      <c r="Q204" s="4">
        <f>(Duluth!$F$20*10^3)/Duluth!$B$8</f>
        <v>0</v>
      </c>
      <c r="R204" s="4">
        <f>(Fairbanks!$F$20*10^3)/Fairbanks!$B$8</f>
        <v>0</v>
      </c>
    </row>
    <row r="205" spans="1:18" ht="11.25">
      <c r="A205" s="58"/>
      <c r="B205" s="59" t="s">
        <v>86</v>
      </c>
      <c r="C205" s="4">
        <f>(Miami!$F$21*10^3)/Miami!$B$8</f>
        <v>0</v>
      </c>
      <c r="D205" s="4">
        <f>(Houston!$F$21*10^3)/Houston!$B$8</f>
        <v>0</v>
      </c>
      <c r="E205" s="4">
        <f>(Phoenix!$F$21*10^3)/Phoenix!$B$8</f>
        <v>0</v>
      </c>
      <c r="F205" s="4">
        <f>(Atlanta!$F$21*10^3)/Atlanta!$B$8</f>
        <v>0</v>
      </c>
      <c r="G205" s="4">
        <f>(LosAngeles!$F$21*10^3)/LosAngeles!$B$8</f>
        <v>0</v>
      </c>
      <c r="H205" s="4">
        <f>(LasVegas!$F$21*10^3)/LasVegas!$B$8</f>
        <v>0</v>
      </c>
      <c r="I205" s="4">
        <f>(SanFrancisco!$F$21*10^3)/SanFrancisco!$B$8</f>
        <v>0</v>
      </c>
      <c r="J205" s="4">
        <f>(Baltimore!$F$21*10^3)/Baltimore!$B$8</f>
        <v>0</v>
      </c>
      <c r="K205" s="4">
        <f>(Albuquerque!$F$21*10^3)/Albuquerque!$B$8</f>
        <v>0</v>
      </c>
      <c r="L205" s="4">
        <f>(Seattle!$F$21*10^3)/Seattle!$B$8</f>
        <v>0</v>
      </c>
      <c r="M205" s="4">
        <f>(Chicago!$F$21*10^3)/Chicago!$B$8</f>
        <v>0</v>
      </c>
      <c r="N205" s="4">
        <f>(Boulder!$F$21*10^3)/Boulder!$B$8</f>
        <v>0</v>
      </c>
      <c r="O205" s="4">
        <f>(Minneapolis!$F$21*10^3)/Minneapolis!$B$8</f>
        <v>0</v>
      </c>
      <c r="P205" s="4">
        <f>(Helena!$F$21*10^3)/Helena!$B$8</f>
        <v>0</v>
      </c>
      <c r="Q205" s="4">
        <f>(Duluth!$F$21*10^3)/Duluth!$B$8</f>
        <v>0</v>
      </c>
      <c r="R205" s="4">
        <f>(Fairbanks!$F$21*10^3)/Fairbanks!$B$8</f>
        <v>0</v>
      </c>
    </row>
    <row r="206" spans="1:18" ht="11.25">
      <c r="A206" s="58"/>
      <c r="B206" s="59" t="s">
        <v>87</v>
      </c>
      <c r="C206" s="4">
        <f>(Miami!$F$22*10^3)/Miami!$B$8</f>
        <v>0</v>
      </c>
      <c r="D206" s="4">
        <f>(Houston!$F$22*10^3)/Houston!$B$8</f>
        <v>0</v>
      </c>
      <c r="E206" s="4">
        <f>(Phoenix!$F$22*10^3)/Phoenix!$B$8</f>
        <v>0</v>
      </c>
      <c r="F206" s="4">
        <f>(Atlanta!$F$22*10^3)/Atlanta!$B$8</f>
        <v>0</v>
      </c>
      <c r="G206" s="4">
        <f>(LosAngeles!$F$22*10^3)/LosAngeles!$B$8</f>
        <v>0</v>
      </c>
      <c r="H206" s="4">
        <f>(LasVegas!$F$22*10^3)/LasVegas!$B$8</f>
        <v>0</v>
      </c>
      <c r="I206" s="4">
        <f>(SanFrancisco!$F$22*10^3)/SanFrancisco!$B$8</f>
        <v>0</v>
      </c>
      <c r="J206" s="4">
        <f>(Baltimore!$F$22*10^3)/Baltimore!$B$8</f>
        <v>0</v>
      </c>
      <c r="K206" s="4">
        <f>(Albuquerque!$F$22*10^3)/Albuquerque!$B$8</f>
        <v>0</v>
      </c>
      <c r="L206" s="4">
        <f>(Seattle!$F$22*10^3)/Seattle!$B$8</f>
        <v>0</v>
      </c>
      <c r="M206" s="4">
        <f>(Chicago!$F$22*10^3)/Chicago!$B$8</f>
        <v>0</v>
      </c>
      <c r="N206" s="4">
        <f>(Boulder!$F$22*10^3)/Boulder!$B$8</f>
        <v>0</v>
      </c>
      <c r="O206" s="4">
        <f>(Minneapolis!$F$22*10^3)/Minneapolis!$B$8</f>
        <v>0</v>
      </c>
      <c r="P206" s="4">
        <f>(Helena!$F$22*10^3)/Helena!$B$8</f>
        <v>0</v>
      </c>
      <c r="Q206" s="4">
        <f>(Duluth!$F$22*10^3)/Duluth!$B$8</f>
        <v>0</v>
      </c>
      <c r="R206" s="4">
        <f>(Fairbanks!$F$22*10^3)/Fairbanks!$B$8</f>
        <v>0</v>
      </c>
    </row>
    <row r="207" spans="1:18" ht="11.25">
      <c r="A207" s="58"/>
      <c r="B207" s="59" t="s">
        <v>66</v>
      </c>
      <c r="C207" s="4">
        <f>(Miami!$F$23*10^3)/Miami!$B$8</f>
        <v>0</v>
      </c>
      <c r="D207" s="4">
        <f>(Houston!$F$23*10^3)/Houston!$B$8</f>
        <v>0</v>
      </c>
      <c r="E207" s="4">
        <f>(Phoenix!$F$23*10^3)/Phoenix!$B$8</f>
        <v>0</v>
      </c>
      <c r="F207" s="4">
        <f>(Atlanta!$F$23*10^3)/Atlanta!$B$8</f>
        <v>0</v>
      </c>
      <c r="G207" s="4">
        <f>(LosAngeles!$F$23*10^3)/LosAngeles!$B$8</f>
        <v>0</v>
      </c>
      <c r="H207" s="4">
        <f>(LasVegas!$F$23*10^3)/LasVegas!$B$8</f>
        <v>0</v>
      </c>
      <c r="I207" s="4">
        <f>(SanFrancisco!$F$23*10^3)/SanFrancisco!$B$8</f>
        <v>0</v>
      </c>
      <c r="J207" s="4">
        <f>(Baltimore!$F$23*10^3)/Baltimore!$B$8</f>
        <v>0</v>
      </c>
      <c r="K207" s="4">
        <f>(Albuquerque!$F$23*10^3)/Albuquerque!$B$8</f>
        <v>0</v>
      </c>
      <c r="L207" s="4">
        <f>(Seattle!$F$23*10^3)/Seattle!$B$8</f>
        <v>0</v>
      </c>
      <c r="M207" s="4">
        <f>(Chicago!$F$23*10^3)/Chicago!$B$8</f>
        <v>0</v>
      </c>
      <c r="N207" s="4">
        <f>(Boulder!$F$23*10^3)/Boulder!$B$8</f>
        <v>0</v>
      </c>
      <c r="O207" s="4">
        <f>(Minneapolis!$F$23*10^3)/Minneapolis!$B$8</f>
        <v>0</v>
      </c>
      <c r="P207" s="4">
        <f>(Helena!$F$23*10^3)/Helena!$B$8</f>
        <v>0</v>
      </c>
      <c r="Q207" s="4">
        <f>(Duluth!$F$23*10^3)/Duluth!$B$8</f>
        <v>0</v>
      </c>
      <c r="R207" s="4">
        <f>(Fairbanks!$F$23*10^3)/Fairbanks!$B$8</f>
        <v>0</v>
      </c>
    </row>
    <row r="208" spans="1:18" ht="11.25">
      <c r="A208" s="58"/>
      <c r="B208" s="59" t="s">
        <v>88</v>
      </c>
      <c r="C208" s="4">
        <f>(Miami!$F$24*10^3)/Miami!$B$8</f>
        <v>0</v>
      </c>
      <c r="D208" s="4">
        <f>(Houston!$F$24*10^3)/Houston!$B$8</f>
        <v>0</v>
      </c>
      <c r="E208" s="4">
        <f>(Phoenix!$F$24*10^3)/Phoenix!$B$8</f>
        <v>0</v>
      </c>
      <c r="F208" s="4">
        <f>(Atlanta!$F$24*10^3)/Atlanta!$B$8</f>
        <v>0</v>
      </c>
      <c r="G208" s="4">
        <f>(LosAngeles!$F$24*10^3)/LosAngeles!$B$8</f>
        <v>0</v>
      </c>
      <c r="H208" s="4">
        <f>(LasVegas!$F$24*10^3)/LasVegas!$B$8</f>
        <v>0</v>
      </c>
      <c r="I208" s="4">
        <f>(SanFrancisco!$F$24*10^3)/SanFrancisco!$B$8</f>
        <v>0</v>
      </c>
      <c r="J208" s="4">
        <f>(Baltimore!$F$24*10^3)/Baltimore!$B$8</f>
        <v>0</v>
      </c>
      <c r="K208" s="4">
        <f>(Albuquerque!$F$24*10^3)/Albuquerque!$B$8</f>
        <v>0</v>
      </c>
      <c r="L208" s="4">
        <f>(Seattle!$F$24*10^3)/Seattle!$B$8</f>
        <v>0</v>
      </c>
      <c r="M208" s="4">
        <f>(Chicago!$F$24*10^3)/Chicago!$B$8</f>
        <v>0</v>
      </c>
      <c r="N208" s="4">
        <f>(Boulder!$F$24*10^3)/Boulder!$B$8</f>
        <v>0</v>
      </c>
      <c r="O208" s="4">
        <f>(Minneapolis!$F$24*10^3)/Minneapolis!$B$8</f>
        <v>0</v>
      </c>
      <c r="P208" s="4">
        <f>(Helena!$F$24*10^3)/Helena!$B$8</f>
        <v>0</v>
      </c>
      <c r="Q208" s="4">
        <f>(Duluth!$F$24*10^3)/Duluth!$B$8</f>
        <v>0</v>
      </c>
      <c r="R208" s="4">
        <f>(Fairbanks!$F$24*10^3)/Fairbanks!$B$8</f>
        <v>0</v>
      </c>
    </row>
    <row r="209" spans="1:18" ht="11.25">
      <c r="A209" s="58"/>
      <c r="B209" s="59" t="s">
        <v>89</v>
      </c>
      <c r="C209" s="4">
        <f>(Miami!$F$25*10^3)/Miami!$B$8</f>
        <v>0</v>
      </c>
      <c r="D209" s="4">
        <f>(Houston!$F$25*10^3)/Houston!$B$8</f>
        <v>0</v>
      </c>
      <c r="E209" s="4">
        <f>(Phoenix!$F$25*10^3)/Phoenix!$B$8</f>
        <v>0</v>
      </c>
      <c r="F209" s="4">
        <f>(Atlanta!$F$25*10^3)/Atlanta!$B$8</f>
        <v>0</v>
      </c>
      <c r="G209" s="4">
        <f>(LosAngeles!$F$25*10^3)/LosAngeles!$B$8</f>
        <v>0</v>
      </c>
      <c r="H209" s="4">
        <f>(LasVegas!$F$25*10^3)/LasVegas!$B$8</f>
        <v>0</v>
      </c>
      <c r="I209" s="4">
        <f>(SanFrancisco!$F$25*10^3)/SanFrancisco!$B$8</f>
        <v>0</v>
      </c>
      <c r="J209" s="4">
        <f>(Baltimore!$F$25*10^3)/Baltimore!$B$8</f>
        <v>0</v>
      </c>
      <c r="K209" s="4">
        <f>(Albuquerque!$F$25*10^3)/Albuquerque!$B$8</f>
        <v>0</v>
      </c>
      <c r="L209" s="4">
        <f>(Seattle!$F$25*10^3)/Seattle!$B$8</f>
        <v>0</v>
      </c>
      <c r="M209" s="4">
        <f>(Chicago!$F$25*10^3)/Chicago!$B$8</f>
        <v>0</v>
      </c>
      <c r="N209" s="4">
        <f>(Boulder!$F$25*10^3)/Boulder!$B$8</f>
        <v>0</v>
      </c>
      <c r="O209" s="4">
        <f>(Minneapolis!$F$25*10^3)/Minneapolis!$B$8</f>
        <v>0</v>
      </c>
      <c r="P209" s="4">
        <f>(Helena!$F$25*10^3)/Helena!$B$8</f>
        <v>0</v>
      </c>
      <c r="Q209" s="4">
        <f>(Duluth!$F$25*10^3)/Duluth!$B$8</f>
        <v>0</v>
      </c>
      <c r="R209" s="4">
        <f>(Fairbanks!$F$25*10^3)/Fairbanks!$B$8</f>
        <v>0</v>
      </c>
    </row>
    <row r="210" spans="1:18" ht="11.25">
      <c r="A210" s="58"/>
      <c r="B210" s="59" t="s">
        <v>90</v>
      </c>
      <c r="C210" s="4">
        <f>(Miami!$F$26*10^3)/Miami!$B$8</f>
        <v>0</v>
      </c>
      <c r="D210" s="4">
        <f>(Houston!$F$26*10^3)/Houston!$B$8</f>
        <v>0</v>
      </c>
      <c r="E210" s="4">
        <f>(Phoenix!$F$26*10^3)/Phoenix!$B$8</f>
        <v>0</v>
      </c>
      <c r="F210" s="4">
        <f>(Atlanta!$F$26*10^3)/Atlanta!$B$8</f>
        <v>0</v>
      </c>
      <c r="G210" s="4">
        <f>(LosAngeles!$F$26*10^3)/LosAngeles!$B$8</f>
        <v>0</v>
      </c>
      <c r="H210" s="4">
        <f>(LasVegas!$F$26*10^3)/LasVegas!$B$8</f>
        <v>0</v>
      </c>
      <c r="I210" s="4">
        <f>(SanFrancisco!$F$26*10^3)/SanFrancisco!$B$8</f>
        <v>0</v>
      </c>
      <c r="J210" s="4">
        <f>(Baltimore!$F$26*10^3)/Baltimore!$B$8</f>
        <v>0</v>
      </c>
      <c r="K210" s="4">
        <f>(Albuquerque!$F$26*10^3)/Albuquerque!$B$8</f>
        <v>0</v>
      </c>
      <c r="L210" s="4">
        <f>(Seattle!$F$26*10^3)/Seattle!$B$8</f>
        <v>0</v>
      </c>
      <c r="M210" s="4">
        <f>(Chicago!$F$26*10^3)/Chicago!$B$8</f>
        <v>0</v>
      </c>
      <c r="N210" s="4">
        <f>(Boulder!$F$26*10^3)/Boulder!$B$8</f>
        <v>0</v>
      </c>
      <c r="O210" s="4">
        <f>(Minneapolis!$F$26*10^3)/Minneapolis!$B$8</f>
        <v>0</v>
      </c>
      <c r="P210" s="4">
        <f>(Helena!$F$26*10^3)/Helena!$B$8</f>
        <v>0</v>
      </c>
      <c r="Q210" s="4">
        <f>(Duluth!$F$26*10^3)/Duluth!$B$8</f>
        <v>0</v>
      </c>
      <c r="R210" s="4">
        <f>(Fairbanks!$F$26*10^3)/Fairbanks!$B$8</f>
        <v>0</v>
      </c>
    </row>
    <row r="211" spans="1:18" ht="11.25">
      <c r="A211" s="58"/>
      <c r="B211" s="59" t="s">
        <v>91</v>
      </c>
      <c r="C211" s="4">
        <f>(Miami!$F$28*10^3)/Miami!$B$8</f>
        <v>0</v>
      </c>
      <c r="D211" s="4">
        <f>(Houston!$F$28*10^3)/Houston!$B$8</f>
        <v>0</v>
      </c>
      <c r="E211" s="4">
        <f>(Phoenix!$F$28*10^3)/Phoenix!$B$8</f>
        <v>0</v>
      </c>
      <c r="F211" s="4">
        <f>(Atlanta!$F$28*10^3)/Atlanta!$B$8</f>
        <v>0</v>
      </c>
      <c r="G211" s="4">
        <f>(LosAngeles!$F$28*10^3)/LosAngeles!$B$8</f>
        <v>0</v>
      </c>
      <c r="H211" s="4">
        <f>(LasVegas!$F$28*10^3)/LasVegas!$B$8</f>
        <v>0</v>
      </c>
      <c r="I211" s="4">
        <f>(SanFrancisco!$F$28*10^3)/SanFrancisco!$B$8</f>
        <v>0</v>
      </c>
      <c r="J211" s="4">
        <f>(Baltimore!$F$28*10^3)/Baltimore!$B$8</f>
        <v>0</v>
      </c>
      <c r="K211" s="4">
        <f>(Albuquerque!$F$28*10^3)/Albuquerque!$B$8</f>
        <v>0</v>
      </c>
      <c r="L211" s="4">
        <f>(Seattle!$F$28*10^3)/Seattle!$B$8</f>
        <v>0</v>
      </c>
      <c r="M211" s="4">
        <f>(Chicago!$F$28*10^3)/Chicago!$B$8</f>
        <v>0</v>
      </c>
      <c r="N211" s="4">
        <f>(Boulder!$F$28*10^3)/Boulder!$B$8</f>
        <v>0</v>
      </c>
      <c r="O211" s="4">
        <f>(Minneapolis!$F$28*10^3)/Minneapolis!$B$8</f>
        <v>0</v>
      </c>
      <c r="P211" s="4">
        <f>(Helena!$F$28*10^3)/Helena!$B$8</f>
        <v>0</v>
      </c>
      <c r="Q211" s="4">
        <f>(Duluth!$F$28*10^3)/Duluth!$B$8</f>
        <v>0</v>
      </c>
      <c r="R211" s="4">
        <f>(Fairbanks!$F$28*10^3)/Fairbanks!$B$8</f>
        <v>0</v>
      </c>
    </row>
    <row r="212" spans="1:18" ht="11.25">
      <c r="A212" s="58"/>
      <c r="B212" s="56" t="s">
        <v>236</v>
      </c>
      <c r="C212" s="4">
        <f>(Miami!$B$2*10^3)/Miami!$B$8</f>
        <v>2071.2257731194345</v>
      </c>
      <c r="D212" s="4">
        <f>(Houston!$B$2*10^3)/Houston!$B$8</f>
        <v>2236.7112435687991</v>
      </c>
      <c r="E212" s="4">
        <f>(Phoenix!$B$2*10^3)/Phoenix!$B$8</f>
        <v>2065.2005960595966</v>
      </c>
      <c r="F212" s="4">
        <f>(Atlanta!$B$2*10^3)/Atlanta!$B$8</f>
        <v>2323.6421824583394</v>
      </c>
      <c r="G212" s="4">
        <f>(LosAngeles!$B$2*10^3)/LosAngeles!$B$8</f>
        <v>1945.0319198046302</v>
      </c>
      <c r="H212" s="4">
        <f>(LasVegas!$B$2*10^3)/LasVegas!$B$8</f>
        <v>2111.2875796201197</v>
      </c>
      <c r="I212" s="4">
        <f>(SanFrancisco!$B$2*10^3)/SanFrancisco!$B$8</f>
        <v>2171.8407286661131</v>
      </c>
      <c r="J212" s="4">
        <f>(Baltimore!$B$2*10^3)/Baltimore!$B$8</f>
        <v>2507.3514814185837</v>
      </c>
      <c r="K212" s="4">
        <f>(Albuquerque!$B$2*10^3)/Albuquerque!$B$8</f>
        <v>2272.843170788296</v>
      </c>
      <c r="L212" s="4">
        <f>(Seattle!$B$2*10^3)/Seattle!$B$8</f>
        <v>2379.0527627553643</v>
      </c>
      <c r="M212" s="4">
        <f>(Chicago!$B$2*10^3)/Chicago!$B$8</f>
        <v>2703.7234589634973</v>
      </c>
      <c r="N212" s="4">
        <f>(Boulder!$B$2*10^3)/Boulder!$B$8</f>
        <v>2449.123251825612</v>
      </c>
      <c r="O212" s="4">
        <f>(Minneapolis!$B$2*10^3)/Minneapolis!$B$8</f>
        <v>2924.7032259453358</v>
      </c>
      <c r="P212" s="4">
        <f>(Helena!$B$2*10^3)/Helena!$B$8</f>
        <v>2708.2871897416517</v>
      </c>
      <c r="Q212" s="4">
        <f>(Duluth!$B$2*10^3)/Duluth!$B$8</f>
        <v>3136.6607746382861</v>
      </c>
      <c r="R212" s="4">
        <f>(Fairbanks!$B$2*10^3)/Fairbanks!$B$8</f>
        <v>3921.639211727927</v>
      </c>
    </row>
    <row r="213" spans="1:18" ht="11.25">
      <c r="A213" s="56" t="s">
        <v>314</v>
      </c>
      <c r="B213" s="57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1:18" ht="11.25">
      <c r="A214" s="58"/>
      <c r="B214" s="56" t="s">
        <v>313</v>
      </c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</row>
    <row r="215" spans="1:18" ht="11.25">
      <c r="A215" s="58"/>
      <c r="B215" s="59" t="s">
        <v>311</v>
      </c>
      <c r="C215" s="71">
        <f>10^(-3)*Miami!$C126</f>
        <v>422.89883500000002</v>
      </c>
      <c r="D215" s="71">
        <f>10^(-3)*Houston!$C126</f>
        <v>414.04758299999997</v>
      </c>
      <c r="E215" s="71">
        <f>10^(-3)*Phoenix!$C126</f>
        <v>346.16485700000004</v>
      </c>
      <c r="F215" s="71">
        <f>10^(-3)*Atlanta!$C126</f>
        <v>377.36229800000001</v>
      </c>
      <c r="G215" s="71">
        <f>10^(-3)*LosAngeles!$C126</f>
        <v>353.63748400000003</v>
      </c>
      <c r="H215" s="71">
        <f>10^(-3)*LasVegas!$C126</f>
        <v>350.75261399999999</v>
      </c>
      <c r="I215" s="71">
        <f>10^(-3)*SanFrancisco!$C126</f>
        <v>350.87741399999999</v>
      </c>
      <c r="J215" s="71">
        <f>10^(-3)*Baltimore!$C126</f>
        <v>367.16206599999998</v>
      </c>
      <c r="K215" s="71">
        <f>10^(-3)*Albuquerque!$C126</f>
        <v>352.15424800000005</v>
      </c>
      <c r="L215" s="71">
        <f>10^(-3)*Seattle!$C126</f>
        <v>357.07148100000006</v>
      </c>
      <c r="M215" s="71">
        <f>10^(-3)*Chicago!$C126</f>
        <v>357.60626100000002</v>
      </c>
      <c r="N215" s="71">
        <f>10^(-3)*Boulder!$C126</f>
        <v>362.73763500000001</v>
      </c>
      <c r="O215" s="71">
        <f>10^(-3)*Minneapolis!$C126</f>
        <v>358.46139199999999</v>
      </c>
      <c r="P215" s="71">
        <f>10^(-3)*Helena!$C126</f>
        <v>364.92390500000005</v>
      </c>
      <c r="Q215" s="71">
        <f>10^(-3)*Duluth!$C126</f>
        <v>359.39921500000003</v>
      </c>
      <c r="R215" s="71">
        <f>10^(-3)*Fairbanks!$C126</f>
        <v>375.78450300000003</v>
      </c>
    </row>
    <row r="216" spans="1:18" ht="11.25">
      <c r="A216" s="58"/>
      <c r="B216" s="59" t="s">
        <v>310</v>
      </c>
      <c r="C216" s="71">
        <f>10^(-3)*Miami!$C127</f>
        <v>443.90481699999998</v>
      </c>
      <c r="D216" s="71">
        <f>10^(-3)*Houston!$C127</f>
        <v>402.39382400000005</v>
      </c>
      <c r="E216" s="71">
        <f>10^(-3)*Phoenix!$C127</f>
        <v>354.032445</v>
      </c>
      <c r="F216" s="71">
        <f>10^(-3)*Atlanta!$C127</f>
        <v>376.14777000000004</v>
      </c>
      <c r="G216" s="71">
        <f>10^(-3)*LosAngeles!$C127</f>
        <v>367.94091300000002</v>
      </c>
      <c r="H216" s="71">
        <f>10^(-3)*LasVegas!$C127</f>
        <v>360.74346100000002</v>
      </c>
      <c r="I216" s="71">
        <f>10^(-3)*SanFrancisco!$C127</f>
        <v>350.33373700000004</v>
      </c>
      <c r="J216" s="71">
        <f>10^(-3)*Baltimore!$C127</f>
        <v>356.51334000000003</v>
      </c>
      <c r="K216" s="71">
        <f>10^(-3)*Albuquerque!$C127</f>
        <v>353.75350799999995</v>
      </c>
      <c r="L216" s="71">
        <f>10^(-3)*Seattle!$C127</f>
        <v>347.951211</v>
      </c>
      <c r="M216" s="71">
        <f>10^(-3)*Chicago!$C127</f>
        <v>359.44429200000002</v>
      </c>
      <c r="N216" s="71">
        <f>10^(-3)*Boulder!$C127</f>
        <v>358.72131400000001</v>
      </c>
      <c r="O216" s="71">
        <f>10^(-3)*Minneapolis!$C127</f>
        <v>358.13861099999997</v>
      </c>
      <c r="P216" s="71">
        <f>10^(-3)*Helena!$C127</f>
        <v>369.825875</v>
      </c>
      <c r="Q216" s="71">
        <f>10^(-3)*Duluth!$C127</f>
        <v>364.43382600000001</v>
      </c>
      <c r="R216" s="71">
        <f>10^(-3)*Fairbanks!$C127</f>
        <v>373.791923</v>
      </c>
    </row>
    <row r="217" spans="1:18" ht="11.25">
      <c r="A217" s="58"/>
      <c r="B217" s="64" t="s">
        <v>309</v>
      </c>
      <c r="C217" s="71">
        <f>10^(-3)*Miami!$C128</f>
        <v>437.88016299999998</v>
      </c>
      <c r="D217" s="71">
        <f>10^(-3)*Houston!$C128</f>
        <v>416.85915299999999</v>
      </c>
      <c r="E217" s="71">
        <f>10^(-3)*Phoenix!$C128</f>
        <v>388.45240899999999</v>
      </c>
      <c r="F217" s="71">
        <f>10^(-3)*Atlanta!$C128</f>
        <v>380.87953100000004</v>
      </c>
      <c r="G217" s="71">
        <f>10^(-3)*LosAngeles!$C128</f>
        <v>363.05171899999999</v>
      </c>
      <c r="H217" s="71">
        <f>10^(-3)*LasVegas!$C128</f>
        <v>350.99520400000006</v>
      </c>
      <c r="I217" s="71">
        <f>10^(-3)*SanFrancisco!$C128</f>
        <v>349.04272600000002</v>
      </c>
      <c r="J217" s="71">
        <f>10^(-3)*Baltimore!$C128</f>
        <v>387.71149099999997</v>
      </c>
      <c r="K217" s="71">
        <f>10^(-3)*Albuquerque!$C128</f>
        <v>357.46564500000005</v>
      </c>
      <c r="L217" s="71">
        <f>10^(-3)*Seattle!$C128</f>
        <v>357.64366999999999</v>
      </c>
      <c r="M217" s="71">
        <f>10^(-3)*Chicago!$C128</f>
        <v>372.512135</v>
      </c>
      <c r="N217" s="71">
        <f>10^(-3)*Boulder!$C128</f>
        <v>366.36392499999999</v>
      </c>
      <c r="O217" s="71">
        <f>10^(-3)*Minneapolis!$C128</f>
        <v>368.58979800000003</v>
      </c>
      <c r="P217" s="71">
        <f>10^(-3)*Helena!$C128</f>
        <v>366.864395</v>
      </c>
      <c r="Q217" s="71">
        <f>10^(-3)*Duluth!$C128</f>
        <v>365.76222300000001</v>
      </c>
      <c r="R217" s="71">
        <f>10^(-3)*Fairbanks!$C128</f>
        <v>377.06189500000005</v>
      </c>
    </row>
    <row r="218" spans="1:18" ht="11.25">
      <c r="A218" s="58"/>
      <c r="B218" s="64" t="s">
        <v>308</v>
      </c>
      <c r="C218" s="71">
        <f>10^(-3)*Miami!$C129</f>
        <v>453.11184100000003</v>
      </c>
      <c r="D218" s="71">
        <f>10^(-3)*Houston!$C129</f>
        <v>466.37261800000005</v>
      </c>
      <c r="E218" s="71">
        <f>10^(-3)*Phoenix!$C129</f>
        <v>394.72445700000003</v>
      </c>
      <c r="F218" s="71">
        <f>10^(-3)*Atlanta!$C129</f>
        <v>420.91042099999999</v>
      </c>
      <c r="G218" s="71">
        <f>10^(-3)*LosAngeles!$C129</f>
        <v>368.38618099999997</v>
      </c>
      <c r="H218" s="71">
        <f>10^(-3)*LasVegas!$C129</f>
        <v>407.89124200000003</v>
      </c>
      <c r="I218" s="71">
        <f>10^(-3)*SanFrancisco!$C129</f>
        <v>360.14341999999999</v>
      </c>
      <c r="J218" s="71">
        <f>10^(-3)*Baltimore!$C129</f>
        <v>387.33340900000002</v>
      </c>
      <c r="K218" s="71">
        <f>10^(-3)*Albuquerque!$C129</f>
        <v>373.07906400000002</v>
      </c>
      <c r="L218" s="71">
        <f>10^(-3)*Seattle!$C129</f>
        <v>362.84687300000002</v>
      </c>
      <c r="M218" s="71">
        <f>10^(-3)*Chicago!$C129</f>
        <v>386.82792000000001</v>
      </c>
      <c r="N218" s="71">
        <f>10^(-3)*Boulder!$C129</f>
        <v>382.34255999999999</v>
      </c>
      <c r="O218" s="71">
        <f>10^(-3)*Minneapolis!$C129</f>
        <v>380.48269099999999</v>
      </c>
      <c r="P218" s="71">
        <f>10^(-3)*Helena!$C129</f>
        <v>373.09884299999999</v>
      </c>
      <c r="Q218" s="71">
        <f>10^(-3)*Duluth!$C129</f>
        <v>372.495182</v>
      </c>
      <c r="R218" s="71">
        <f>10^(-3)*Fairbanks!$C129</f>
        <v>376.35087300000004</v>
      </c>
    </row>
    <row r="219" spans="1:18" ht="11.25">
      <c r="A219" s="58"/>
      <c r="B219" s="64" t="s">
        <v>291</v>
      </c>
      <c r="C219" s="71">
        <f>10^(-3)*Miami!$C130</f>
        <v>473.73043699999999</v>
      </c>
      <c r="D219" s="71">
        <f>10^(-3)*Houston!$C130</f>
        <v>505.57844300000005</v>
      </c>
      <c r="E219" s="71">
        <f>10^(-3)*Phoenix!$C130</f>
        <v>447.05966899999999</v>
      </c>
      <c r="F219" s="71">
        <f>10^(-3)*Atlanta!$C130</f>
        <v>476.18311</v>
      </c>
      <c r="G219" s="71">
        <f>10^(-3)*LosAngeles!$C130</f>
        <v>395.26730200000003</v>
      </c>
      <c r="H219" s="71">
        <f>10^(-3)*LasVegas!$C130</f>
        <v>427.655103</v>
      </c>
      <c r="I219" s="71">
        <f>10^(-3)*SanFrancisco!$C130</f>
        <v>362.89880399999998</v>
      </c>
      <c r="J219" s="71">
        <f>10^(-3)*Baltimore!$C130</f>
        <v>423.162035</v>
      </c>
      <c r="K219" s="71">
        <f>10^(-3)*Albuquerque!$C130</f>
        <v>403.272784</v>
      </c>
      <c r="L219" s="71">
        <f>10^(-3)*Seattle!$C130</f>
        <v>374.98832099999998</v>
      </c>
      <c r="M219" s="71">
        <f>10^(-3)*Chicago!$C130</f>
        <v>435.847354</v>
      </c>
      <c r="N219" s="71">
        <f>10^(-3)*Boulder!$C130</f>
        <v>406.09726000000001</v>
      </c>
      <c r="O219" s="71">
        <f>10^(-3)*Minneapolis!$C130</f>
        <v>485.66984400000001</v>
      </c>
      <c r="P219" s="71">
        <f>10^(-3)*Helena!$C130</f>
        <v>385.23629200000005</v>
      </c>
      <c r="Q219" s="71">
        <f>10^(-3)*Duluth!$C130</f>
        <v>387.519814</v>
      </c>
      <c r="R219" s="71">
        <f>10^(-3)*Fairbanks!$C130</f>
        <v>394.35091999999997</v>
      </c>
    </row>
    <row r="220" spans="1:18" ht="11.25">
      <c r="A220" s="58"/>
      <c r="B220" s="64" t="s">
        <v>307</v>
      </c>
      <c r="C220" s="71">
        <f>10^(-3)*Miami!$C131</f>
        <v>500.65945500000004</v>
      </c>
      <c r="D220" s="71">
        <f>10^(-3)*Houston!$C131</f>
        <v>510.360928</v>
      </c>
      <c r="E220" s="71">
        <f>10^(-3)*Phoenix!$C131</f>
        <v>525.97331299999996</v>
      </c>
      <c r="F220" s="71">
        <f>10^(-3)*Atlanta!$C131</f>
        <v>495.49579700000004</v>
      </c>
      <c r="G220" s="71">
        <f>10^(-3)*LosAngeles!$C131</f>
        <v>392.17285600000002</v>
      </c>
      <c r="H220" s="71">
        <f>10^(-3)*LasVegas!$C131</f>
        <v>489.80981700000001</v>
      </c>
      <c r="I220" s="71">
        <f>10^(-3)*SanFrancisco!$C131</f>
        <v>380.911948</v>
      </c>
      <c r="J220" s="71">
        <f>10^(-3)*Baltimore!$C131</f>
        <v>513.965373</v>
      </c>
      <c r="K220" s="71">
        <f>10^(-3)*Albuquerque!$C131</f>
        <v>429.71622500000001</v>
      </c>
      <c r="L220" s="71">
        <f>10^(-3)*Seattle!$C131</f>
        <v>388.38746100000003</v>
      </c>
      <c r="M220" s="71">
        <f>10^(-3)*Chicago!$C131</f>
        <v>504.55550300000004</v>
      </c>
      <c r="N220" s="71">
        <f>10^(-3)*Boulder!$C131</f>
        <v>432.94551799999999</v>
      </c>
      <c r="O220" s="71">
        <f>10^(-3)*Minneapolis!$C131</f>
        <v>500.51159600000005</v>
      </c>
      <c r="P220" s="71">
        <f>10^(-3)*Helena!$C131</f>
        <v>438.25347800000003</v>
      </c>
      <c r="Q220" s="71">
        <f>10^(-3)*Duluth!$C131</f>
        <v>443.44815799999998</v>
      </c>
      <c r="R220" s="71">
        <f>10^(-3)*Fairbanks!$C131</f>
        <v>420.66360300000002</v>
      </c>
    </row>
    <row r="221" spans="1:18" ht="11.25">
      <c r="A221" s="58"/>
      <c r="B221" s="64" t="s">
        <v>306</v>
      </c>
      <c r="C221" s="71">
        <f>10^(-3)*Miami!$C132</f>
        <v>496.51326299999999</v>
      </c>
      <c r="D221" s="71">
        <f>10^(-3)*Houston!$C132</f>
        <v>527.76953900000001</v>
      </c>
      <c r="E221" s="71">
        <f>10^(-3)*Phoenix!$C132</f>
        <v>534.13471699999991</v>
      </c>
      <c r="F221" s="71">
        <f>10^(-3)*Atlanta!$C132</f>
        <v>533.56234300000006</v>
      </c>
      <c r="G221" s="71">
        <f>10^(-3)*LosAngeles!$C132</f>
        <v>420.81127100000003</v>
      </c>
      <c r="H221" s="71">
        <f>10^(-3)*LasVegas!$C132</f>
        <v>497.91672100000005</v>
      </c>
      <c r="I221" s="71">
        <f>10^(-3)*SanFrancisco!$C132</f>
        <v>402.24703899999997</v>
      </c>
      <c r="J221" s="71">
        <f>10^(-3)*Baltimore!$C132</f>
        <v>543.94626700000003</v>
      </c>
      <c r="K221" s="71">
        <f>10^(-3)*Albuquerque!$C132</f>
        <v>441.215532</v>
      </c>
      <c r="L221" s="71">
        <f>10^(-3)*Seattle!$C132</f>
        <v>404.94464299999999</v>
      </c>
      <c r="M221" s="71">
        <f>10^(-3)*Chicago!$C132</f>
        <v>535.01307700000007</v>
      </c>
      <c r="N221" s="71">
        <f>10^(-3)*Boulder!$C132</f>
        <v>457.79913199999999</v>
      </c>
      <c r="O221" s="71">
        <f>10^(-3)*Minneapolis!$C132</f>
        <v>505.30085600000007</v>
      </c>
      <c r="P221" s="71">
        <f>10^(-3)*Helena!$C132</f>
        <v>443.11570899999998</v>
      </c>
      <c r="Q221" s="71">
        <f>10^(-3)*Duluth!$C132</f>
        <v>487.50160499999998</v>
      </c>
      <c r="R221" s="71">
        <f>10^(-3)*Fairbanks!$C132</f>
        <v>424.59222999999997</v>
      </c>
    </row>
    <row r="222" spans="1:18" ht="11.25">
      <c r="A222" s="58"/>
      <c r="B222" s="64" t="s">
        <v>305</v>
      </c>
      <c r="C222" s="71">
        <f>10^(-3)*Miami!$C133</f>
        <v>489.57333799999998</v>
      </c>
      <c r="D222" s="71">
        <f>10^(-3)*Houston!$C133</f>
        <v>532.0497630000001</v>
      </c>
      <c r="E222" s="71">
        <f>10^(-3)*Phoenix!$C133</f>
        <v>525.28020400000003</v>
      </c>
      <c r="F222" s="71">
        <f>10^(-3)*Atlanta!$C133</f>
        <v>501.77034200000003</v>
      </c>
      <c r="G222" s="71">
        <f>10^(-3)*LosAngeles!$C133</f>
        <v>442.34318199999996</v>
      </c>
      <c r="H222" s="71">
        <f>10^(-3)*LasVegas!$C133</f>
        <v>517.41356599999995</v>
      </c>
      <c r="I222" s="71">
        <f>10^(-3)*SanFrancisco!$C133</f>
        <v>389.10713000000004</v>
      </c>
      <c r="J222" s="71">
        <f>10^(-3)*Baltimore!$C133</f>
        <v>516.40720699999997</v>
      </c>
      <c r="K222" s="71">
        <f>10^(-3)*Albuquerque!$C133</f>
        <v>455.51151700000003</v>
      </c>
      <c r="L222" s="71">
        <f>10^(-3)*Seattle!$C133</f>
        <v>399.68472499999996</v>
      </c>
      <c r="M222" s="71">
        <f>10^(-3)*Chicago!$C133</f>
        <v>509.679733</v>
      </c>
      <c r="N222" s="71">
        <f>10^(-3)*Boulder!$C133</f>
        <v>458.41254100000003</v>
      </c>
      <c r="O222" s="71">
        <f>10^(-3)*Minneapolis!$C133</f>
        <v>500.71771500000006</v>
      </c>
      <c r="P222" s="71">
        <f>10^(-3)*Helena!$C133</f>
        <v>436.737708</v>
      </c>
      <c r="Q222" s="71">
        <f>10^(-3)*Duluth!$C133</f>
        <v>464.10870199999999</v>
      </c>
      <c r="R222" s="71">
        <f>10^(-3)*Fairbanks!$C133</f>
        <v>420.02429700000005</v>
      </c>
    </row>
    <row r="223" spans="1:18" ht="11.25">
      <c r="A223" s="58"/>
      <c r="B223" s="64" t="s">
        <v>304</v>
      </c>
      <c r="C223" s="71">
        <f>10^(-3)*Miami!$C134</f>
        <v>481.830445</v>
      </c>
      <c r="D223" s="71">
        <f>10^(-3)*Houston!$C134</f>
        <v>522.88371100000006</v>
      </c>
      <c r="E223" s="71">
        <f>10^(-3)*Phoenix!$C134</f>
        <v>494.63003499999996</v>
      </c>
      <c r="F223" s="71">
        <f>10^(-3)*Atlanta!$C134</f>
        <v>468.09232100000003</v>
      </c>
      <c r="G223" s="71">
        <f>10^(-3)*LosAngeles!$C134</f>
        <v>436.66249800000003</v>
      </c>
      <c r="H223" s="71">
        <f>10^(-3)*LasVegas!$C134</f>
        <v>472.10296500000004</v>
      </c>
      <c r="I223" s="71">
        <f>10^(-3)*SanFrancisco!$C134</f>
        <v>404.60614000000004</v>
      </c>
      <c r="J223" s="71">
        <f>10^(-3)*Baltimore!$C134</f>
        <v>450.15003400000001</v>
      </c>
      <c r="K223" s="71">
        <f>10^(-3)*Albuquerque!$C134</f>
        <v>408.50064500000002</v>
      </c>
      <c r="L223" s="71">
        <f>10^(-3)*Seattle!$C134</f>
        <v>419.74404200000004</v>
      </c>
      <c r="M223" s="71">
        <f>10^(-3)*Chicago!$C134</f>
        <v>464.877971</v>
      </c>
      <c r="N223" s="71">
        <f>10^(-3)*Boulder!$C134</f>
        <v>417.617886</v>
      </c>
      <c r="O223" s="71">
        <f>10^(-3)*Minneapolis!$C134</f>
        <v>425.60706400000004</v>
      </c>
      <c r="P223" s="71">
        <f>10^(-3)*Helena!$C134</f>
        <v>412.93435600000004</v>
      </c>
      <c r="Q223" s="71">
        <f>10^(-3)*Duluth!$C134</f>
        <v>404.02432299999998</v>
      </c>
      <c r="R223" s="71">
        <f>10^(-3)*Fairbanks!$C134</f>
        <v>387.086501</v>
      </c>
    </row>
    <row r="224" spans="1:18" ht="11.25">
      <c r="A224" s="58"/>
      <c r="B224" s="64" t="s">
        <v>303</v>
      </c>
      <c r="C224" s="71">
        <f>10^(-3)*Miami!$C135</f>
        <v>483.88495500000005</v>
      </c>
      <c r="D224" s="71">
        <f>10^(-3)*Houston!$C135</f>
        <v>467.83099699999997</v>
      </c>
      <c r="E224" s="71">
        <f>10^(-3)*Phoenix!$C135</f>
        <v>422.52309100000002</v>
      </c>
      <c r="F224" s="71">
        <f>10^(-3)*Atlanta!$C135</f>
        <v>417.542619</v>
      </c>
      <c r="G224" s="71">
        <f>10^(-3)*LosAngeles!$C135</f>
        <v>395.87232299999999</v>
      </c>
      <c r="H224" s="71">
        <f>10^(-3)*LasVegas!$C135</f>
        <v>424.58143999999999</v>
      </c>
      <c r="I224" s="71">
        <f>10^(-3)*SanFrancisco!$C135</f>
        <v>359.49844999999999</v>
      </c>
      <c r="J224" s="71">
        <f>10^(-3)*Baltimore!$C135</f>
        <v>419.26318699999996</v>
      </c>
      <c r="K224" s="71">
        <f>10^(-3)*Albuquerque!$C135</f>
        <v>389.58999900000003</v>
      </c>
      <c r="L224" s="71">
        <f>10^(-3)*Seattle!$C135</f>
        <v>362.98069199999998</v>
      </c>
      <c r="M224" s="71">
        <f>10^(-3)*Chicago!$C135</f>
        <v>403.581953</v>
      </c>
      <c r="N224" s="71">
        <f>10^(-3)*Boulder!$C135</f>
        <v>385.60182500000002</v>
      </c>
      <c r="O224" s="71">
        <f>10^(-3)*Minneapolis!$C135</f>
        <v>388.00806499999999</v>
      </c>
      <c r="P224" s="71">
        <f>10^(-3)*Helena!$C135</f>
        <v>376.701798</v>
      </c>
      <c r="Q224" s="71">
        <f>10^(-3)*Duluth!$C135</f>
        <v>383.50960800000001</v>
      </c>
      <c r="R224" s="71">
        <f>10^(-3)*Fairbanks!$C135</f>
        <v>383.21991500000001</v>
      </c>
    </row>
    <row r="225" spans="1:18" ht="11.25">
      <c r="A225" s="58"/>
      <c r="B225" s="64" t="s">
        <v>302</v>
      </c>
      <c r="C225" s="71">
        <f>10^(-3)*Miami!$C136</f>
        <v>449.01436700000005</v>
      </c>
      <c r="D225" s="71">
        <f>10^(-3)*Houston!$C136</f>
        <v>426.72650799999997</v>
      </c>
      <c r="E225" s="71">
        <f>10^(-3)*Phoenix!$C136</f>
        <v>375.70058</v>
      </c>
      <c r="F225" s="71">
        <f>10^(-3)*Atlanta!$C136</f>
        <v>385.83235400000001</v>
      </c>
      <c r="G225" s="71">
        <f>10^(-3)*LosAngeles!$C136</f>
        <v>375.98109399999998</v>
      </c>
      <c r="H225" s="71">
        <f>10^(-3)*LasVegas!$C136</f>
        <v>353.98406699999998</v>
      </c>
      <c r="I225" s="71">
        <f>10^(-3)*SanFrancisco!$C136</f>
        <v>354.27008000000001</v>
      </c>
      <c r="J225" s="71">
        <f>10^(-3)*Baltimore!$C136</f>
        <v>403.35988500000002</v>
      </c>
      <c r="K225" s="71">
        <f>10^(-3)*Albuquerque!$C136</f>
        <v>359.82815999999997</v>
      </c>
      <c r="L225" s="71">
        <f>10^(-3)*Seattle!$C136</f>
        <v>364.19260700000001</v>
      </c>
      <c r="M225" s="71">
        <f>10^(-3)*Chicago!$C136</f>
        <v>402.83711300000004</v>
      </c>
      <c r="N225" s="71">
        <f>10^(-3)*Boulder!$C136</f>
        <v>361.84835399999997</v>
      </c>
      <c r="O225" s="71">
        <f>10^(-3)*Minneapolis!$C136</f>
        <v>370.37349699999999</v>
      </c>
      <c r="P225" s="71">
        <f>10^(-3)*Helena!$C136</f>
        <v>366.23470800000001</v>
      </c>
      <c r="Q225" s="71">
        <f>10^(-3)*Duluth!$C136</f>
        <v>383.26618300000001</v>
      </c>
      <c r="R225" s="71">
        <f>10^(-3)*Fairbanks!$C136</f>
        <v>374.15110499999997</v>
      </c>
    </row>
    <row r="226" spans="1:18" ht="11.25">
      <c r="A226" s="58"/>
      <c r="B226" s="64" t="s">
        <v>301</v>
      </c>
      <c r="C226" s="71">
        <f>10^(-3)*Miami!$C137</f>
        <v>423.463258</v>
      </c>
      <c r="D226" s="71">
        <f>10^(-3)*Houston!$C137</f>
        <v>423.11283800000001</v>
      </c>
      <c r="E226" s="71">
        <f>10^(-3)*Phoenix!$C137</f>
        <v>356.53234499999996</v>
      </c>
      <c r="F226" s="71">
        <f>10^(-3)*Atlanta!$C137</f>
        <v>380.69823200000002</v>
      </c>
      <c r="G226" s="71">
        <f>10^(-3)*LosAngeles!$C137</f>
        <v>362.95736200000005</v>
      </c>
      <c r="H226" s="71">
        <f>10^(-3)*LasVegas!$C137</f>
        <v>349.496803</v>
      </c>
      <c r="I226" s="71">
        <f>10^(-3)*SanFrancisco!$C137</f>
        <v>348.36432500000001</v>
      </c>
      <c r="J226" s="71">
        <f>10^(-3)*Baltimore!$C137</f>
        <v>367.34588000000002</v>
      </c>
      <c r="K226" s="71">
        <f>10^(-3)*Albuquerque!$C137</f>
        <v>351.01338799999996</v>
      </c>
      <c r="L226" s="71">
        <f>10^(-3)*Seattle!$C137</f>
        <v>351.20773300000002</v>
      </c>
      <c r="M226" s="71">
        <f>10^(-3)*Chicago!$C137</f>
        <v>362.00924699999996</v>
      </c>
      <c r="N226" s="71">
        <f>10^(-3)*Boulder!$C137</f>
        <v>356.883397</v>
      </c>
      <c r="O226" s="71">
        <f>10^(-3)*Minneapolis!$C137</f>
        <v>362.04283700000002</v>
      </c>
      <c r="P226" s="71">
        <f>10^(-3)*Helena!$C137</f>
        <v>363.17594700000001</v>
      </c>
      <c r="Q226" s="71">
        <f>10^(-3)*Duluth!$C137</f>
        <v>363.20378399999998</v>
      </c>
      <c r="R226" s="71">
        <f>10^(-3)*Fairbanks!$C137</f>
        <v>379.09493300000003</v>
      </c>
    </row>
    <row r="227" spans="1:18" ht="11.25">
      <c r="A227" s="58"/>
      <c r="B227" s="64" t="s">
        <v>312</v>
      </c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</row>
    <row r="228" spans="1:18" ht="11.25">
      <c r="A228" s="58"/>
      <c r="B228" s="59" t="s">
        <v>311</v>
      </c>
      <c r="C228" s="71" t="str">
        <f>Miami!$D126</f>
        <v>06-JAN-11:00</v>
      </c>
      <c r="D228" s="71" t="str">
        <f>Houston!$D126</f>
        <v>03-JAN-11:00</v>
      </c>
      <c r="E228" s="71" t="str">
        <f>Phoenix!$D126</f>
        <v>28-JAN-11:45</v>
      </c>
      <c r="F228" s="71" t="str">
        <f>Atlanta!$D126</f>
        <v>24-JAN-18:15</v>
      </c>
      <c r="G228" s="71" t="str">
        <f>LosAngeles!$D126</f>
        <v>28-JAN-11:45</v>
      </c>
      <c r="H228" s="71" t="str">
        <f>LasVegas!$D126</f>
        <v>23-JAN-11:15</v>
      </c>
      <c r="I228" s="71" t="str">
        <f>SanFrancisco!$D126</f>
        <v>05-JAN-11:15</v>
      </c>
      <c r="J228" s="71" t="str">
        <f>Baltimore!$D126</f>
        <v>09-JAN-11:15</v>
      </c>
      <c r="K228" s="71" t="str">
        <f>Albuquerque!$D126</f>
        <v>02-JAN-11:15</v>
      </c>
      <c r="L228" s="71" t="str">
        <f>Seattle!$D126</f>
        <v>14-JAN-11:15</v>
      </c>
      <c r="M228" s="71" t="str">
        <f>Chicago!$D126</f>
        <v>18-JAN-11:15</v>
      </c>
      <c r="N228" s="71" t="str">
        <f>Boulder!$D126</f>
        <v>23-JAN-11:15</v>
      </c>
      <c r="O228" s="71" t="str">
        <f>Minneapolis!$D126</f>
        <v>30-JAN-11:15</v>
      </c>
      <c r="P228" s="71" t="str">
        <f>Helena!$D126</f>
        <v>23-JAN-11:15</v>
      </c>
      <c r="Q228" s="71" t="str">
        <f>Duluth!$D126</f>
        <v>13-JAN-11:15</v>
      </c>
      <c r="R228" s="71" t="str">
        <f>Fairbanks!$D126</f>
        <v>21-JAN-11:15</v>
      </c>
    </row>
    <row r="229" spans="1:18" ht="11.25">
      <c r="A229" s="58"/>
      <c r="B229" s="59" t="s">
        <v>310</v>
      </c>
      <c r="C229" s="71" t="str">
        <f>Miami!$D127</f>
        <v>23-FEB-11:00</v>
      </c>
      <c r="D229" s="71" t="str">
        <f>Houston!$D127</f>
        <v>21-FEB-11:45</v>
      </c>
      <c r="E229" s="71" t="str">
        <f>Phoenix!$D127</f>
        <v>28-FEB-11:45</v>
      </c>
      <c r="F229" s="71" t="str">
        <f>Atlanta!$D127</f>
        <v>21-FEB-11:15</v>
      </c>
      <c r="G229" s="71" t="str">
        <f>LosAngeles!$D127</f>
        <v>13-FEB-11:45</v>
      </c>
      <c r="H229" s="71" t="str">
        <f>LasVegas!$D127</f>
        <v>11-FEB-11:15</v>
      </c>
      <c r="I229" s="71" t="str">
        <f>SanFrancisco!$D127</f>
        <v>15-FEB-18:15</v>
      </c>
      <c r="J229" s="71" t="str">
        <f>Baltimore!$D127</f>
        <v>13-FEB-11:15</v>
      </c>
      <c r="K229" s="71" t="str">
        <f>Albuquerque!$D127</f>
        <v>17-FEB-11:15</v>
      </c>
      <c r="L229" s="71" t="str">
        <f>Seattle!$D127</f>
        <v>21-FEB-11:15</v>
      </c>
      <c r="M229" s="71" t="str">
        <f>Chicago!$D127</f>
        <v>28-FEB-11:15</v>
      </c>
      <c r="N229" s="71" t="str">
        <f>Boulder!$D127</f>
        <v>11-FEB-11:15</v>
      </c>
      <c r="O229" s="71" t="str">
        <f>Minneapolis!$D127</f>
        <v>21-FEB-11:15</v>
      </c>
      <c r="P229" s="71" t="str">
        <f>Helena!$D127</f>
        <v>02-FEB-11:15</v>
      </c>
      <c r="Q229" s="71" t="str">
        <f>Duluth!$D127</f>
        <v>21-FEB-11:15</v>
      </c>
      <c r="R229" s="71" t="str">
        <f>Fairbanks!$D127</f>
        <v>27-FEB-11:15</v>
      </c>
    </row>
    <row r="230" spans="1:18" ht="11.25">
      <c r="A230" s="58"/>
      <c r="B230" s="64" t="s">
        <v>309</v>
      </c>
      <c r="C230" s="71" t="str">
        <f>Miami!$D128</f>
        <v>13-MAR-17:15</v>
      </c>
      <c r="D230" s="71" t="str">
        <f>Houston!$D128</f>
        <v>25-MAR-10:00</v>
      </c>
      <c r="E230" s="71" t="str">
        <f>Phoenix!$D128</f>
        <v>17-MAR-17:15</v>
      </c>
      <c r="F230" s="71" t="str">
        <f>Atlanta!$D128</f>
        <v>29-MAR-17:15</v>
      </c>
      <c r="G230" s="71" t="str">
        <f>LosAngeles!$D128</f>
        <v>04-MAR-11:45</v>
      </c>
      <c r="H230" s="71" t="str">
        <f>LasVegas!$D128</f>
        <v>11-MAR-11:15</v>
      </c>
      <c r="I230" s="71" t="str">
        <f>SanFrancisco!$D128</f>
        <v>30-MAR-10:15</v>
      </c>
      <c r="J230" s="71" t="str">
        <f>Baltimore!$D128</f>
        <v>09-MAR-18:15</v>
      </c>
      <c r="K230" s="71" t="str">
        <f>Albuquerque!$D128</f>
        <v>08-MAR-11:15</v>
      </c>
      <c r="L230" s="71" t="str">
        <f>Seattle!$D128</f>
        <v>30-MAR-10:15</v>
      </c>
      <c r="M230" s="71" t="str">
        <f>Chicago!$D128</f>
        <v>14-MAR-17:15</v>
      </c>
      <c r="N230" s="71" t="str">
        <f>Boulder!$D128</f>
        <v>27-MAR-10:45</v>
      </c>
      <c r="O230" s="71" t="str">
        <f>Minneapolis!$D128</f>
        <v>29-MAR-10:15</v>
      </c>
      <c r="P230" s="71" t="str">
        <f>Helena!$D128</f>
        <v>31-MAR-10:15</v>
      </c>
      <c r="Q230" s="71" t="str">
        <f>Duluth!$D128</f>
        <v>30-MAR-10:15</v>
      </c>
      <c r="R230" s="71" t="str">
        <f>Fairbanks!$D128</f>
        <v>09-MAR-11:15</v>
      </c>
    </row>
    <row r="231" spans="1:18" ht="11.25">
      <c r="A231" s="58"/>
      <c r="B231" s="64" t="s">
        <v>308</v>
      </c>
      <c r="C231" s="71" t="str">
        <f>Miami!$D129</f>
        <v>03-APR-17:15</v>
      </c>
      <c r="D231" s="71" t="str">
        <f>Houston!$D129</f>
        <v>29-APR-12:00</v>
      </c>
      <c r="E231" s="71" t="str">
        <f>Phoenix!$D129</f>
        <v>26-APR-17:15</v>
      </c>
      <c r="F231" s="71" t="str">
        <f>Atlanta!$D129</f>
        <v>14-APR-17:15</v>
      </c>
      <c r="G231" s="71" t="str">
        <f>LosAngeles!$D129</f>
        <v>11-APR-15:00</v>
      </c>
      <c r="H231" s="71" t="str">
        <f>LasVegas!$D129</f>
        <v>21-APR-17:15</v>
      </c>
      <c r="I231" s="71" t="str">
        <f>SanFrancisco!$D129</f>
        <v>29-APR-10:45</v>
      </c>
      <c r="J231" s="71" t="str">
        <f>Baltimore!$D129</f>
        <v>04-APR-17:15</v>
      </c>
      <c r="K231" s="71" t="str">
        <f>Albuquerque!$D129</f>
        <v>21-APR-17:15</v>
      </c>
      <c r="L231" s="71" t="str">
        <f>Seattle!$D129</f>
        <v>29-APR-10:15</v>
      </c>
      <c r="M231" s="71" t="str">
        <f>Chicago!$D129</f>
        <v>10-APR-10:15</v>
      </c>
      <c r="N231" s="71" t="str">
        <f>Boulder!$D129</f>
        <v>26-APR-10:45</v>
      </c>
      <c r="O231" s="71" t="str">
        <f>Minneapolis!$D129</f>
        <v>01-APR-17:15</v>
      </c>
      <c r="P231" s="71" t="str">
        <f>Helena!$D129</f>
        <v>24-APR-10:15</v>
      </c>
      <c r="Q231" s="71" t="str">
        <f>Duluth!$D129</f>
        <v>14-APR-10:15</v>
      </c>
      <c r="R231" s="71" t="str">
        <f>Fairbanks!$D129</f>
        <v>14-APR-10:15</v>
      </c>
    </row>
    <row r="232" spans="1:18" ht="11.25">
      <c r="A232" s="58"/>
      <c r="B232" s="64" t="s">
        <v>291</v>
      </c>
      <c r="C232" s="71" t="str">
        <f>Miami!$D130</f>
        <v>24-MAY-10:00</v>
      </c>
      <c r="D232" s="71" t="str">
        <f>Houston!$D130</f>
        <v>26-MAY-17:15</v>
      </c>
      <c r="E232" s="71" t="str">
        <f>Phoenix!$D130</f>
        <v>30-MAY-17:15</v>
      </c>
      <c r="F232" s="71" t="str">
        <f>Atlanta!$D130</f>
        <v>31-MAY-17:15</v>
      </c>
      <c r="G232" s="71" t="str">
        <f>LosAngeles!$D130</f>
        <v>30-MAY-10:45</v>
      </c>
      <c r="H232" s="71" t="str">
        <f>LasVegas!$D130</f>
        <v>31-MAY-17:15</v>
      </c>
      <c r="I232" s="71" t="str">
        <f>SanFrancisco!$D130</f>
        <v>17-MAY-10:45</v>
      </c>
      <c r="J232" s="71" t="str">
        <f>Baltimore!$D130</f>
        <v>15-MAY-17:15</v>
      </c>
      <c r="K232" s="71" t="str">
        <f>Albuquerque!$D130</f>
        <v>30-MAY-10:45</v>
      </c>
      <c r="L232" s="71" t="str">
        <f>Seattle!$D130</f>
        <v>05-MAY-17:15</v>
      </c>
      <c r="M232" s="71" t="str">
        <f>Chicago!$D130</f>
        <v>30-MAY-17:15</v>
      </c>
      <c r="N232" s="71" t="str">
        <f>Boulder!$D130</f>
        <v>24-MAY-10:45</v>
      </c>
      <c r="O232" s="71" t="str">
        <f>Minneapolis!$D130</f>
        <v>27-MAY-14:00</v>
      </c>
      <c r="P232" s="71" t="str">
        <f>Helena!$D130</f>
        <v>25-MAY-17:15</v>
      </c>
      <c r="Q232" s="71" t="str">
        <f>Duluth!$D130</f>
        <v>27-MAY-10:45</v>
      </c>
      <c r="R232" s="71" t="str">
        <f>Fairbanks!$D130</f>
        <v>31-MAY-10:15</v>
      </c>
    </row>
    <row r="233" spans="1:18" ht="11.25">
      <c r="A233" s="58"/>
      <c r="B233" s="64" t="s">
        <v>307</v>
      </c>
      <c r="C233" s="71" t="str">
        <f>Miami!$D131</f>
        <v>27-JUN-17:15</v>
      </c>
      <c r="D233" s="71" t="str">
        <f>Houston!$D131</f>
        <v>13-JUN-17:15</v>
      </c>
      <c r="E233" s="71" t="str">
        <f>Phoenix!$D131</f>
        <v>28-JUN-17:15</v>
      </c>
      <c r="F233" s="71" t="str">
        <f>Atlanta!$D131</f>
        <v>19-JUN-17:15</v>
      </c>
      <c r="G233" s="71" t="str">
        <f>LosAngeles!$D131</f>
        <v>28-JUN-10:45</v>
      </c>
      <c r="H233" s="71" t="str">
        <f>LasVegas!$D131</f>
        <v>27-JUN-10:45</v>
      </c>
      <c r="I233" s="71" t="str">
        <f>SanFrancisco!$D131</f>
        <v>16-JUN-10:45</v>
      </c>
      <c r="J233" s="71" t="str">
        <f>Baltimore!$D131</f>
        <v>30-JUN-17:15</v>
      </c>
      <c r="K233" s="71" t="str">
        <f>Albuquerque!$D131</f>
        <v>29-JUN-10:45</v>
      </c>
      <c r="L233" s="71" t="str">
        <f>Seattle!$D131</f>
        <v>28-JUN-10:45</v>
      </c>
      <c r="M233" s="71" t="str">
        <f>Chicago!$D131</f>
        <v>08-JUN-12:00</v>
      </c>
      <c r="N233" s="71" t="str">
        <f>Boulder!$D131</f>
        <v>28-JUN-10:45</v>
      </c>
      <c r="O233" s="71" t="str">
        <f>Minneapolis!$D131</f>
        <v>29-JUN-17:15</v>
      </c>
      <c r="P233" s="71" t="str">
        <f>Helena!$D131</f>
        <v>30-JUN-10:45</v>
      </c>
      <c r="Q233" s="71" t="str">
        <f>Duluth!$D131</f>
        <v>14-JUN-17:15</v>
      </c>
      <c r="R233" s="71" t="str">
        <f>Fairbanks!$D131</f>
        <v>21-JUN-17:15</v>
      </c>
    </row>
    <row r="234" spans="1:18" ht="11.25">
      <c r="A234" s="58"/>
      <c r="B234" s="64" t="s">
        <v>306</v>
      </c>
      <c r="C234" s="71" t="str">
        <f>Miami!$D132</f>
        <v>13-JUL-10:00</v>
      </c>
      <c r="D234" s="71" t="str">
        <f>Houston!$D132</f>
        <v>06-JUL-10:00</v>
      </c>
      <c r="E234" s="71" t="str">
        <f>Phoenix!$D132</f>
        <v>19-JUL-17:15</v>
      </c>
      <c r="F234" s="71" t="str">
        <f>Atlanta!$D132</f>
        <v>03-JUL-17:15</v>
      </c>
      <c r="G234" s="71" t="str">
        <f>LosAngeles!$D132</f>
        <v>29-JUL-10:45</v>
      </c>
      <c r="H234" s="71" t="str">
        <f>LasVegas!$D132</f>
        <v>11-JUL-10:45</v>
      </c>
      <c r="I234" s="71" t="str">
        <f>SanFrancisco!$D132</f>
        <v>03-JUL-10:45</v>
      </c>
      <c r="J234" s="71" t="str">
        <f>Baltimore!$D132</f>
        <v>25-JUL-10:00</v>
      </c>
      <c r="K234" s="71" t="str">
        <f>Albuquerque!$D132</f>
        <v>18-JUL-17:15</v>
      </c>
      <c r="L234" s="71" t="str">
        <f>Seattle!$D132</f>
        <v>31-JUL-17:15</v>
      </c>
      <c r="M234" s="71" t="str">
        <f>Chicago!$D132</f>
        <v>14-JUL-10:00</v>
      </c>
      <c r="N234" s="71" t="str">
        <f>Boulder!$D132</f>
        <v>19-JUL-10:45</v>
      </c>
      <c r="O234" s="71" t="str">
        <f>Minneapolis!$D132</f>
        <v>13-JUL-17:15</v>
      </c>
      <c r="P234" s="71" t="str">
        <f>Helena!$D132</f>
        <v>21-JUL-17:15</v>
      </c>
      <c r="Q234" s="71" t="str">
        <f>Duluth!$D132</f>
        <v>08-JUL-10:00</v>
      </c>
      <c r="R234" s="71" t="str">
        <f>Fairbanks!$D132</f>
        <v>29-JUL-17:15</v>
      </c>
    </row>
    <row r="235" spans="1:18" ht="11.25">
      <c r="A235" s="58"/>
      <c r="B235" s="64" t="s">
        <v>305</v>
      </c>
      <c r="C235" s="71" t="str">
        <f>Miami!$D133</f>
        <v>21-AUG-17:15</v>
      </c>
      <c r="D235" s="71" t="str">
        <f>Houston!$D133</f>
        <v>31-AUG-10:00</v>
      </c>
      <c r="E235" s="71" t="str">
        <f>Phoenix!$D133</f>
        <v>01-AUG-17:15</v>
      </c>
      <c r="F235" s="71" t="str">
        <f>Atlanta!$D133</f>
        <v>14-AUG-17:15</v>
      </c>
      <c r="G235" s="71" t="str">
        <f>LosAngeles!$D133</f>
        <v>08-AUG-10:45</v>
      </c>
      <c r="H235" s="71" t="str">
        <f>LasVegas!$D133</f>
        <v>05-AUG-10:45</v>
      </c>
      <c r="I235" s="71" t="str">
        <f>SanFrancisco!$D133</f>
        <v>15-AUG-10:45</v>
      </c>
      <c r="J235" s="71" t="str">
        <f>Baltimore!$D133</f>
        <v>17-AUG-17:15</v>
      </c>
      <c r="K235" s="71" t="str">
        <f>Albuquerque!$D133</f>
        <v>01-AUG-10:45</v>
      </c>
      <c r="L235" s="71" t="str">
        <f>Seattle!$D133</f>
        <v>18-AUG-17:15</v>
      </c>
      <c r="M235" s="71" t="str">
        <f>Chicago!$D133</f>
        <v>04-AUG-17:15</v>
      </c>
      <c r="N235" s="71" t="str">
        <f>Boulder!$D133</f>
        <v>30-AUG-10:45</v>
      </c>
      <c r="O235" s="71" t="str">
        <f>Minneapolis!$D133</f>
        <v>25-AUG-17:15</v>
      </c>
      <c r="P235" s="71" t="str">
        <f>Helena!$D133</f>
        <v>11-AUG-17:15</v>
      </c>
      <c r="Q235" s="71" t="str">
        <f>Duluth!$D133</f>
        <v>12-AUG-10:00</v>
      </c>
      <c r="R235" s="71" t="str">
        <f>Fairbanks!$D133</f>
        <v>15-AUG-17:15</v>
      </c>
    </row>
    <row r="236" spans="1:18" ht="11.25">
      <c r="A236" s="58"/>
      <c r="B236" s="64" t="s">
        <v>304</v>
      </c>
      <c r="C236" s="71" t="str">
        <f>Miami!$D134</f>
        <v>26-SEP-10:00</v>
      </c>
      <c r="D236" s="71" t="str">
        <f>Houston!$D134</f>
        <v>16-SEP-10:00</v>
      </c>
      <c r="E236" s="71" t="str">
        <f>Phoenix!$D134</f>
        <v>08-SEP-17:15</v>
      </c>
      <c r="F236" s="71" t="str">
        <f>Atlanta!$D134</f>
        <v>06-SEP-17:15</v>
      </c>
      <c r="G236" s="71" t="str">
        <f>LosAngeles!$D134</f>
        <v>09-SEP-10:45</v>
      </c>
      <c r="H236" s="71" t="str">
        <f>LasVegas!$D134</f>
        <v>01-SEP-10:45</v>
      </c>
      <c r="I236" s="71" t="str">
        <f>SanFrancisco!$D134</f>
        <v>29-SEP-10:00</v>
      </c>
      <c r="J236" s="71" t="str">
        <f>Baltimore!$D134</f>
        <v>09-SEP-10:45</v>
      </c>
      <c r="K236" s="71" t="str">
        <f>Albuquerque!$D134</f>
        <v>02-SEP-10:45</v>
      </c>
      <c r="L236" s="71" t="str">
        <f>Seattle!$D134</f>
        <v>02-SEP-14:00</v>
      </c>
      <c r="M236" s="71" t="str">
        <f>Chicago!$D134</f>
        <v>06-SEP-10:45</v>
      </c>
      <c r="N236" s="71" t="str">
        <f>Boulder!$D134</f>
        <v>09-SEP-10:45</v>
      </c>
      <c r="O236" s="71" t="str">
        <f>Minneapolis!$D134</f>
        <v>14-SEP-10:45</v>
      </c>
      <c r="P236" s="71" t="str">
        <f>Helena!$D134</f>
        <v>01-SEP-17:15</v>
      </c>
      <c r="Q236" s="71" t="str">
        <f>Duluth!$D134</f>
        <v>08-SEP-17:15</v>
      </c>
      <c r="R236" s="71" t="str">
        <f>Fairbanks!$D134</f>
        <v>01-SEP-10:15</v>
      </c>
    </row>
    <row r="237" spans="1:18" ht="11.25">
      <c r="A237" s="58"/>
      <c r="B237" s="64" t="s">
        <v>303</v>
      </c>
      <c r="C237" s="71" t="str">
        <f>Miami!$D135</f>
        <v>07-OCT-10:00</v>
      </c>
      <c r="D237" s="71" t="str">
        <f>Houston!$D135</f>
        <v>30-OCT-10:00</v>
      </c>
      <c r="E237" s="71" t="str">
        <f>Phoenix!$D135</f>
        <v>13-OCT-17:15</v>
      </c>
      <c r="F237" s="71" t="str">
        <f>Atlanta!$D135</f>
        <v>12-OCT-15:00</v>
      </c>
      <c r="G237" s="71" t="str">
        <f>LosAngeles!$D135</f>
        <v>05-OCT-10:00</v>
      </c>
      <c r="H237" s="71" t="str">
        <f>LasVegas!$D135</f>
        <v>06-OCT-10:45</v>
      </c>
      <c r="I237" s="71" t="str">
        <f>SanFrancisco!$D135</f>
        <v>21-OCT-10:15</v>
      </c>
      <c r="J237" s="71" t="str">
        <f>Baltimore!$D135</f>
        <v>03-OCT-10:45</v>
      </c>
      <c r="K237" s="71" t="str">
        <f>Albuquerque!$D135</f>
        <v>03-OCT-10:45</v>
      </c>
      <c r="L237" s="71" t="str">
        <f>Seattle!$D135</f>
        <v>05-OCT-10:15</v>
      </c>
      <c r="M237" s="71" t="str">
        <f>Chicago!$D135</f>
        <v>31-OCT-10:45</v>
      </c>
      <c r="N237" s="71" t="str">
        <f>Boulder!$D135</f>
        <v>05-OCT-10:45</v>
      </c>
      <c r="O237" s="71" t="str">
        <f>Minneapolis!$D135</f>
        <v>14-OCT-10:15</v>
      </c>
      <c r="P237" s="71" t="str">
        <f>Helena!$D135</f>
        <v>06-OCT-17:15</v>
      </c>
      <c r="Q237" s="71" t="str">
        <f>Duluth!$D135</f>
        <v>07-OCT-10:15</v>
      </c>
      <c r="R237" s="71" t="str">
        <f>Fairbanks!$D135</f>
        <v>02-OCT-10:15</v>
      </c>
    </row>
    <row r="238" spans="1:18" ht="11.25">
      <c r="A238" s="58"/>
      <c r="B238" s="64" t="s">
        <v>302</v>
      </c>
      <c r="C238" s="71" t="str">
        <f>Miami!$D136</f>
        <v>01-NOV-10:00</v>
      </c>
      <c r="D238" s="71" t="str">
        <f>Houston!$D136</f>
        <v>21-NOV-11:45</v>
      </c>
      <c r="E238" s="71" t="str">
        <f>Phoenix!$D136</f>
        <v>13-NOV-11:45</v>
      </c>
      <c r="F238" s="71" t="str">
        <f>Atlanta!$D136</f>
        <v>22-NOV-11:45</v>
      </c>
      <c r="G238" s="71" t="str">
        <f>LosAngeles!$D136</f>
        <v>20-NOV-11:45</v>
      </c>
      <c r="H238" s="71" t="str">
        <f>LasVegas!$D136</f>
        <v>01-NOV-10:15</v>
      </c>
      <c r="I238" s="71" t="str">
        <f>SanFrancisco!$D136</f>
        <v>24-NOV-11:15</v>
      </c>
      <c r="J238" s="71" t="str">
        <f>Baltimore!$D136</f>
        <v>04-NOV-10:45</v>
      </c>
      <c r="K238" s="71" t="str">
        <f>Albuquerque!$D136</f>
        <v>10-NOV-11:15</v>
      </c>
      <c r="L238" s="71" t="str">
        <f>Seattle!$D136</f>
        <v>03-NOV-10:15</v>
      </c>
      <c r="M238" s="71" t="str">
        <f>Chicago!$D136</f>
        <v>02-NOV-10:45</v>
      </c>
      <c r="N238" s="71" t="str">
        <f>Boulder!$D136</f>
        <v>16-NOV-11:15</v>
      </c>
      <c r="O238" s="71" t="str">
        <f>Minneapolis!$D136</f>
        <v>03-NOV-10:15</v>
      </c>
      <c r="P238" s="71" t="str">
        <f>Helena!$D136</f>
        <v>01-NOV-10:15</v>
      </c>
      <c r="Q238" s="71" t="str">
        <f>Duluth!$D136</f>
        <v>09-NOV-11:15</v>
      </c>
      <c r="R238" s="71" t="str">
        <f>Fairbanks!$D136</f>
        <v>14-NOV-11:15</v>
      </c>
    </row>
    <row r="239" spans="1:18" ht="11.25">
      <c r="A239" s="58"/>
      <c r="B239" s="64" t="s">
        <v>301</v>
      </c>
      <c r="C239" s="71" t="str">
        <f>Miami!$D137</f>
        <v>16-DEC-11:00</v>
      </c>
      <c r="D239" s="71" t="str">
        <f>Houston!$D137</f>
        <v>02-DEC-11:00</v>
      </c>
      <c r="E239" s="71" t="str">
        <f>Phoenix!$D137</f>
        <v>13-DEC-11:45</v>
      </c>
      <c r="F239" s="71" t="str">
        <f>Atlanta!$D137</f>
        <v>26-DEC-11:15</v>
      </c>
      <c r="G239" s="71" t="str">
        <f>LosAngeles!$D137</f>
        <v>04-DEC-11:45</v>
      </c>
      <c r="H239" s="71" t="str">
        <f>LasVegas!$D137</f>
        <v>05-DEC-11:45</v>
      </c>
      <c r="I239" s="71" t="str">
        <f>SanFrancisco!$D137</f>
        <v>04-DEC-11:15</v>
      </c>
      <c r="J239" s="71" t="str">
        <f>Baltimore!$D137</f>
        <v>23-DEC-11:15</v>
      </c>
      <c r="K239" s="71" t="str">
        <f>Albuquerque!$D137</f>
        <v>22-DEC-11:15</v>
      </c>
      <c r="L239" s="71" t="str">
        <f>Seattle!$D137</f>
        <v>05-DEC-11:15</v>
      </c>
      <c r="M239" s="71" t="str">
        <f>Chicago!$D137</f>
        <v>12-DEC-11:15</v>
      </c>
      <c r="N239" s="71" t="str">
        <f>Boulder!$D137</f>
        <v>30-DEC-11:15</v>
      </c>
      <c r="O239" s="71" t="str">
        <f>Minneapolis!$D137</f>
        <v>02-DEC-11:15</v>
      </c>
      <c r="P239" s="71" t="str">
        <f>Helena!$D137</f>
        <v>29-DEC-11:15</v>
      </c>
      <c r="Q239" s="71" t="str">
        <f>Duluth!$D137</f>
        <v>02-DEC-11:15</v>
      </c>
      <c r="R239" s="71" t="str">
        <f>Fairbanks!$D137</f>
        <v>18-DEC-11:15</v>
      </c>
    </row>
    <row r="240" spans="1:18" s="79" customFormat="1" ht="11.25">
      <c r="A240" s="89" t="s">
        <v>625</v>
      </c>
      <c r="B240" s="82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</row>
    <row r="241" spans="1:18" s="79" customFormat="1" ht="11.25">
      <c r="A241" s="91"/>
      <c r="B241" s="92" t="s">
        <v>626</v>
      </c>
      <c r="C241" s="74">
        <f>Miami!$B$4</f>
        <v>28007.42</v>
      </c>
      <c r="D241" s="74">
        <f>Houston!$B$4</f>
        <v>30765.18</v>
      </c>
      <c r="E241" s="74">
        <f>Phoenix!$B$4</f>
        <v>24732.99</v>
      </c>
      <c r="F241" s="74">
        <f>Atlanta!$B$4</f>
        <v>27653.360000000001</v>
      </c>
      <c r="G241" s="74">
        <f>LosAngeles!$B$4</f>
        <v>22546.32</v>
      </c>
      <c r="H241" s="74">
        <f>LasVegas!$B$4</f>
        <v>27101</v>
      </c>
      <c r="I241" s="74">
        <f>SanFrancisco!$B$4</f>
        <v>22829.8</v>
      </c>
      <c r="J241" s="74">
        <f>Baltimore!$B$4</f>
        <v>29180.25</v>
      </c>
      <c r="K241" s="74">
        <f>Albuquerque!$B$4</f>
        <v>25627.98</v>
      </c>
      <c r="L241" s="74">
        <f>Seattle!$B$4</f>
        <v>15098.45</v>
      </c>
      <c r="M241" s="74">
        <f>Chicago!$B$4</f>
        <v>29846.49</v>
      </c>
      <c r="N241" s="74">
        <f>Boulder!$B$4</f>
        <v>26455.4</v>
      </c>
      <c r="O241" s="74">
        <f>Minneapolis!$B$4</f>
        <v>30126.49</v>
      </c>
      <c r="P241" s="74">
        <f>Helena!$B$4</f>
        <v>28797.85</v>
      </c>
      <c r="Q241" s="74">
        <f>Duluth!$B$4</f>
        <v>30607.78</v>
      </c>
      <c r="R241" s="74">
        <f>Fairbanks!$B$4</f>
        <v>35624.58</v>
      </c>
    </row>
    <row r="242" spans="1:18" s="79" customFormat="1" ht="11.25">
      <c r="A242" s="91"/>
      <c r="B242" s="93" t="s">
        <v>627</v>
      </c>
      <c r="C242" s="74">
        <f>Miami!$C$4</f>
        <v>6699.07</v>
      </c>
      <c r="D242" s="74">
        <f>Houston!$C$4</f>
        <v>7358.69</v>
      </c>
      <c r="E242" s="74">
        <f>Phoenix!$C$4</f>
        <v>5915.86</v>
      </c>
      <c r="F242" s="74">
        <f>Atlanta!$C$4</f>
        <v>6614.38</v>
      </c>
      <c r="G242" s="74">
        <f>LosAngeles!$C$4</f>
        <v>5392.83</v>
      </c>
      <c r="H242" s="74">
        <f>LasVegas!$C$4</f>
        <v>6482.26</v>
      </c>
      <c r="I242" s="74">
        <f>SanFrancisco!$C$4</f>
        <v>5460.64</v>
      </c>
      <c r="J242" s="74">
        <f>Baltimore!$C$4</f>
        <v>6979.59</v>
      </c>
      <c r="K242" s="74">
        <f>Albuquerque!$C$4</f>
        <v>6129.93</v>
      </c>
      <c r="L242" s="74">
        <f>Seattle!$C$4</f>
        <v>3611.38</v>
      </c>
      <c r="M242" s="74">
        <f>Chicago!$C$4</f>
        <v>7138.95</v>
      </c>
      <c r="N242" s="74">
        <f>Boulder!$C$4</f>
        <v>6327.84</v>
      </c>
      <c r="O242" s="74">
        <f>Minneapolis!$C$4</f>
        <v>7205.93</v>
      </c>
      <c r="P242" s="74">
        <f>Helena!$C$4</f>
        <v>6888.13</v>
      </c>
      <c r="Q242" s="74">
        <f>Duluth!$C$4</f>
        <v>7321.04</v>
      </c>
      <c r="R242" s="74">
        <f>Fairbanks!$C$4</f>
        <v>8521.01</v>
      </c>
    </row>
    <row r="243" spans="1:18" ht="11.25">
      <c r="A243" s="68" t="s">
        <v>300</v>
      </c>
      <c r="B243" s="69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1:18" ht="11.25">
      <c r="A244" s="68"/>
      <c r="B244" s="67" t="s">
        <v>72</v>
      </c>
      <c r="C244" s="62">
        <f>Miami!$G$14</f>
        <v>0</v>
      </c>
      <c r="D244" s="62">
        <f>Houston!$G$14</f>
        <v>0</v>
      </c>
      <c r="E244" s="62">
        <f>Phoenix!$G$14</f>
        <v>0</v>
      </c>
      <c r="F244" s="62">
        <f>Atlanta!$G$14</f>
        <v>0</v>
      </c>
      <c r="G244" s="62">
        <f>LosAngeles!$G$14</f>
        <v>0</v>
      </c>
      <c r="H244" s="62">
        <f>LasVegas!$G$14</f>
        <v>0</v>
      </c>
      <c r="I244" s="62">
        <f>SanFrancisco!$G$14</f>
        <v>0</v>
      </c>
      <c r="J244" s="62">
        <f>Baltimore!$G$14</f>
        <v>0</v>
      </c>
      <c r="K244" s="62">
        <f>Albuquerque!$G$14</f>
        <v>0</v>
      </c>
      <c r="L244" s="62">
        <f>Seattle!$G$14</f>
        <v>0</v>
      </c>
      <c r="M244" s="62">
        <f>Chicago!$G$14</f>
        <v>0</v>
      </c>
      <c r="N244" s="62">
        <f>Boulder!$G$14</f>
        <v>0</v>
      </c>
      <c r="O244" s="62">
        <f>Minneapolis!$G$14</f>
        <v>0</v>
      </c>
      <c r="P244" s="62">
        <f>Helena!$G$14</f>
        <v>0</v>
      </c>
      <c r="Q244" s="62">
        <f>Duluth!$G$14</f>
        <v>0</v>
      </c>
      <c r="R244" s="62">
        <f>Fairbanks!$G$14</f>
        <v>0</v>
      </c>
    </row>
    <row r="245" spans="1:18" ht="11.25">
      <c r="A245" s="68"/>
      <c r="B245" s="67" t="s">
        <v>86</v>
      </c>
      <c r="C245" s="62">
        <f>Miami!$G$21</f>
        <v>0</v>
      </c>
      <c r="D245" s="62">
        <f>Houston!$G$21</f>
        <v>0</v>
      </c>
      <c r="E245" s="62">
        <f>Phoenix!$G$21</f>
        <v>0</v>
      </c>
      <c r="F245" s="62">
        <f>Atlanta!$G$21</f>
        <v>0</v>
      </c>
      <c r="G245" s="62">
        <f>LosAngeles!$G$21</f>
        <v>0</v>
      </c>
      <c r="H245" s="62">
        <f>LasVegas!$G$21</f>
        <v>0</v>
      </c>
      <c r="I245" s="62">
        <f>SanFrancisco!$G$21</f>
        <v>0</v>
      </c>
      <c r="J245" s="62">
        <f>Baltimore!$G$21</f>
        <v>0</v>
      </c>
      <c r="K245" s="62">
        <f>Albuquerque!$G$21</f>
        <v>0</v>
      </c>
      <c r="L245" s="62">
        <f>Seattle!$G$21</f>
        <v>0</v>
      </c>
      <c r="M245" s="62">
        <f>Chicago!$G$21</f>
        <v>0</v>
      </c>
      <c r="N245" s="62">
        <f>Boulder!$G$21</f>
        <v>0</v>
      </c>
      <c r="O245" s="62">
        <f>Minneapolis!$G$21</f>
        <v>0</v>
      </c>
      <c r="P245" s="62">
        <f>Helena!$G$21</f>
        <v>0</v>
      </c>
      <c r="Q245" s="62">
        <f>Duluth!$G$21</f>
        <v>0</v>
      </c>
      <c r="R245" s="62">
        <f>Fairbanks!$G$21</f>
        <v>0</v>
      </c>
    </row>
    <row r="246" spans="1:18" ht="11.25">
      <c r="A246" s="68"/>
      <c r="B246" s="67" t="s">
        <v>88</v>
      </c>
      <c r="C246" s="62">
        <f>Miami!$G$24</f>
        <v>87.12</v>
      </c>
      <c r="D246" s="62">
        <f>Houston!$G$24</f>
        <v>87.12</v>
      </c>
      <c r="E246" s="62">
        <f>Phoenix!$G$24</f>
        <v>87.12</v>
      </c>
      <c r="F246" s="62">
        <f>Atlanta!$G$24</f>
        <v>87.12</v>
      </c>
      <c r="G246" s="62">
        <f>LosAngeles!$G$24</f>
        <v>87.12</v>
      </c>
      <c r="H246" s="62">
        <f>LasVegas!$G$24</f>
        <v>87.12</v>
      </c>
      <c r="I246" s="62">
        <f>SanFrancisco!$G$24</f>
        <v>87.12</v>
      </c>
      <c r="J246" s="62">
        <f>Baltimore!$G$24</f>
        <v>87.12</v>
      </c>
      <c r="K246" s="62">
        <f>Albuquerque!$G$24</f>
        <v>87.12</v>
      </c>
      <c r="L246" s="62">
        <f>Seattle!$G$24</f>
        <v>87.12</v>
      </c>
      <c r="M246" s="62">
        <f>Chicago!$G$24</f>
        <v>87.12</v>
      </c>
      <c r="N246" s="62">
        <f>Boulder!$G$24</f>
        <v>87.12</v>
      </c>
      <c r="O246" s="62">
        <f>Minneapolis!$G$24</f>
        <v>87.12</v>
      </c>
      <c r="P246" s="62">
        <f>Helena!$G$24</f>
        <v>87.12</v>
      </c>
      <c r="Q246" s="62">
        <f>Duluth!$G$24</f>
        <v>87.12</v>
      </c>
      <c r="R246" s="62">
        <f>Fairbanks!$G$24</f>
        <v>87.12</v>
      </c>
    </row>
    <row r="247" spans="1:18" ht="11.25">
      <c r="A247" s="68"/>
      <c r="B247" s="69" t="s">
        <v>299</v>
      </c>
      <c r="C247" s="62">
        <f>Miami!$G$28</f>
        <v>87.12</v>
      </c>
      <c r="D247" s="62">
        <f>Houston!$G$28</f>
        <v>87.12</v>
      </c>
      <c r="E247" s="62">
        <f>Phoenix!$G$28</f>
        <v>87.12</v>
      </c>
      <c r="F247" s="62">
        <f>Atlanta!$G$28</f>
        <v>87.12</v>
      </c>
      <c r="G247" s="62">
        <f>LosAngeles!$G$28</f>
        <v>87.12</v>
      </c>
      <c r="H247" s="62">
        <f>LasVegas!$G$28</f>
        <v>87.12</v>
      </c>
      <c r="I247" s="62">
        <f>SanFrancisco!$G$28</f>
        <v>87.12</v>
      </c>
      <c r="J247" s="62">
        <f>Baltimore!$G$28</f>
        <v>87.12</v>
      </c>
      <c r="K247" s="62">
        <f>Albuquerque!$G$28</f>
        <v>87.12</v>
      </c>
      <c r="L247" s="62">
        <f>Seattle!$G$28</f>
        <v>87.12</v>
      </c>
      <c r="M247" s="62">
        <f>Chicago!$G$28</f>
        <v>87.12</v>
      </c>
      <c r="N247" s="62">
        <f>Boulder!$G$28</f>
        <v>87.12</v>
      </c>
      <c r="O247" s="62">
        <f>Minneapolis!$G$28</f>
        <v>87.12</v>
      </c>
      <c r="P247" s="62">
        <f>Helena!$G$28</f>
        <v>87.12</v>
      </c>
      <c r="Q247" s="62">
        <f>Duluth!$G$28</f>
        <v>87.12</v>
      </c>
      <c r="R247" s="62">
        <f>Fairbanks!$G$28</f>
        <v>87.12</v>
      </c>
    </row>
    <row r="248" spans="1:18" ht="11.25">
      <c r="A248" s="68" t="s">
        <v>298</v>
      </c>
      <c r="B248" s="67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</row>
    <row r="249" spans="1:18" ht="11.25">
      <c r="A249" s="58"/>
      <c r="B249" s="64" t="s">
        <v>297</v>
      </c>
      <c r="C249" s="63">
        <f>Miami!$H$121</f>
        <v>640970.85990000004</v>
      </c>
      <c r="D249" s="63">
        <f>Houston!$H$121</f>
        <v>772477.15709999995</v>
      </c>
      <c r="E249" s="63">
        <f>Phoenix!$H$121</f>
        <v>642112.36860000005</v>
      </c>
      <c r="F249" s="63">
        <f>Atlanta!$H$121</f>
        <v>681826.43579999998</v>
      </c>
      <c r="G249" s="63">
        <f>LosAngeles!$H$121</f>
        <v>245093.49220000001</v>
      </c>
      <c r="H249" s="63">
        <f>LasVegas!$H$121</f>
        <v>690797.93240000005</v>
      </c>
      <c r="I249" s="63">
        <f>SanFrancisco!$H$121</f>
        <v>256775.3291</v>
      </c>
      <c r="J249" s="63">
        <f>Baltimore!$H$121</f>
        <v>595431.03810000001</v>
      </c>
      <c r="K249" s="63">
        <f>Albuquerque!$H$121</f>
        <v>825253.95220000006</v>
      </c>
      <c r="L249" s="63">
        <f>Seattle!$H$121</f>
        <v>193693.30059999999</v>
      </c>
      <c r="M249" s="63">
        <f>Chicago!$H$121</f>
        <v>1131500</v>
      </c>
      <c r="N249" s="63">
        <f>Boulder!$H$121</f>
        <v>839514.40009999997</v>
      </c>
      <c r="O249" s="63">
        <f>Minneapolis!$H$121</f>
        <v>771631.96279999998</v>
      </c>
      <c r="P249" s="63">
        <f>Helena!$H$121</f>
        <v>779608.33719999995</v>
      </c>
      <c r="Q249" s="63">
        <f>Duluth!$H$121</f>
        <v>771630.6531</v>
      </c>
      <c r="R249" s="63">
        <f>Fairbanks!$H$121</f>
        <v>725313.47889999999</v>
      </c>
    </row>
    <row r="250" spans="1:18" ht="11.25">
      <c r="A250" s="58"/>
      <c r="B250" s="59" t="s">
        <v>296</v>
      </c>
      <c r="C250" s="63">
        <f>Miami!$B$121</f>
        <v>1487530</v>
      </c>
      <c r="D250" s="63">
        <f>Houston!$B$121</f>
        <v>1946990</v>
      </c>
      <c r="E250" s="63">
        <f>Phoenix!$B$121</f>
        <v>1522110</v>
      </c>
      <c r="F250" s="63">
        <f>Atlanta!$B$121</f>
        <v>1572190</v>
      </c>
      <c r="G250" s="63">
        <f>LosAngeles!$B$121</f>
        <v>659535.44369999995</v>
      </c>
      <c r="H250" s="63">
        <f>LasVegas!$B$121</f>
        <v>1653060</v>
      </c>
      <c r="I250" s="63">
        <f>SanFrancisco!$B$121</f>
        <v>695960.06830000004</v>
      </c>
      <c r="J250" s="63">
        <f>Baltimore!$B$121</f>
        <v>1374270</v>
      </c>
      <c r="K250" s="63">
        <f>Albuquerque!$B$121</f>
        <v>1949650</v>
      </c>
      <c r="L250" s="63">
        <f>Seattle!$B$121</f>
        <v>491868.0747</v>
      </c>
      <c r="M250" s="63">
        <f>Chicago!$B$121</f>
        <v>2654460</v>
      </c>
      <c r="N250" s="63">
        <f>Boulder!$B$121</f>
        <v>1990200</v>
      </c>
      <c r="O250" s="63">
        <f>Minneapolis!$B$121</f>
        <v>1832340</v>
      </c>
      <c r="P250" s="63">
        <f>Helena!$B$121</f>
        <v>1858260</v>
      </c>
      <c r="Q250" s="63">
        <f>Duluth!$B$121</f>
        <v>1843850</v>
      </c>
      <c r="R250" s="63">
        <f>Fairbanks!$B$121</f>
        <v>1881010</v>
      </c>
    </row>
    <row r="251" spans="1:18" ht="11.25">
      <c r="A251" s="58"/>
      <c r="B251" s="64" t="s">
        <v>295</v>
      </c>
      <c r="C251" s="63">
        <f>Miami!$C$121</f>
        <v>2609.0751</v>
      </c>
      <c r="D251" s="63">
        <f>Houston!$C$121</f>
        <v>2532.4731999999999</v>
      </c>
      <c r="E251" s="63">
        <f>Phoenix!$C$121</f>
        <v>2521.9074999999998</v>
      </c>
      <c r="F251" s="63">
        <f>Atlanta!$C$121</f>
        <v>2917.9668999999999</v>
      </c>
      <c r="G251" s="63">
        <f>LosAngeles!$C$121</f>
        <v>567.96600000000001</v>
      </c>
      <c r="H251" s="63">
        <f>LasVegas!$C$121</f>
        <v>2642.2568000000001</v>
      </c>
      <c r="I251" s="63">
        <f>SanFrancisco!$C$121</f>
        <v>602.72990000000004</v>
      </c>
      <c r="J251" s="63">
        <f>Baltimore!$C$121</f>
        <v>2557.5574999999999</v>
      </c>
      <c r="K251" s="63">
        <f>Albuquerque!$C$121</f>
        <v>3303.8018999999999</v>
      </c>
      <c r="L251" s="63">
        <f>Seattle!$C$121</f>
        <v>665.49639999999999</v>
      </c>
      <c r="M251" s="63">
        <f>Chicago!$C$121</f>
        <v>4635.0679</v>
      </c>
      <c r="N251" s="63">
        <f>Boulder!$C$121</f>
        <v>3342.8980000000001</v>
      </c>
      <c r="O251" s="63">
        <f>Minneapolis!$C$121</f>
        <v>3101.2573000000002</v>
      </c>
      <c r="P251" s="63">
        <f>Helena!$C$121</f>
        <v>3098.4569000000001</v>
      </c>
      <c r="Q251" s="63">
        <f>Duluth!$C$121</f>
        <v>3070.0171999999998</v>
      </c>
      <c r="R251" s="63">
        <f>Fairbanks!$C$121</f>
        <v>2190.3029000000001</v>
      </c>
    </row>
    <row r="252" spans="1:18" ht="11.25">
      <c r="A252" s="58"/>
      <c r="B252" s="64" t="s">
        <v>294</v>
      </c>
      <c r="C252" s="63">
        <f>Miami!$D$121</f>
        <v>9913.6209999999992</v>
      </c>
      <c r="D252" s="63">
        <f>Houston!$D$121</f>
        <v>10722.2207</v>
      </c>
      <c r="E252" s="63">
        <f>Phoenix!$D$121</f>
        <v>8254.8513999999996</v>
      </c>
      <c r="F252" s="63">
        <f>Atlanta!$D$121</f>
        <v>7315.2156000000004</v>
      </c>
      <c r="G252" s="63">
        <f>LosAngeles!$D$121</f>
        <v>5515.3669</v>
      </c>
      <c r="H252" s="63">
        <f>LasVegas!$D$121</f>
        <v>10737.731900000001</v>
      </c>
      <c r="I252" s="63">
        <f>SanFrancisco!$D$121</f>
        <v>5212.2533000000003</v>
      </c>
      <c r="J252" s="63">
        <f>Baltimore!$D$121</f>
        <v>7239.7786999999998</v>
      </c>
      <c r="K252" s="63">
        <f>Albuquerque!$D$121</f>
        <v>8311.6069000000007</v>
      </c>
      <c r="L252" s="63">
        <f>Seattle!$D$121</f>
        <v>1400.4558999999999</v>
      </c>
      <c r="M252" s="63">
        <f>Chicago!$D$121</f>
        <v>13352.924999999999</v>
      </c>
      <c r="N252" s="63">
        <f>Boulder!$D$121</f>
        <v>8324.1370999999999</v>
      </c>
      <c r="O252" s="63">
        <f>Minneapolis!$D$121</f>
        <v>4690.9227000000001</v>
      </c>
      <c r="P252" s="63">
        <f>Helena!$D$121</f>
        <v>5113.8690999999999</v>
      </c>
      <c r="Q252" s="63">
        <f>Duluth!$D$121</f>
        <v>4555.2353999999996</v>
      </c>
      <c r="R252" s="63">
        <f>Fairbanks!$D$121</f>
        <v>10106.106</v>
      </c>
    </row>
    <row r="253" spans="1:18" ht="11.25">
      <c r="A253" s="58"/>
      <c r="B253" s="64" t="s">
        <v>293</v>
      </c>
      <c r="C253" s="63">
        <f>Miami!$E$121</f>
        <v>0</v>
      </c>
      <c r="D253" s="63">
        <f>Houston!$E$121</f>
        <v>0</v>
      </c>
      <c r="E253" s="63">
        <f>Phoenix!$E$121</f>
        <v>0</v>
      </c>
      <c r="F253" s="63">
        <f>Atlanta!$E$121</f>
        <v>0</v>
      </c>
      <c r="G253" s="63">
        <f>LosAngeles!$E$121</f>
        <v>0</v>
      </c>
      <c r="H253" s="63">
        <f>LasVegas!$E$121</f>
        <v>0</v>
      </c>
      <c r="I253" s="63">
        <f>SanFrancisco!$E$121</f>
        <v>0</v>
      </c>
      <c r="J253" s="63">
        <f>Baltimore!$E$121</f>
        <v>0</v>
      </c>
      <c r="K253" s="63">
        <f>Albuquerque!$E$121</f>
        <v>0</v>
      </c>
      <c r="L253" s="63">
        <f>Seattle!$E$121</f>
        <v>0</v>
      </c>
      <c r="M253" s="63">
        <f>Chicago!$E$121</f>
        <v>0</v>
      </c>
      <c r="N253" s="63">
        <f>Boulder!$E$121</f>
        <v>0</v>
      </c>
      <c r="O253" s="63">
        <f>Minneapolis!$E$121</f>
        <v>0</v>
      </c>
      <c r="P253" s="63">
        <f>Helena!$E$121</f>
        <v>0</v>
      </c>
      <c r="Q253" s="63">
        <f>Duluth!$E$121</f>
        <v>0</v>
      </c>
      <c r="R253" s="63">
        <f>Fairbanks!$E$121</f>
        <v>0</v>
      </c>
    </row>
    <row r="254" spans="1:18" ht="11.25">
      <c r="A254" s="58"/>
      <c r="B254" s="64" t="s">
        <v>292</v>
      </c>
      <c r="C254" s="65">
        <f>Miami!$F$121</f>
        <v>4.5199999999999997E-2</v>
      </c>
      <c r="D254" s="65">
        <f>Houston!$F$121</f>
        <v>3.0300000000000001E-2</v>
      </c>
      <c r="E254" s="65">
        <f>Phoenix!$F$121</f>
        <v>2.2499999999999999E-2</v>
      </c>
      <c r="F254" s="65">
        <f>Atlanta!$F$121</f>
        <v>2.69E-2</v>
      </c>
      <c r="G254" s="65">
        <f>LosAngeles!$F$121</f>
        <v>2.5999999999999999E-3</v>
      </c>
      <c r="H254" s="65">
        <f>LasVegas!$F$121</f>
        <v>2.0299999999999999E-2</v>
      </c>
      <c r="I254" s="65">
        <f>SanFrancisco!$F$121</f>
        <v>2.5999999999999999E-3</v>
      </c>
      <c r="J254" s="65">
        <f>Baltimore!$F$121</f>
        <v>2.9499999999999998E-2</v>
      </c>
      <c r="K254" s="65">
        <f>Albuquerque!$F$121</f>
        <v>3.2599999999999997E-2</v>
      </c>
      <c r="L254" s="65">
        <f>Seattle!$F$121</f>
        <v>5.7999999999999996E-3</v>
      </c>
      <c r="M254" s="65">
        <f>Chicago!$F$121</f>
        <v>4.07E-2</v>
      </c>
      <c r="N254" s="65">
        <f>Boulder!$F$121</f>
        <v>3.2800000000000003E-2</v>
      </c>
      <c r="O254" s="65">
        <f>Minneapolis!$F$121</f>
        <v>3.4700000000000002E-2</v>
      </c>
      <c r="P254" s="65">
        <f>Helena!$F$121</f>
        <v>3.5900000000000001E-2</v>
      </c>
      <c r="Q254" s="65">
        <f>Duluth!$F$121</f>
        <v>3.39E-2</v>
      </c>
      <c r="R254" s="65">
        <f>Fairbanks!$F$121</f>
        <v>3.5200000000000002E-2</v>
      </c>
    </row>
    <row r="255" spans="1:18" ht="11.25">
      <c r="A255" s="58"/>
      <c r="B255" s="82" t="s">
        <v>338</v>
      </c>
      <c r="C255" s="63">
        <f>10^(-3)*Miami!$G$121</f>
        <v>1226.94</v>
      </c>
      <c r="D255" s="63">
        <f>10^(-3)*Houston!$G$121</f>
        <v>3657.39</v>
      </c>
      <c r="E255" s="63">
        <f>10^(-3)*Phoenix!$G$121</f>
        <v>60975.700000000004</v>
      </c>
      <c r="F255" s="63">
        <f>10^(-3)*Atlanta!$G$121</f>
        <v>13011.300000000001</v>
      </c>
      <c r="G255" s="63">
        <f>10^(-3)*LosAngeles!$G$121</f>
        <v>33276.699999999997</v>
      </c>
      <c r="H255" s="63">
        <f>10^(-3)*LasVegas!$G$121</f>
        <v>53549.599999999999</v>
      </c>
      <c r="I255" s="63">
        <f>10^(-3)*SanFrancisco!$G$121</f>
        <v>31445.7</v>
      </c>
      <c r="J255" s="63">
        <f>10^(-3)*Baltimore!$G$121</f>
        <v>450.22422769999997</v>
      </c>
      <c r="K255" s="63">
        <f>10^(-3)*Albuquerque!$G$121</f>
        <v>8642.0499999999993</v>
      </c>
      <c r="L255" s="63">
        <f>10^(-3)*Seattle!$G$121</f>
        <v>18499.7</v>
      </c>
      <c r="M255" s="63">
        <f>10^(-3)*Chicago!$G$121</f>
        <v>3073.7400000000002</v>
      </c>
      <c r="N255" s="63">
        <f>10^(-3)*Boulder!$G$121</f>
        <v>8654.880000000001</v>
      </c>
      <c r="O255" s="63">
        <f>10^(-3)*Minneapolis!$G$121</f>
        <v>3082.66</v>
      </c>
      <c r="P255" s="63">
        <f>10^(-3)*Helena!$G$121</f>
        <v>121290</v>
      </c>
      <c r="Q255" s="63">
        <f>10^(-3)*Duluth!$G$121</f>
        <v>2993.28</v>
      </c>
      <c r="R255" s="63">
        <f>10^(-3)*Fairbanks!$G$121</f>
        <v>2027.8700000000001</v>
      </c>
    </row>
    <row r="256" spans="1:18" ht="11.25">
      <c r="B256" s="54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2:18" ht="11.25">
      <c r="B257" s="54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2:18" ht="11.25">
      <c r="B258" s="54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2:18" ht="11.25">
      <c r="B259" s="54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2:18" ht="11.25">
      <c r="B260" s="54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2:18" ht="11.25">
      <c r="B261" s="54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2:18" ht="11.25">
      <c r="B262" s="54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2:18" ht="11.25">
      <c r="B263" s="54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2:18" ht="11.25">
      <c r="B264" s="54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2:18" ht="11.25">
      <c r="B265" s="54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2:18" ht="11.25">
      <c r="B266" s="54"/>
      <c r="C266" s="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2:18" ht="11.25">
      <c r="B267" s="54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2:18" ht="11.25">
      <c r="B268" s="54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2:18" ht="11.25">
      <c r="B269" s="54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2:18" ht="11.25">
      <c r="B270" s="54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2:18" ht="11.25">
      <c r="B271" s="54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2:18" ht="11.25">
      <c r="B272" s="54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2:18" ht="11.25">
      <c r="B273" s="54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2:18" ht="11.25">
      <c r="B274" s="54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2:18" ht="11.25">
      <c r="B275" s="54"/>
      <c r="C275" s="6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2:18" ht="11.25">
      <c r="B276" s="54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2:18" ht="11.25">
      <c r="B277" s="54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9" spans="2:18" ht="11.25">
      <c r="B279" s="55"/>
    </row>
    <row r="280" spans="2:18" ht="11.25">
      <c r="B280" s="54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2:18" ht="11.25">
      <c r="B281" s="54"/>
      <c r="C281" s="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2:18" ht="11.25">
      <c r="B282" s="54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2:18" ht="11.25">
      <c r="B283" s="54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2:18" ht="11.25">
      <c r="B284" s="54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2:18" ht="11.25">
      <c r="B285" s="54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2:18" ht="11.25">
      <c r="B286" s="54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2:18" ht="11.25">
      <c r="B287" s="54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2:18" ht="11.25">
      <c r="B288" s="54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2:18" ht="11.25">
      <c r="B289" s="54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2:18" ht="11.25">
      <c r="B290" s="54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2:18" ht="11.25">
      <c r="B291" s="54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2:18" ht="11.25">
      <c r="B292" s="54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2:18" ht="11.25">
      <c r="B293" s="54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2:18" ht="11.25">
      <c r="B294" s="54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2:18" ht="11.25">
      <c r="B295" s="54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2:18" ht="11.25">
      <c r="B296" s="54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2:18" ht="11.25">
      <c r="B297" s="54"/>
      <c r="C297" s="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2:18" ht="11.25">
      <c r="B298" s="54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2:18" ht="11.25">
      <c r="B299" s="54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2:18" ht="11.25">
      <c r="B300" s="54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2:18" ht="11.25">
      <c r="B301" s="54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2:18" ht="11.25">
      <c r="B302" s="54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2:18" ht="11.25">
      <c r="B303" s="54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2:18" ht="11.25">
      <c r="B304" s="54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 ht="11.25">
      <c r="B305" s="54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2:18" ht="11.25">
      <c r="B306" s="54"/>
      <c r="C306" s="6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2:18" ht="11.25">
      <c r="B307" s="54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2:18" ht="11.25">
      <c r="B308" s="54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10" spans="2:18" ht="11.25">
      <c r="B310" s="55"/>
    </row>
    <row r="311" spans="2:18" ht="11.25">
      <c r="B311" s="54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2:18" ht="11.25">
      <c r="B312" s="54"/>
      <c r="C312" s="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2:18" ht="11.25">
      <c r="B313" s="54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2:18" ht="11.25">
      <c r="B314" s="54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2:18" ht="11.25">
      <c r="B315" s="54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2:18" ht="11.25">
      <c r="B316" s="54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2:18" ht="11.25">
      <c r="B317" s="54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2:18" ht="11.25">
      <c r="B318" s="54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2:18" ht="11.25">
      <c r="B319" s="54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2:18" ht="11.25">
      <c r="B320" s="54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2:18" ht="11.25">
      <c r="B321" s="54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2:18" ht="11.25">
      <c r="B322" s="54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2:18" ht="11.25">
      <c r="B323" s="54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ht="11.25">
      <c r="B324" s="54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2:18" ht="11.25">
      <c r="B325" s="54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2:18" ht="11.25">
      <c r="B326" s="54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2:18" ht="11.25">
      <c r="B327" s="54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2:18" ht="11.25">
      <c r="B328" s="54"/>
      <c r="C328" s="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2:18" ht="11.25">
      <c r="B329" s="54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2:18" ht="11.25">
      <c r="B330" s="54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2:18" ht="11.25">
      <c r="B331" s="54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2:18" ht="11.25">
      <c r="B332" s="54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2:18" ht="11.25">
      <c r="B333" s="54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2:18" ht="11.25">
      <c r="B334" s="54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2:18" ht="11.25">
      <c r="B335" s="54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2:18" ht="11.25">
      <c r="B336" s="54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2:18" ht="11.25">
      <c r="B337" s="54"/>
      <c r="C337" s="6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2:18" ht="11.25">
      <c r="B338" s="54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2:18" ht="11.25">
      <c r="B339" s="54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1" spans="2:18" ht="11.25">
      <c r="B341" s="55"/>
    </row>
    <row r="342" spans="2:18" ht="11.25">
      <c r="B342" s="54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2:18" ht="11.25">
      <c r="B343" s="54"/>
      <c r="C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2:18" ht="11.25">
      <c r="B344" s="54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2:18" ht="11.25">
      <c r="B345" s="54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2:18" ht="11.25">
      <c r="B346" s="54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2:18" ht="11.25">
      <c r="B347" s="54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2:18" ht="11.25">
      <c r="B348" s="54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2:18" ht="11.25">
      <c r="B349" s="54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2:18" ht="11.25">
      <c r="B350" s="54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2:18" ht="11.25">
      <c r="B351" s="54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2:18" ht="11.25">
      <c r="B352" s="54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2:18" ht="11.25">
      <c r="B353" s="54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2:18" ht="11.25">
      <c r="B354" s="54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2:18" ht="11.25">
      <c r="B355" s="54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2:18" ht="11.25">
      <c r="B356" s="54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2:18" ht="11.25">
      <c r="B357" s="54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2:18" ht="11.25">
      <c r="B358" s="54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2:18" ht="11.25">
      <c r="B359" s="54"/>
      <c r="C359" s="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2:18" ht="11.25">
      <c r="B360" s="54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2:18" ht="11.25">
      <c r="B361" s="54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2:18" ht="11.25">
      <c r="B362" s="54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ht="11.25">
      <c r="B363" s="54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2:18" ht="11.25">
      <c r="B364" s="54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2:18" ht="11.25">
      <c r="B365" s="54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2:18" ht="11.25">
      <c r="B366" s="54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2:18" ht="11.25">
      <c r="B367" s="54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2:18" ht="11.25">
      <c r="B368" s="54"/>
      <c r="C368" s="6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2:18" ht="11.25">
      <c r="B369" s="54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2:18" ht="11.25">
      <c r="B370" s="54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2" spans="2:18" ht="11.25">
      <c r="B372" s="55"/>
    </row>
    <row r="373" spans="2:18" ht="11.25">
      <c r="B373" s="54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2:18" ht="11.25">
      <c r="B374" s="54"/>
      <c r="C374" s="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2:18" ht="11.25">
      <c r="B375" s="54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2:18" ht="11.25">
      <c r="B376" s="54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2:18" ht="11.25">
      <c r="B377" s="54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2:18" ht="11.25">
      <c r="B378" s="54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2:18" ht="11.25">
      <c r="B379" s="54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2:18" ht="11.25">
      <c r="B380" s="54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2:18" ht="11.25">
      <c r="B381" s="54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2:18" ht="11.25">
      <c r="B382" s="54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2:18" ht="11.25">
      <c r="B383" s="54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2:18" ht="11.25">
      <c r="B384" s="54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2:18" ht="11.25">
      <c r="B385" s="54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2:18" ht="11.25">
      <c r="B386" s="54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2:18" ht="11.25">
      <c r="B387" s="54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2:18" ht="11.25">
      <c r="B388" s="54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2:18" ht="11.25">
      <c r="B389" s="54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2:18" ht="11.25">
      <c r="B390" s="54"/>
      <c r="C390" s="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2:18" ht="11.25">
      <c r="B391" s="54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2:18" ht="11.25">
      <c r="B392" s="54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2:18" ht="11.25">
      <c r="B393" s="54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2:18" ht="11.25">
      <c r="B394" s="54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2:18" ht="11.25">
      <c r="B395" s="54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2:18" ht="11.25">
      <c r="B396" s="54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2:18" ht="11.25">
      <c r="B397" s="54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2:18" ht="11.25">
      <c r="B398" s="54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2:18" ht="11.25">
      <c r="B399" s="54"/>
      <c r="C399" s="6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2:18" ht="11.25">
      <c r="B400" s="54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2:18" ht="11.25">
      <c r="B401" s="54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3" spans="2:18" ht="11.25">
      <c r="B403" s="55"/>
    </row>
    <row r="404" spans="2:18" ht="11.25">
      <c r="B404" s="54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2:18" ht="11.25">
      <c r="B405" s="54"/>
      <c r="C405" s="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2:18" ht="11.25">
      <c r="B406" s="54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2:18" ht="11.25">
      <c r="B407" s="54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2:18" ht="11.25">
      <c r="B408" s="54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2:18" ht="11.25">
      <c r="B409" s="54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2:18" ht="11.25">
      <c r="B410" s="54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2:18" ht="11.25">
      <c r="B411" s="54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2:18" ht="11.25">
      <c r="B412" s="54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2:18" ht="11.25">
      <c r="B413" s="54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2:18" ht="11.25">
      <c r="B414" s="54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2:18" ht="11.25">
      <c r="B415" s="54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2:18" ht="11.25">
      <c r="B416" s="54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2:18" ht="11.25">
      <c r="B417" s="54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2:18" ht="11.25">
      <c r="B418" s="54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2:18" ht="11.25">
      <c r="B419" s="54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2:18" ht="11.25">
      <c r="B420" s="54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2:18" ht="11.25">
      <c r="B421" s="54"/>
      <c r="C421" s="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2:18" ht="11.25">
      <c r="B422" s="54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2:18" ht="11.25">
      <c r="B423" s="54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2:18" ht="11.25">
      <c r="B424" s="54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2:18" ht="11.25">
      <c r="B425" s="54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2:18" ht="11.25">
      <c r="B426" s="54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2:18" ht="11.25">
      <c r="B427" s="54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2:18" ht="11.25">
      <c r="B428" s="54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2:18" ht="11.25">
      <c r="B429" s="54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2:18" ht="11.25">
      <c r="B430" s="54"/>
      <c r="C430" s="6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2:18" ht="11.25">
      <c r="B431" s="54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2:18" ht="11.25">
      <c r="B432" s="54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4" spans="2:18" ht="11.25">
      <c r="B434" s="55"/>
    </row>
    <row r="435" spans="2:18" ht="11.25">
      <c r="B435" s="54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2:18" ht="11.25">
      <c r="B436" s="54"/>
      <c r="C436" s="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2:18" ht="11.25">
      <c r="B437" s="54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2:18" ht="11.25">
      <c r="B438" s="54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2:18" ht="11.25">
      <c r="B439" s="54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2:18" ht="11.25">
      <c r="B440" s="54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2:18" ht="11.25">
      <c r="B441" s="54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2:18" ht="11.25">
      <c r="B442" s="54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2:18" ht="11.25">
      <c r="B443" s="54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2:18" ht="11.25">
      <c r="B444" s="54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2:18" ht="11.25">
      <c r="B445" s="54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2:18" ht="11.25">
      <c r="B446" s="54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2:18" ht="11.25">
      <c r="B447" s="54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2:18" ht="11.25">
      <c r="B448" s="54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2:18" ht="11.25">
      <c r="B449" s="54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2:18" ht="11.25">
      <c r="B450" s="54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2:18" ht="11.25">
      <c r="B451" s="54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2:18" ht="11.25">
      <c r="B452" s="54"/>
      <c r="C452" s="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2:18" ht="11.25">
      <c r="B453" s="54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2:18" ht="11.25">
      <c r="B454" s="54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2:18" ht="11.25">
      <c r="B455" s="54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2:18" ht="11.25">
      <c r="B456" s="54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2:18" ht="11.25">
      <c r="B457" s="54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2:18" ht="11.25">
      <c r="B458" s="54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2:18" ht="11.25">
      <c r="B459" s="54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2:18" ht="11.25">
      <c r="B460" s="54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2:18" ht="11.25">
      <c r="B461" s="54"/>
      <c r="C461" s="6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2:18" ht="11.25">
      <c r="B462" s="54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2:18" ht="11.25">
      <c r="B463" s="54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5" spans="2:18" ht="11.25">
      <c r="B465" s="55"/>
    </row>
    <row r="466" spans="2:18" ht="11.25">
      <c r="B466" s="54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2:18" ht="11.25">
      <c r="B467" s="54"/>
      <c r="C467" s="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2:18" ht="11.25">
      <c r="B468" s="54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2:18" ht="11.25">
      <c r="B469" s="54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2:18" ht="11.25">
      <c r="B470" s="54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2:18" ht="11.25">
      <c r="B471" s="54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2:18" ht="11.25">
      <c r="B472" s="54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2:18" ht="11.25">
      <c r="B473" s="54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2:18" ht="11.25">
      <c r="B474" s="54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2:18" ht="11.25">
      <c r="B475" s="54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2:18" ht="11.25">
      <c r="B476" s="54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2:18" ht="11.25">
      <c r="B477" s="54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2:18" ht="11.25">
      <c r="B478" s="54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2:18" ht="11.25">
      <c r="B479" s="54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2:18" ht="11.25">
      <c r="B480" s="54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2:18" ht="11.25">
      <c r="B481" s="54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2:18" ht="11.25">
      <c r="B482" s="54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2:18" ht="11.25">
      <c r="B483" s="54"/>
      <c r="C483" s="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2:18" ht="11.25">
      <c r="B484" s="54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2:18" ht="11.25">
      <c r="B485" s="54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2:18" ht="11.25">
      <c r="B486" s="54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2:18" ht="11.25">
      <c r="B487" s="54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2:18" ht="11.25">
      <c r="B488" s="54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2:18" ht="11.25">
      <c r="B489" s="54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2:18" ht="11.25">
      <c r="B490" s="54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2:18" ht="11.25">
      <c r="B491" s="54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2:18" ht="11.25">
      <c r="B492" s="54"/>
      <c r="C492" s="6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2:18" ht="11.25">
      <c r="B493" s="54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2:18" ht="11.25">
      <c r="B494" s="54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6" spans="2:18" ht="11.25">
      <c r="B496" s="55"/>
    </row>
    <row r="497" spans="2:18" ht="11.25">
      <c r="B497" s="54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2:18" ht="11.25">
      <c r="B498" s="54"/>
      <c r="C498" s="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2:18" ht="11.25">
      <c r="B499" s="54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2:18" ht="11.25">
      <c r="B500" s="54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2:18" ht="11.25">
      <c r="B501" s="54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2:18" ht="11.25">
      <c r="B502" s="54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2:18" ht="11.25">
      <c r="B503" s="54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2:18" ht="11.25">
      <c r="B504" s="54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2:18" ht="11.25">
      <c r="B505" s="54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2:18" ht="11.25">
      <c r="B506" s="54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2:18" ht="11.25">
      <c r="B507" s="54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2:18" ht="11.25">
      <c r="B508" s="54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2:18" ht="11.25">
      <c r="B509" s="54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2:18" ht="11.25">
      <c r="B510" s="54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2:18" ht="11.25">
      <c r="B511" s="54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2:18" ht="11.25">
      <c r="B512" s="54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2:18" ht="11.25">
      <c r="B513" s="54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2:18" ht="11.25">
      <c r="B514" s="54"/>
      <c r="C514" s="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2:18" ht="11.25">
      <c r="B515" s="54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2:18" ht="11.25">
      <c r="B516" s="54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2:18" ht="11.25">
      <c r="B517" s="54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2:18" ht="11.25">
      <c r="B518" s="54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2:18" ht="11.25">
      <c r="B519" s="54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2:18" ht="11.25">
      <c r="B520" s="54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2:18" ht="11.25">
      <c r="B521" s="54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2:18" ht="11.25">
      <c r="B522" s="54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2:18" ht="11.25">
      <c r="B523" s="54"/>
      <c r="C523" s="6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2:18" ht="11.25">
      <c r="B524" s="54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2:18" ht="11.25">
      <c r="B525" s="54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7" spans="2:18" ht="11.25">
      <c r="B527" s="55"/>
    </row>
    <row r="528" spans="2:18" ht="11.25">
      <c r="B528" s="54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2:18" ht="11.25">
      <c r="B529" s="54"/>
      <c r="C529" s="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2:18" ht="11.25">
      <c r="B530" s="54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2:18" ht="11.25">
      <c r="B531" s="54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2:18" ht="11.25">
      <c r="B532" s="54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2:18" ht="11.25">
      <c r="B533" s="54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2:18" ht="11.25">
      <c r="B534" s="54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2:18" ht="11.25">
      <c r="B535" s="54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2:18" ht="11.25">
      <c r="B536" s="54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2:18" ht="11.25">
      <c r="B537" s="54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2:18" ht="11.25">
      <c r="B538" s="54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2:18" ht="11.25">
      <c r="B539" s="54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2:18" ht="11.25">
      <c r="B540" s="54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2:18" ht="11.25">
      <c r="B541" s="54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2:18" ht="11.25">
      <c r="B542" s="54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2:18" ht="11.25">
      <c r="B543" s="54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2:18" ht="11.25">
      <c r="B544" s="54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2:18" ht="11.25">
      <c r="B545" s="54"/>
      <c r="C545" s="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2:18" ht="11.25">
      <c r="B546" s="54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2:18" ht="11.25">
      <c r="B547" s="54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2:18" ht="11.25">
      <c r="B548" s="54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2:18" ht="11.25">
      <c r="B549" s="54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2:18" ht="11.25">
      <c r="B550" s="54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2:18" ht="11.25">
      <c r="B551" s="54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2:18" ht="11.25">
      <c r="B552" s="54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2:18" ht="11.25">
      <c r="B553" s="54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2:18" ht="11.25">
      <c r="B554" s="54"/>
      <c r="C554" s="6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2:18" ht="11.25">
      <c r="B555" s="54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2:18" ht="11.25">
      <c r="B556" s="54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8" spans="2:18" ht="11.25">
      <c r="B558" s="55"/>
    </row>
    <row r="559" spans="2:18" ht="11.25">
      <c r="B559" s="54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2:18" ht="11.25">
      <c r="B560" s="54"/>
      <c r="C560" s="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2:18" ht="11.25">
      <c r="B561" s="54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2:18" ht="11.25">
      <c r="B562" s="54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2:18" ht="11.25">
      <c r="B563" s="54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2:18" ht="11.25">
      <c r="B564" s="54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2:18" ht="11.25">
      <c r="B565" s="54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2:18" ht="11.25">
      <c r="B566" s="54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2:18" ht="11.25">
      <c r="B567" s="54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2:18" ht="11.25">
      <c r="B568" s="54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2:18" ht="11.25">
      <c r="B569" s="54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2:18" ht="11.25">
      <c r="B570" s="54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2:18" ht="11.25">
      <c r="B571" s="54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2:18" ht="11.25">
      <c r="B572" s="54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2:18" ht="11.25">
      <c r="B573" s="54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2:18" ht="11.25">
      <c r="B574" s="54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2:18" ht="11.25">
      <c r="B575" s="54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2:18" ht="11.25">
      <c r="B576" s="54"/>
      <c r="C576" s="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2:18" ht="11.25">
      <c r="B577" s="54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2:18" ht="11.25">
      <c r="B578" s="54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2:18" ht="11.25">
      <c r="B579" s="54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2:18" ht="11.25">
      <c r="B580" s="54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2:18" ht="11.25">
      <c r="B581" s="54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2:18" ht="11.25">
      <c r="B582" s="54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2:18" ht="11.25">
      <c r="B583" s="54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2:18" ht="11.25">
      <c r="B584" s="54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2:18" ht="11.25">
      <c r="B585" s="54"/>
      <c r="C585" s="6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2:18" ht="11.25">
      <c r="B586" s="54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2:18" ht="11.25">
      <c r="B587" s="54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9" spans="2:18" ht="11.25">
      <c r="B589" s="55"/>
    </row>
    <row r="590" spans="2:18" ht="11.25">
      <c r="B590" s="54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2:18" ht="11.25">
      <c r="B591" s="54"/>
      <c r="C591" s="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2:18" ht="11.25">
      <c r="B592" s="54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2:18" ht="11.25">
      <c r="B593" s="54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2:18" ht="11.25">
      <c r="B594" s="54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2:18" ht="11.25">
      <c r="B595" s="54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2:18" ht="11.25">
      <c r="B596" s="54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2:18" ht="11.25">
      <c r="B597" s="54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2:18" ht="11.25">
      <c r="B598" s="54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2:18" ht="11.25">
      <c r="B599" s="54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2:18" ht="11.25">
      <c r="B600" s="54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2:18" ht="11.25">
      <c r="B601" s="54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2:18" ht="11.25">
      <c r="B602" s="54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2:18" ht="11.25">
      <c r="B603" s="54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2:18" ht="11.25">
      <c r="B604" s="54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2:18" ht="11.25">
      <c r="B605" s="54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2:18" ht="11.25">
      <c r="B606" s="54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2:18" ht="11.25">
      <c r="B607" s="54"/>
      <c r="C607" s="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2:18" ht="11.25">
      <c r="B608" s="54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2:18" ht="11.25">
      <c r="B609" s="54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2:18" ht="11.25">
      <c r="B610" s="54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2:18" ht="11.25">
      <c r="B611" s="54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2:18" ht="11.25">
      <c r="B612" s="54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2:18" ht="11.25">
      <c r="B613" s="54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2:18" ht="11.25">
      <c r="B614" s="54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2:18" ht="11.25">
      <c r="B615" s="54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2:18" ht="11.25">
      <c r="B616" s="54"/>
      <c r="C616" s="6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2:18" ht="11.25">
      <c r="B617" s="54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2:18" ht="11.25">
      <c r="B618" s="54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20" spans="2:18" ht="11.25">
      <c r="B620" s="55"/>
    </row>
    <row r="621" spans="2:18" ht="11.25">
      <c r="B621" s="54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2:18" ht="11.25">
      <c r="B622" s="54"/>
      <c r="C622" s="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2:18" ht="11.25">
      <c r="B623" s="54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2:18" ht="11.25">
      <c r="B624" s="54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2:18" ht="11.25">
      <c r="B625" s="54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2:18" ht="11.25">
      <c r="B626" s="54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2:18" ht="11.25">
      <c r="B627" s="54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2:18" ht="11.25">
      <c r="B628" s="54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2:18" ht="11.25">
      <c r="B629" s="54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2:18" ht="11.25">
      <c r="B630" s="54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2:18" ht="11.25">
      <c r="B631" s="54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2:18" ht="11.25">
      <c r="B632" s="54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2:18" ht="11.25">
      <c r="B633" s="54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2:18" ht="11.25">
      <c r="B634" s="54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2:18" ht="11.25">
      <c r="B635" s="54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2:18" ht="11.25">
      <c r="B636" s="54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2:18" ht="11.25">
      <c r="B637" s="54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2:18" ht="11.25">
      <c r="B638" s="54"/>
      <c r="C638" s="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2:18" ht="11.25">
      <c r="B639" s="54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2:18" ht="11.25">
      <c r="B640" s="54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2:18" ht="11.25">
      <c r="B641" s="54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2:18" ht="11.25">
      <c r="B642" s="54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2:18" ht="11.25">
      <c r="B643" s="54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2:18" ht="11.25">
      <c r="B644" s="54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2:18" ht="11.25">
      <c r="B645" s="54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2:18" ht="11.25">
      <c r="B646" s="54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2:18" ht="11.25">
      <c r="B647" s="54"/>
      <c r="C647" s="6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2:18" ht="11.25">
      <c r="B648" s="54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2:18" ht="11.25">
      <c r="B649" s="54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1" spans="2:18" ht="11.25">
      <c r="B651" s="55"/>
    </row>
    <row r="652" spans="2:18" ht="11.25">
      <c r="B652" s="54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2:18" ht="11.25">
      <c r="B653" s="54"/>
      <c r="C653" s="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2:18" ht="11.25">
      <c r="B654" s="54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2:18" ht="11.25">
      <c r="B655" s="54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2:18" ht="11.25">
      <c r="B656" s="54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2:18" ht="11.25">
      <c r="B657" s="54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2:18" ht="11.25">
      <c r="B658" s="54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2:18" ht="11.25">
      <c r="B659" s="54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2:18" ht="11.25">
      <c r="B660" s="54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2:18" ht="11.25">
      <c r="B661" s="54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2:18" ht="11.25">
      <c r="B662" s="54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2:18" ht="11.25">
      <c r="B663" s="54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2:18" ht="11.25">
      <c r="B664" s="54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2:18" ht="11.25">
      <c r="B665" s="54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2:18" ht="11.25">
      <c r="B666" s="54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2:18" ht="11.25">
      <c r="B667" s="54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2:18" ht="11.25">
      <c r="B668" s="54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2:18" ht="11.25">
      <c r="B669" s="54"/>
      <c r="C669" s="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2:18" ht="11.25">
      <c r="B670" s="54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2:18" ht="11.25">
      <c r="B671" s="54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2:18" ht="11.25">
      <c r="B672" s="54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2:18" ht="11.25">
      <c r="B673" s="54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2:18" ht="11.25">
      <c r="B674" s="54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2:18" ht="11.25">
      <c r="B675" s="54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2:18" ht="11.25">
      <c r="B676" s="54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2:18" ht="11.25">
      <c r="B677" s="54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2:18" ht="11.25">
      <c r="B678" s="54"/>
      <c r="C678" s="6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2:18" ht="11.25">
      <c r="B679" s="54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2:18" ht="11.25">
      <c r="B680" s="54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51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8659.36</v>
      </c>
      <c r="C2" s="97">
        <v>2071.2199999999998</v>
      </c>
      <c r="D2" s="97">
        <v>2071.2199999999998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8659.36</v>
      </c>
      <c r="C3" s="97">
        <v>2071.2199999999998</v>
      </c>
      <c r="D3" s="97">
        <v>2071.2199999999998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28007.42</v>
      </c>
      <c r="C4" s="97">
        <v>6699.07</v>
      </c>
      <c r="D4" s="97">
        <v>6699.07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28007.42</v>
      </c>
      <c r="C5" s="97">
        <v>6699.07</v>
      </c>
      <c r="D5" s="97">
        <v>6699.07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106.27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931.41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77.38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523.57000000000005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16.25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4507.0200000000004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8337.7099999999991</v>
      </c>
      <c r="C28" s="97">
        <v>321.64999999999998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528</v>
      </c>
      <c r="C42" s="97">
        <v>0.08</v>
      </c>
      <c r="D42" s="97">
        <v>2.3769999999999998</v>
      </c>
      <c r="E42" s="97">
        <v>3.6909999999999998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528</v>
      </c>
      <c r="C43" s="97">
        <v>0.08</v>
      </c>
      <c r="D43" s="97">
        <v>2.3769999999999998</v>
      </c>
      <c r="E43" s="97">
        <v>3.6909999999999998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529</v>
      </c>
      <c r="C45" s="97">
        <v>0.3</v>
      </c>
      <c r="D45" s="97">
        <v>0.42099999999999999</v>
      </c>
      <c r="E45" s="97">
        <v>0.45700000000000002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528</v>
      </c>
      <c r="C46" s="97">
        <v>0.08</v>
      </c>
      <c r="D46" s="97">
        <v>2.3769999999999998</v>
      </c>
      <c r="E46" s="97">
        <v>3.6909999999999998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529</v>
      </c>
      <c r="C48" s="97">
        <v>0.3</v>
      </c>
      <c r="D48" s="97">
        <v>0.42099999999999999</v>
      </c>
      <c r="E48" s="97">
        <v>0.45700000000000002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528</v>
      </c>
      <c r="C49" s="97">
        <v>0.08</v>
      </c>
      <c r="D49" s="97">
        <v>2.3769999999999998</v>
      </c>
      <c r="E49" s="97">
        <v>3.6909999999999998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528</v>
      </c>
      <c r="C50" s="97">
        <v>0.08</v>
      </c>
      <c r="D50" s="97">
        <v>2.3769999999999998</v>
      </c>
      <c r="E50" s="97">
        <v>3.6909999999999998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529</v>
      </c>
      <c r="C52" s="97">
        <v>0.3</v>
      </c>
      <c r="D52" s="97">
        <v>0.42099999999999999</v>
      </c>
      <c r="E52" s="97">
        <v>0.45700000000000002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528</v>
      </c>
      <c r="C53" s="97">
        <v>0.08</v>
      </c>
      <c r="D53" s="97">
        <v>2.3769999999999998</v>
      </c>
      <c r="E53" s="97">
        <v>3.6909999999999998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528</v>
      </c>
      <c r="C54" s="97">
        <v>0.08</v>
      </c>
      <c r="D54" s="97">
        <v>2.3769999999999998</v>
      </c>
      <c r="E54" s="97">
        <v>3.6909999999999998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529</v>
      </c>
      <c r="C56" s="97">
        <v>0.3</v>
      </c>
      <c r="D56" s="97">
        <v>0.42099999999999999</v>
      </c>
      <c r="E56" s="97">
        <v>0.45700000000000002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528</v>
      </c>
      <c r="C57" s="97">
        <v>0.08</v>
      </c>
      <c r="D57" s="97">
        <v>2.3769999999999998</v>
      </c>
      <c r="E57" s="97">
        <v>3.6909999999999998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528</v>
      </c>
      <c r="C58" s="97">
        <v>0.08</v>
      </c>
      <c r="D58" s="97">
        <v>2.3769999999999998</v>
      </c>
      <c r="E58" s="97">
        <v>3.6909999999999998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529</v>
      </c>
      <c r="C60" s="97">
        <v>0.3</v>
      </c>
      <c r="D60" s="97">
        <v>0.42099999999999999</v>
      </c>
      <c r="E60" s="97">
        <v>0.45700000000000002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528</v>
      </c>
      <c r="C61" s="97">
        <v>0.08</v>
      </c>
      <c r="D61" s="97">
        <v>2.3769999999999998</v>
      </c>
      <c r="E61" s="97">
        <v>3.6909999999999998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529</v>
      </c>
      <c r="C63" s="97">
        <v>0.3</v>
      </c>
      <c r="D63" s="97">
        <v>0.42099999999999999</v>
      </c>
      <c r="E63" s="97">
        <v>0.45700000000000002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701</v>
      </c>
      <c r="C66" s="97">
        <v>174.7</v>
      </c>
      <c r="D66" s="97">
        <v>174.7</v>
      </c>
      <c r="E66" s="97">
        <v>5.835</v>
      </c>
      <c r="F66" s="97">
        <v>0.251</v>
      </c>
      <c r="G66" s="97">
        <v>0.11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5.83</v>
      </c>
      <c r="F67" s="97">
        <v>0.251</v>
      </c>
      <c r="G67" s="97">
        <v>0.11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5.83</v>
      </c>
      <c r="F69" s="97">
        <v>0.251</v>
      </c>
      <c r="G69" s="97">
        <v>0.11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13332.59</v>
      </c>
      <c r="D75" s="97">
        <v>9343.49</v>
      </c>
      <c r="E75" s="97">
        <v>3989.1</v>
      </c>
      <c r="F75" s="97">
        <v>0.7</v>
      </c>
      <c r="G75" s="97">
        <v>2.99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61002.78</v>
      </c>
      <c r="D76" s="97">
        <v>41242.959999999999</v>
      </c>
      <c r="E76" s="97">
        <v>19759.82</v>
      </c>
      <c r="F76" s="97">
        <v>0.68</v>
      </c>
      <c r="G76" s="97">
        <v>2.62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62975.44</v>
      </c>
      <c r="D77" s="97">
        <v>42576.639999999999</v>
      </c>
      <c r="E77" s="97">
        <v>20398.8</v>
      </c>
      <c r="F77" s="97">
        <v>0.68</v>
      </c>
      <c r="G77" s="97">
        <v>2.62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169404.15</v>
      </c>
      <c r="D78" s="97">
        <v>114531.3</v>
      </c>
      <c r="E78" s="97">
        <v>54872.85</v>
      </c>
      <c r="F78" s="97">
        <v>0.68</v>
      </c>
      <c r="G78" s="97">
        <v>2.89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68991.3</v>
      </c>
      <c r="D79" s="97">
        <v>46643.86</v>
      </c>
      <c r="E79" s="97">
        <v>22347.439999999999</v>
      </c>
      <c r="F79" s="97">
        <v>0.68</v>
      </c>
      <c r="G79" s="97">
        <v>2.62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54955.25</v>
      </c>
      <c r="D80" s="97">
        <v>39215.01</v>
      </c>
      <c r="E80" s="97">
        <v>15740.24</v>
      </c>
      <c r="F80" s="97">
        <v>0.71</v>
      </c>
      <c r="G80" s="97">
        <v>2.67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14709.42</v>
      </c>
      <c r="D83" s="97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65119.43</v>
      </c>
      <c r="D84" s="97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98184.44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211584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80655.12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65076.14</v>
      </c>
      <c r="D88" s="97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629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630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0.54</v>
      </c>
      <c r="D94" s="97">
        <v>622</v>
      </c>
      <c r="E94" s="97">
        <v>0.59</v>
      </c>
      <c r="F94" s="97">
        <v>685.57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0.56999999999999995</v>
      </c>
      <c r="D95" s="97">
        <v>622</v>
      </c>
      <c r="E95" s="97">
        <v>2.46</v>
      </c>
      <c r="F95" s="97">
        <v>2686.58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2.54</v>
      </c>
      <c r="F96" s="97">
        <v>2773.46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0.59</v>
      </c>
      <c r="D97" s="97">
        <v>1109.6500000000001</v>
      </c>
      <c r="E97" s="97">
        <v>6.82</v>
      </c>
      <c r="F97" s="97">
        <v>12797.82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0.56999999999999995</v>
      </c>
      <c r="D98" s="97">
        <v>622</v>
      </c>
      <c r="E98" s="97">
        <v>2.78</v>
      </c>
      <c r="F98" s="97">
        <v>3038.4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2.5499999999999998</v>
      </c>
      <c r="F99" s="97">
        <v>2790.54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0.78</v>
      </c>
      <c r="F105" s="97">
        <v>1.67</v>
      </c>
      <c r="G105" s="97">
        <v>0.57999999999999996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113969.8095</v>
      </c>
      <c r="C108" s="97">
        <v>198.40899999999999</v>
      </c>
      <c r="D108" s="97">
        <v>747.82240000000002</v>
      </c>
      <c r="E108" s="97">
        <v>0</v>
      </c>
      <c r="F108" s="97">
        <v>3.3999999999999998E-3</v>
      </c>
      <c r="G108" s="97">
        <v>92551.310599999997</v>
      </c>
      <c r="H108" s="97">
        <v>48959.8488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103778.16989999999</v>
      </c>
      <c r="C109" s="97">
        <v>181.2518</v>
      </c>
      <c r="D109" s="97">
        <v>685.55610000000001</v>
      </c>
      <c r="E109" s="97">
        <v>0</v>
      </c>
      <c r="F109" s="97">
        <v>3.0999999999999999E-3</v>
      </c>
      <c r="G109" s="97">
        <v>84845.622099999993</v>
      </c>
      <c r="H109" s="97">
        <v>44640.313399999999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117140.9433</v>
      </c>
      <c r="C110" s="97">
        <v>204.8897</v>
      </c>
      <c r="D110" s="97">
        <v>776.18709999999999</v>
      </c>
      <c r="E110" s="97">
        <v>0</v>
      </c>
      <c r="F110" s="97">
        <v>3.5000000000000001E-3</v>
      </c>
      <c r="G110" s="97">
        <v>96062.496100000004</v>
      </c>
      <c r="H110" s="97">
        <v>50418.331599999998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119552.79369999999</v>
      </c>
      <c r="C111" s="97">
        <v>209.90199999999999</v>
      </c>
      <c r="D111" s="97">
        <v>798.41549999999995</v>
      </c>
      <c r="E111" s="97">
        <v>0</v>
      </c>
      <c r="F111" s="97">
        <v>3.5999999999999999E-3</v>
      </c>
      <c r="G111" s="97">
        <v>98814.128200000006</v>
      </c>
      <c r="H111" s="97">
        <v>51535.9424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131417.98550000001</v>
      </c>
      <c r="C112" s="97">
        <v>230.93600000000001</v>
      </c>
      <c r="D112" s="97">
        <v>879.245</v>
      </c>
      <c r="E112" s="97">
        <v>0</v>
      </c>
      <c r="F112" s="97">
        <v>4.0000000000000001E-3</v>
      </c>
      <c r="G112" s="97">
        <v>108817.9703</v>
      </c>
      <c r="H112" s="97">
        <v>56670.939700000003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132896.0914</v>
      </c>
      <c r="C113" s="97">
        <v>233.57820000000001</v>
      </c>
      <c r="D113" s="97">
        <v>889.48649999999998</v>
      </c>
      <c r="E113" s="97">
        <v>0</v>
      </c>
      <c r="F113" s="97">
        <v>4.1000000000000003E-3</v>
      </c>
      <c r="G113" s="97">
        <v>110085.52220000001</v>
      </c>
      <c r="H113" s="97">
        <v>57312.823499999999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139642.3253</v>
      </c>
      <c r="C114" s="97">
        <v>245.46850000000001</v>
      </c>
      <c r="D114" s="97">
        <v>934.90070000000003</v>
      </c>
      <c r="E114" s="97">
        <v>0</v>
      </c>
      <c r="F114" s="97">
        <v>4.3E-3</v>
      </c>
      <c r="G114" s="97">
        <v>115706.1352</v>
      </c>
      <c r="H114" s="97">
        <v>60225.528899999998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140407.4025</v>
      </c>
      <c r="C115" s="97">
        <v>246.79839999999999</v>
      </c>
      <c r="D115" s="97">
        <v>939.90470000000005</v>
      </c>
      <c r="E115" s="97">
        <v>0</v>
      </c>
      <c r="F115" s="97">
        <v>4.3E-3</v>
      </c>
      <c r="G115" s="97">
        <v>116325.4394</v>
      </c>
      <c r="H115" s="97">
        <v>60553.9908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131366.7298</v>
      </c>
      <c r="C116" s="97">
        <v>230.89060000000001</v>
      </c>
      <c r="D116" s="97">
        <v>879.25390000000004</v>
      </c>
      <c r="E116" s="97">
        <v>0</v>
      </c>
      <c r="F116" s="97">
        <v>4.0000000000000001E-3</v>
      </c>
      <c r="G116" s="97">
        <v>108819.1057</v>
      </c>
      <c r="H116" s="97">
        <v>56653.315900000001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128470.88499999999</v>
      </c>
      <c r="C117" s="97">
        <v>225.7278</v>
      </c>
      <c r="D117" s="97">
        <v>859.29600000000005</v>
      </c>
      <c r="E117" s="97">
        <v>0</v>
      </c>
      <c r="F117" s="97">
        <v>3.8999999999999998E-3</v>
      </c>
      <c r="G117" s="97">
        <v>106348.9958</v>
      </c>
      <c r="H117" s="97">
        <v>55397.122600000002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116425.8815</v>
      </c>
      <c r="C118" s="97">
        <v>204.33670000000001</v>
      </c>
      <c r="D118" s="97">
        <v>776.93989999999997</v>
      </c>
      <c r="E118" s="97">
        <v>0</v>
      </c>
      <c r="F118" s="97">
        <v>3.5000000000000001E-3</v>
      </c>
      <c r="G118" s="97">
        <v>96156.189899999998</v>
      </c>
      <c r="H118" s="97">
        <v>50180.4666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112460.73179999999</v>
      </c>
      <c r="C119" s="97">
        <v>196.88630000000001</v>
      </c>
      <c r="D119" s="97">
        <v>746.61320000000001</v>
      </c>
      <c r="E119" s="97">
        <v>0</v>
      </c>
      <c r="F119" s="97">
        <v>3.3999999999999998E-3</v>
      </c>
      <c r="G119" s="97">
        <v>92402.505000000005</v>
      </c>
      <c r="H119" s="97">
        <v>48422.235699999997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1487530</v>
      </c>
      <c r="C121" s="97">
        <v>2609.0751</v>
      </c>
      <c r="D121" s="97">
        <v>9913.6209999999992</v>
      </c>
      <c r="E121" s="97">
        <v>0</v>
      </c>
      <c r="F121" s="97">
        <v>4.5199999999999997E-2</v>
      </c>
      <c r="G121" s="98">
        <v>1226940</v>
      </c>
      <c r="H121" s="97">
        <v>640970.85990000004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103778.16989999999</v>
      </c>
      <c r="C122" s="97">
        <v>181.2518</v>
      </c>
      <c r="D122" s="97">
        <v>685.55610000000001</v>
      </c>
      <c r="E122" s="97">
        <v>0</v>
      </c>
      <c r="F122" s="97">
        <v>3.0999999999999999E-3</v>
      </c>
      <c r="G122" s="97">
        <v>84845.622099999993</v>
      </c>
      <c r="H122" s="97">
        <v>44640.313399999999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140407.4025</v>
      </c>
      <c r="C123" s="97">
        <v>246.79839999999999</v>
      </c>
      <c r="D123" s="97">
        <v>939.90470000000005</v>
      </c>
      <c r="E123" s="97">
        <v>0</v>
      </c>
      <c r="F123" s="97">
        <v>4.3E-3</v>
      </c>
      <c r="G123" s="97">
        <v>116325.4394</v>
      </c>
      <c r="H123" s="97">
        <v>60553.9908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628938000000</v>
      </c>
      <c r="C126" s="97">
        <v>422898.83500000002</v>
      </c>
      <c r="D126" s="97" t="s">
        <v>640</v>
      </c>
      <c r="E126" s="97">
        <v>101872.63800000001</v>
      </c>
      <c r="F126" s="97">
        <v>41401.919999999998</v>
      </c>
      <c r="G126" s="97">
        <v>24903.294000000002</v>
      </c>
      <c r="H126" s="97">
        <v>0</v>
      </c>
      <c r="I126" s="97">
        <v>47477.769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207243.21400000001</v>
      </c>
      <c r="R126" s="97">
        <v>0</v>
      </c>
      <c r="S126" s="97">
        <v>0</v>
      </c>
    </row>
    <row r="127" spans="1:19">
      <c r="A127" s="97" t="s">
        <v>477</v>
      </c>
      <c r="B127" s="98">
        <v>576573000000</v>
      </c>
      <c r="C127" s="97">
        <v>443904.81699999998</v>
      </c>
      <c r="D127" s="97" t="s">
        <v>508</v>
      </c>
      <c r="E127" s="97">
        <v>101872.63800000001</v>
      </c>
      <c r="F127" s="97">
        <v>41401.919999999998</v>
      </c>
      <c r="G127" s="97">
        <v>24903.294000000002</v>
      </c>
      <c r="H127" s="97">
        <v>0</v>
      </c>
      <c r="I127" s="97">
        <v>66922.789999999994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208804.17499999999</v>
      </c>
      <c r="R127" s="97">
        <v>0</v>
      </c>
      <c r="S127" s="97">
        <v>0</v>
      </c>
    </row>
    <row r="128" spans="1:19">
      <c r="A128" s="97" t="s">
        <v>478</v>
      </c>
      <c r="B128" s="98">
        <v>652798000000</v>
      </c>
      <c r="C128" s="97">
        <v>437880.163</v>
      </c>
      <c r="D128" s="97" t="s">
        <v>530</v>
      </c>
      <c r="E128" s="97">
        <v>67915.092000000004</v>
      </c>
      <c r="F128" s="97">
        <v>36859.928999999996</v>
      </c>
      <c r="G128" s="97">
        <v>24903.294000000002</v>
      </c>
      <c r="H128" s="97">
        <v>0</v>
      </c>
      <c r="I128" s="97">
        <v>69717.159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238484.69</v>
      </c>
      <c r="R128" s="97">
        <v>0</v>
      </c>
      <c r="S128" s="97">
        <v>0</v>
      </c>
    </row>
    <row r="129" spans="1:19">
      <c r="A129" s="97" t="s">
        <v>479</v>
      </c>
      <c r="B129" s="98">
        <v>671497000000</v>
      </c>
      <c r="C129" s="97">
        <v>453111.84100000001</v>
      </c>
      <c r="D129" s="97" t="s">
        <v>531</v>
      </c>
      <c r="E129" s="97">
        <v>67915.092000000004</v>
      </c>
      <c r="F129" s="97">
        <v>36859.928999999996</v>
      </c>
      <c r="G129" s="97">
        <v>24903.294000000002</v>
      </c>
      <c r="H129" s="97">
        <v>0</v>
      </c>
      <c r="I129" s="97">
        <v>84559.698000000004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238873.82800000001</v>
      </c>
      <c r="R129" s="97">
        <v>0</v>
      </c>
      <c r="S129" s="97">
        <v>0</v>
      </c>
    </row>
    <row r="130" spans="1:19">
      <c r="A130" s="97" t="s">
        <v>291</v>
      </c>
      <c r="B130" s="98">
        <v>739479000000</v>
      </c>
      <c r="C130" s="97">
        <v>473730.43699999998</v>
      </c>
      <c r="D130" s="97" t="s">
        <v>641</v>
      </c>
      <c r="E130" s="97">
        <v>101872.63800000001</v>
      </c>
      <c r="F130" s="97">
        <v>41401.919999999998</v>
      </c>
      <c r="G130" s="97">
        <v>24903.294000000002</v>
      </c>
      <c r="H130" s="97">
        <v>0</v>
      </c>
      <c r="I130" s="97">
        <v>90289.07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215263.51500000001</v>
      </c>
      <c r="R130" s="97">
        <v>0</v>
      </c>
      <c r="S130" s="97">
        <v>0</v>
      </c>
    </row>
    <row r="131" spans="1:19">
      <c r="A131" s="97" t="s">
        <v>480</v>
      </c>
      <c r="B131" s="98">
        <v>748092000000</v>
      </c>
      <c r="C131" s="97">
        <v>500659.45500000002</v>
      </c>
      <c r="D131" s="97" t="s">
        <v>533</v>
      </c>
      <c r="E131" s="97">
        <v>67915.092000000004</v>
      </c>
      <c r="F131" s="97">
        <v>36859.928999999996</v>
      </c>
      <c r="G131" s="97">
        <v>24903.294000000002</v>
      </c>
      <c r="H131" s="97">
        <v>0</v>
      </c>
      <c r="I131" s="97">
        <v>125527.94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245453.201</v>
      </c>
      <c r="R131" s="97">
        <v>0</v>
      </c>
      <c r="S131" s="97">
        <v>0</v>
      </c>
    </row>
    <row r="132" spans="1:19">
      <c r="A132" s="97" t="s">
        <v>481</v>
      </c>
      <c r="B132" s="98">
        <v>786287000000</v>
      </c>
      <c r="C132" s="97">
        <v>496513.26299999998</v>
      </c>
      <c r="D132" s="97" t="s">
        <v>642</v>
      </c>
      <c r="E132" s="97">
        <v>101872.63800000001</v>
      </c>
      <c r="F132" s="97">
        <v>41401.919999999998</v>
      </c>
      <c r="G132" s="97">
        <v>24903.294000000002</v>
      </c>
      <c r="H132" s="97">
        <v>0</v>
      </c>
      <c r="I132" s="97">
        <v>110829.057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217506.35399999999</v>
      </c>
      <c r="R132" s="97">
        <v>0</v>
      </c>
      <c r="S132" s="97">
        <v>0</v>
      </c>
    </row>
    <row r="133" spans="1:19">
      <c r="A133" s="97" t="s">
        <v>482</v>
      </c>
      <c r="B133" s="98">
        <v>790496000000</v>
      </c>
      <c r="C133" s="97">
        <v>489573.33799999999</v>
      </c>
      <c r="D133" s="97" t="s">
        <v>535</v>
      </c>
      <c r="E133" s="97">
        <v>67915.092000000004</v>
      </c>
      <c r="F133" s="97">
        <v>36859.928999999996</v>
      </c>
      <c r="G133" s="97">
        <v>24903.294000000002</v>
      </c>
      <c r="H133" s="97">
        <v>0</v>
      </c>
      <c r="I133" s="97">
        <v>115254.988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244640.035</v>
      </c>
      <c r="R133" s="97">
        <v>0</v>
      </c>
      <c r="S133" s="97">
        <v>0</v>
      </c>
    </row>
    <row r="134" spans="1:19">
      <c r="A134" s="97" t="s">
        <v>483</v>
      </c>
      <c r="B134" s="98">
        <v>739486000000</v>
      </c>
      <c r="C134" s="97">
        <v>481830.44500000001</v>
      </c>
      <c r="D134" s="97" t="s">
        <v>643</v>
      </c>
      <c r="E134" s="97">
        <v>101872.63800000001</v>
      </c>
      <c r="F134" s="97">
        <v>41401.919999999998</v>
      </c>
      <c r="G134" s="97">
        <v>24903.294000000002</v>
      </c>
      <c r="H134" s="97">
        <v>0</v>
      </c>
      <c r="I134" s="97">
        <v>96583.455000000002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217069.13699999999</v>
      </c>
      <c r="R134" s="97">
        <v>0</v>
      </c>
      <c r="S134" s="97">
        <v>0</v>
      </c>
    </row>
    <row r="135" spans="1:19">
      <c r="A135" s="97" t="s">
        <v>484</v>
      </c>
      <c r="B135" s="98">
        <v>722701000000</v>
      </c>
      <c r="C135" s="97">
        <v>483884.95500000002</v>
      </c>
      <c r="D135" s="97" t="s">
        <v>644</v>
      </c>
      <c r="E135" s="97">
        <v>101872.63800000001</v>
      </c>
      <c r="F135" s="97">
        <v>41401.919999999998</v>
      </c>
      <c r="G135" s="97">
        <v>24903.294000000002</v>
      </c>
      <c r="H135" s="97">
        <v>0</v>
      </c>
      <c r="I135" s="97">
        <v>99691.48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216015.62299999999</v>
      </c>
      <c r="R135" s="97">
        <v>0</v>
      </c>
      <c r="S135" s="97">
        <v>0</v>
      </c>
    </row>
    <row r="136" spans="1:19">
      <c r="A136" s="97" t="s">
        <v>485</v>
      </c>
      <c r="B136" s="98">
        <v>653435000000</v>
      </c>
      <c r="C136" s="97">
        <v>449014.36700000003</v>
      </c>
      <c r="D136" s="97" t="s">
        <v>645</v>
      </c>
      <c r="E136" s="97">
        <v>101872.63800000001</v>
      </c>
      <c r="F136" s="97">
        <v>41401.919999999998</v>
      </c>
      <c r="G136" s="97">
        <v>24903.294000000002</v>
      </c>
      <c r="H136" s="97">
        <v>0</v>
      </c>
      <c r="I136" s="97">
        <v>69874.285000000003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210962.22899999999</v>
      </c>
      <c r="R136" s="97">
        <v>0</v>
      </c>
      <c r="S136" s="97">
        <v>0</v>
      </c>
    </row>
    <row r="137" spans="1:19">
      <c r="A137" s="97" t="s">
        <v>486</v>
      </c>
      <c r="B137" s="98">
        <v>627926000000</v>
      </c>
      <c r="C137" s="97">
        <v>423463.25799999997</v>
      </c>
      <c r="D137" s="97" t="s">
        <v>646</v>
      </c>
      <c r="E137" s="97">
        <v>101872.63800000001</v>
      </c>
      <c r="F137" s="97">
        <v>41401.919999999998</v>
      </c>
      <c r="G137" s="97">
        <v>24903.294000000002</v>
      </c>
      <c r="H137" s="97">
        <v>0</v>
      </c>
      <c r="I137" s="97">
        <v>49956.843000000001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205328.56299999999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8337710000000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576573000000</v>
      </c>
      <c r="C140" s="97">
        <v>422898.83500000002</v>
      </c>
      <c r="D140" s="97"/>
      <c r="E140" s="97">
        <v>67915.092000000004</v>
      </c>
      <c r="F140" s="97">
        <v>36859.928999999996</v>
      </c>
      <c r="G140" s="97">
        <v>24903.294000000002</v>
      </c>
      <c r="H140" s="97">
        <v>0</v>
      </c>
      <c r="I140" s="97">
        <v>47477.769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205328.56299999999</v>
      </c>
      <c r="R140" s="97">
        <v>0</v>
      </c>
      <c r="S140" s="97">
        <v>0</v>
      </c>
    </row>
    <row r="141" spans="1:19">
      <c r="A141" s="97" t="s">
        <v>489</v>
      </c>
      <c r="B141" s="98">
        <v>790496000000</v>
      </c>
      <c r="C141" s="97">
        <v>500659.45500000002</v>
      </c>
      <c r="D141" s="97"/>
      <c r="E141" s="97">
        <v>101872.63800000001</v>
      </c>
      <c r="F141" s="97">
        <v>41401.919999999998</v>
      </c>
      <c r="G141" s="97">
        <v>24903.294000000002</v>
      </c>
      <c r="H141" s="97">
        <v>0</v>
      </c>
      <c r="I141" s="97">
        <v>125527.94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245453.201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509</v>
      </c>
      <c r="C143" s="97" t="s">
        <v>510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511</v>
      </c>
      <c r="B144" s="97">
        <v>187605.26</v>
      </c>
      <c r="C144" s="97">
        <v>3680.33</v>
      </c>
      <c r="D144" s="97">
        <v>0</v>
      </c>
      <c r="E144" s="97">
        <v>191285.59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512</v>
      </c>
      <c r="B145" s="97">
        <v>44.87</v>
      </c>
      <c r="C145" s="97">
        <v>0.88</v>
      </c>
      <c r="D145" s="97">
        <v>0</v>
      </c>
      <c r="E145" s="97">
        <v>45.75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513</v>
      </c>
      <c r="B146" s="97">
        <v>44.87</v>
      </c>
      <c r="C146" s="97">
        <v>0.88</v>
      </c>
      <c r="D146" s="97">
        <v>0</v>
      </c>
      <c r="E146" s="97">
        <v>45.75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</row>
    <row r="148" spans="1:19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</row>
    <row r="149" spans="1:1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</row>
    <row r="150" spans="1:19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</row>
    <row r="151" spans="1:19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46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9351.2199999999993</v>
      </c>
      <c r="C2" s="97">
        <v>2236.71</v>
      </c>
      <c r="D2" s="97">
        <v>2236.71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9351.2199999999993</v>
      </c>
      <c r="C3" s="97">
        <v>2236.71</v>
      </c>
      <c r="D3" s="97">
        <v>2236.71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30765.18</v>
      </c>
      <c r="C4" s="97">
        <v>7358.69</v>
      </c>
      <c r="D4" s="97">
        <v>7358.69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30765.18</v>
      </c>
      <c r="C5" s="97">
        <v>7358.69</v>
      </c>
      <c r="D5" s="97">
        <v>7358.69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1041.8399999999999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746.05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77.25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832.08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18.27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4138.28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8091.99</v>
      </c>
      <c r="C28" s="97">
        <v>1259.24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528</v>
      </c>
      <c r="C42" s="97">
        <v>0.08</v>
      </c>
      <c r="D42" s="97">
        <v>1.931</v>
      </c>
      <c r="E42" s="97">
        <v>2.7149999999999999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528</v>
      </c>
      <c r="C43" s="97">
        <v>0.08</v>
      </c>
      <c r="D43" s="97">
        <v>1.931</v>
      </c>
      <c r="E43" s="97">
        <v>2.7149999999999999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529</v>
      </c>
      <c r="C45" s="97">
        <v>0.3</v>
      </c>
      <c r="D45" s="97">
        <v>0.375</v>
      </c>
      <c r="E45" s="97">
        <v>0.40400000000000003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528</v>
      </c>
      <c r="C46" s="97">
        <v>0.08</v>
      </c>
      <c r="D46" s="97">
        <v>1.931</v>
      </c>
      <c r="E46" s="97">
        <v>2.7149999999999999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529</v>
      </c>
      <c r="C48" s="97">
        <v>0.3</v>
      </c>
      <c r="D48" s="97">
        <v>0.375</v>
      </c>
      <c r="E48" s="97">
        <v>0.40400000000000003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528</v>
      </c>
      <c r="C49" s="97">
        <v>0.08</v>
      </c>
      <c r="D49" s="97">
        <v>1.931</v>
      </c>
      <c r="E49" s="97">
        <v>2.7149999999999999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528</v>
      </c>
      <c r="C50" s="97">
        <v>0.08</v>
      </c>
      <c r="D50" s="97">
        <v>1.931</v>
      </c>
      <c r="E50" s="97">
        <v>2.7149999999999999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529</v>
      </c>
      <c r="C52" s="97">
        <v>0.3</v>
      </c>
      <c r="D52" s="97">
        <v>0.375</v>
      </c>
      <c r="E52" s="97">
        <v>0.40400000000000003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528</v>
      </c>
      <c r="C53" s="97">
        <v>0.08</v>
      </c>
      <c r="D53" s="97">
        <v>1.931</v>
      </c>
      <c r="E53" s="97">
        <v>2.7149999999999999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528</v>
      </c>
      <c r="C54" s="97">
        <v>0.08</v>
      </c>
      <c r="D54" s="97">
        <v>1.931</v>
      </c>
      <c r="E54" s="97">
        <v>2.7149999999999999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529</v>
      </c>
      <c r="C56" s="97">
        <v>0.3</v>
      </c>
      <c r="D56" s="97">
        <v>0.375</v>
      </c>
      <c r="E56" s="97">
        <v>0.40400000000000003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528</v>
      </c>
      <c r="C57" s="97">
        <v>0.08</v>
      </c>
      <c r="D57" s="97">
        <v>1.931</v>
      </c>
      <c r="E57" s="97">
        <v>2.7149999999999999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528</v>
      </c>
      <c r="C58" s="97">
        <v>0.08</v>
      </c>
      <c r="D58" s="97">
        <v>1.931</v>
      </c>
      <c r="E58" s="97">
        <v>2.7149999999999999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529</v>
      </c>
      <c r="C60" s="97">
        <v>0.3</v>
      </c>
      <c r="D60" s="97">
        <v>0.375</v>
      </c>
      <c r="E60" s="97">
        <v>0.40400000000000003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528</v>
      </c>
      <c r="C61" s="97">
        <v>0.08</v>
      </c>
      <c r="D61" s="97">
        <v>1.931</v>
      </c>
      <c r="E61" s="97">
        <v>2.7149999999999999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529</v>
      </c>
      <c r="C63" s="97">
        <v>0.3</v>
      </c>
      <c r="D63" s="97">
        <v>0.375</v>
      </c>
      <c r="E63" s="97">
        <v>0.40400000000000003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701</v>
      </c>
      <c r="C66" s="97">
        <v>174.7</v>
      </c>
      <c r="D66" s="97">
        <v>174.7</v>
      </c>
      <c r="E66" s="97">
        <v>5.835</v>
      </c>
      <c r="F66" s="97">
        <v>0.251</v>
      </c>
      <c r="G66" s="97">
        <v>0.11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5.83</v>
      </c>
      <c r="F67" s="97">
        <v>0.251</v>
      </c>
      <c r="G67" s="97">
        <v>0.11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5.83</v>
      </c>
      <c r="F69" s="97">
        <v>0.251</v>
      </c>
      <c r="G69" s="97">
        <v>0.11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16239.32</v>
      </c>
      <c r="D75" s="97">
        <v>11314.52</v>
      </c>
      <c r="E75" s="97">
        <v>4924.8</v>
      </c>
      <c r="F75" s="97">
        <v>0.7</v>
      </c>
      <c r="G75" s="97">
        <v>2.98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90324.46</v>
      </c>
      <c r="D76" s="97">
        <v>61066.85</v>
      </c>
      <c r="E76" s="97">
        <v>29257.61</v>
      </c>
      <c r="F76" s="97">
        <v>0.68</v>
      </c>
      <c r="G76" s="97">
        <v>2.9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61039.03</v>
      </c>
      <c r="D77" s="97">
        <v>41267.47</v>
      </c>
      <c r="E77" s="97">
        <v>19771.57</v>
      </c>
      <c r="F77" s="97">
        <v>0.68</v>
      </c>
      <c r="G77" s="97">
        <v>2.62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265602.86</v>
      </c>
      <c r="D78" s="97">
        <v>179569.64</v>
      </c>
      <c r="E78" s="97">
        <v>86033.22</v>
      </c>
      <c r="F78" s="97">
        <v>0.68</v>
      </c>
      <c r="G78" s="97">
        <v>2.75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91448.27</v>
      </c>
      <c r="D79" s="97">
        <v>61826.64</v>
      </c>
      <c r="E79" s="97">
        <v>29621.63</v>
      </c>
      <c r="F79" s="97">
        <v>0.68</v>
      </c>
      <c r="G79" s="97">
        <v>2.9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53748.38</v>
      </c>
      <c r="D80" s="97">
        <v>38325.599999999999</v>
      </c>
      <c r="E80" s="97">
        <v>15422.78</v>
      </c>
      <c r="F80" s="97">
        <v>0.71</v>
      </c>
      <c r="G80" s="97">
        <v>2.67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17895</v>
      </c>
      <c r="D83" s="97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97875.87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125631.37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343418.48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116264.33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66869.47</v>
      </c>
      <c r="D88" s="97">
        <v>0.78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629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630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0.54</v>
      </c>
      <c r="D94" s="97">
        <v>622</v>
      </c>
      <c r="E94" s="97">
        <v>0.71</v>
      </c>
      <c r="F94" s="97">
        <v>822.45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0.57999999999999996</v>
      </c>
      <c r="D95" s="97">
        <v>1109.6500000000001</v>
      </c>
      <c r="E95" s="97">
        <v>3.64</v>
      </c>
      <c r="F95" s="97">
        <v>6938.03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2.46</v>
      </c>
      <c r="F96" s="97">
        <v>2688.18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0.59</v>
      </c>
      <c r="D97" s="97">
        <v>1017.59</v>
      </c>
      <c r="E97" s="97">
        <v>10.7</v>
      </c>
      <c r="F97" s="97">
        <v>18400.66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0.57999999999999996</v>
      </c>
      <c r="D98" s="97">
        <v>1109.6500000000001</v>
      </c>
      <c r="E98" s="97">
        <v>3.68</v>
      </c>
      <c r="F98" s="97">
        <v>7024.35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2.4900000000000002</v>
      </c>
      <c r="F99" s="97">
        <v>2724.19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0.78</v>
      </c>
      <c r="F105" s="97">
        <v>1.67</v>
      </c>
      <c r="G105" s="97">
        <v>0.57999999999999996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149030.1643</v>
      </c>
      <c r="C108" s="97">
        <v>189.7972</v>
      </c>
      <c r="D108" s="97">
        <v>764.02809999999999</v>
      </c>
      <c r="E108" s="97">
        <v>0</v>
      </c>
      <c r="F108" s="97">
        <v>2.2000000000000001E-3</v>
      </c>
      <c r="G108" s="97">
        <v>260594.94889999999</v>
      </c>
      <c r="H108" s="97">
        <v>58606.547100000003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133592.98439999999</v>
      </c>
      <c r="C109" s="97">
        <v>169.8826</v>
      </c>
      <c r="D109" s="97">
        <v>681.32079999999996</v>
      </c>
      <c r="E109" s="97">
        <v>0</v>
      </c>
      <c r="F109" s="97">
        <v>1.9E-3</v>
      </c>
      <c r="G109" s="97">
        <v>232383.88159999999</v>
      </c>
      <c r="H109" s="97">
        <v>52503.011200000001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147598.1067</v>
      </c>
      <c r="C110" s="97">
        <v>191.17250000000001</v>
      </c>
      <c r="D110" s="97">
        <v>801.49030000000005</v>
      </c>
      <c r="E110" s="97">
        <v>0</v>
      </c>
      <c r="F110" s="97">
        <v>2.3E-3</v>
      </c>
      <c r="G110" s="97">
        <v>273387.90889999998</v>
      </c>
      <c r="H110" s="97">
        <v>58455.735099999998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151940.171</v>
      </c>
      <c r="C111" s="97">
        <v>198.80090000000001</v>
      </c>
      <c r="D111" s="97">
        <v>853.14319999999998</v>
      </c>
      <c r="E111" s="97">
        <v>0</v>
      </c>
      <c r="F111" s="97">
        <v>2.3999999999999998E-3</v>
      </c>
      <c r="G111" s="97">
        <v>291015.78730000003</v>
      </c>
      <c r="H111" s="97">
        <v>60433.777399999999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171811.0097</v>
      </c>
      <c r="C112" s="97">
        <v>225.3228</v>
      </c>
      <c r="D112" s="97">
        <v>972.03599999999994</v>
      </c>
      <c r="E112" s="97">
        <v>0</v>
      </c>
      <c r="F112" s="97">
        <v>2.7000000000000001E-3</v>
      </c>
      <c r="G112" s="97">
        <v>331573.60840000003</v>
      </c>
      <c r="H112" s="97">
        <v>68404.699699999997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181530.41080000001</v>
      </c>
      <c r="C113" s="97">
        <v>238.22040000000001</v>
      </c>
      <c r="D113" s="97">
        <v>1029.1401000000001</v>
      </c>
      <c r="E113" s="97">
        <v>0</v>
      </c>
      <c r="F113" s="97">
        <v>2.8999999999999998E-3</v>
      </c>
      <c r="G113" s="97">
        <v>351053.17619999999</v>
      </c>
      <c r="H113" s="97">
        <v>72293.846099999995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193245.3768</v>
      </c>
      <c r="C114" s="97">
        <v>253.61670000000001</v>
      </c>
      <c r="D114" s="97">
        <v>1095.8755000000001</v>
      </c>
      <c r="E114" s="97">
        <v>0</v>
      </c>
      <c r="F114" s="97">
        <v>3.0999999999999999E-3</v>
      </c>
      <c r="G114" s="97">
        <v>373817.57549999998</v>
      </c>
      <c r="H114" s="97">
        <v>76962.238299999997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191765.76259999999</v>
      </c>
      <c r="C115" s="97">
        <v>251.65430000000001</v>
      </c>
      <c r="D115" s="97">
        <v>1087.1959999999999</v>
      </c>
      <c r="E115" s="97">
        <v>0</v>
      </c>
      <c r="F115" s="97">
        <v>3.0999999999999999E-3</v>
      </c>
      <c r="G115" s="97">
        <v>370856.80979999999</v>
      </c>
      <c r="H115" s="97">
        <v>76370.307400000005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172228.927</v>
      </c>
      <c r="C116" s="97">
        <v>225.9888</v>
      </c>
      <c r="D116" s="97">
        <v>976.05200000000002</v>
      </c>
      <c r="E116" s="97">
        <v>0</v>
      </c>
      <c r="F116" s="97">
        <v>2.7000000000000001E-3</v>
      </c>
      <c r="G116" s="97">
        <v>332944</v>
      </c>
      <c r="H116" s="97">
        <v>68586.288499999995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162081.87090000001</v>
      </c>
      <c r="C117" s="97">
        <v>212.21350000000001</v>
      </c>
      <c r="D117" s="97">
        <v>912.09159999999997</v>
      </c>
      <c r="E117" s="97">
        <v>0</v>
      </c>
      <c r="F117" s="97">
        <v>2.5999999999999999E-3</v>
      </c>
      <c r="G117" s="97">
        <v>311124.3089</v>
      </c>
      <c r="H117" s="97">
        <v>64486.042800000003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144308.56349999999</v>
      </c>
      <c r="C118" s="97">
        <v>187.57810000000001</v>
      </c>
      <c r="D118" s="97">
        <v>792.96010000000001</v>
      </c>
      <c r="E118" s="97">
        <v>0</v>
      </c>
      <c r="F118" s="97">
        <v>2.2000000000000001E-3</v>
      </c>
      <c r="G118" s="97">
        <v>270481.29129999998</v>
      </c>
      <c r="H118" s="97">
        <v>57238.815999999999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147859.9479</v>
      </c>
      <c r="C119" s="97">
        <v>188.22540000000001</v>
      </c>
      <c r="D119" s="97">
        <v>756.88699999999994</v>
      </c>
      <c r="E119" s="97">
        <v>0</v>
      </c>
      <c r="F119" s="97">
        <v>2.2000000000000001E-3</v>
      </c>
      <c r="G119" s="97">
        <v>258158.85389999999</v>
      </c>
      <c r="H119" s="97">
        <v>58135.847300000001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1946990</v>
      </c>
      <c r="C121" s="97">
        <v>2532.4731999999999</v>
      </c>
      <c r="D121" s="97">
        <v>10722.2207</v>
      </c>
      <c r="E121" s="97">
        <v>0</v>
      </c>
      <c r="F121" s="97">
        <v>3.0300000000000001E-2</v>
      </c>
      <c r="G121" s="98">
        <v>3657390</v>
      </c>
      <c r="H121" s="97">
        <v>772477.15709999995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133592.98439999999</v>
      </c>
      <c r="C122" s="97">
        <v>169.8826</v>
      </c>
      <c r="D122" s="97">
        <v>681.32079999999996</v>
      </c>
      <c r="E122" s="97">
        <v>0</v>
      </c>
      <c r="F122" s="97">
        <v>1.9E-3</v>
      </c>
      <c r="G122" s="97">
        <v>232383.88159999999</v>
      </c>
      <c r="H122" s="97">
        <v>52503.011200000001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193245.3768</v>
      </c>
      <c r="C123" s="97">
        <v>253.61670000000001</v>
      </c>
      <c r="D123" s="97">
        <v>1095.8755000000001</v>
      </c>
      <c r="E123" s="97">
        <v>0</v>
      </c>
      <c r="F123" s="97">
        <v>3.0999999999999999E-3</v>
      </c>
      <c r="G123" s="97">
        <v>373817.57549999998</v>
      </c>
      <c r="H123" s="97">
        <v>76962.238299999997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576567000000</v>
      </c>
      <c r="C126" s="97">
        <v>414047.58299999998</v>
      </c>
      <c r="D126" s="97" t="s">
        <v>647</v>
      </c>
      <c r="E126" s="97">
        <v>101872.63800000001</v>
      </c>
      <c r="F126" s="97">
        <v>41401.919999999998</v>
      </c>
      <c r="G126" s="97">
        <v>38728.766000000003</v>
      </c>
      <c r="H126" s="97">
        <v>0</v>
      </c>
      <c r="I126" s="97">
        <v>27709.508000000002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204334.75200000001</v>
      </c>
      <c r="R126" s="97">
        <v>0</v>
      </c>
      <c r="S126" s="97">
        <v>0</v>
      </c>
    </row>
    <row r="127" spans="1:19">
      <c r="A127" s="97" t="s">
        <v>477</v>
      </c>
      <c r="B127" s="98">
        <v>514150000000</v>
      </c>
      <c r="C127" s="97">
        <v>402393.82400000002</v>
      </c>
      <c r="D127" s="97" t="s">
        <v>648</v>
      </c>
      <c r="E127" s="97">
        <v>101872.63800000001</v>
      </c>
      <c r="F127" s="97">
        <v>41401.919999999998</v>
      </c>
      <c r="G127" s="97">
        <v>38728.766000000003</v>
      </c>
      <c r="H127" s="97">
        <v>0</v>
      </c>
      <c r="I127" s="97">
        <v>20375.239000000001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200015.26199999999</v>
      </c>
      <c r="R127" s="97">
        <v>0</v>
      </c>
      <c r="S127" s="97">
        <v>0</v>
      </c>
    </row>
    <row r="128" spans="1:19">
      <c r="A128" s="97" t="s">
        <v>478</v>
      </c>
      <c r="B128" s="98">
        <v>604871000000</v>
      </c>
      <c r="C128" s="97">
        <v>416859.15299999999</v>
      </c>
      <c r="D128" s="97" t="s">
        <v>649</v>
      </c>
      <c r="E128" s="97">
        <v>101872.63800000001</v>
      </c>
      <c r="F128" s="97">
        <v>41401.919999999998</v>
      </c>
      <c r="G128" s="97">
        <v>38728.766000000003</v>
      </c>
      <c r="H128" s="97">
        <v>0</v>
      </c>
      <c r="I128" s="97">
        <v>30843.580999999998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204012.24900000001</v>
      </c>
      <c r="R128" s="97">
        <v>0</v>
      </c>
      <c r="S128" s="97">
        <v>0</v>
      </c>
    </row>
    <row r="129" spans="1:19">
      <c r="A129" s="97" t="s">
        <v>479</v>
      </c>
      <c r="B129" s="98">
        <v>643873000000</v>
      </c>
      <c r="C129" s="97">
        <v>466372.61800000002</v>
      </c>
      <c r="D129" s="97" t="s">
        <v>650</v>
      </c>
      <c r="E129" s="97">
        <v>101872.63800000001</v>
      </c>
      <c r="F129" s="97">
        <v>41401.919999999998</v>
      </c>
      <c r="G129" s="97">
        <v>38728.766000000003</v>
      </c>
      <c r="H129" s="97">
        <v>0</v>
      </c>
      <c r="I129" s="97">
        <v>97956.739000000001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186412.55499999999</v>
      </c>
      <c r="R129" s="97">
        <v>0</v>
      </c>
      <c r="S129" s="97">
        <v>0</v>
      </c>
    </row>
    <row r="130" spans="1:19">
      <c r="A130" s="97" t="s">
        <v>291</v>
      </c>
      <c r="B130" s="98">
        <v>733607000000</v>
      </c>
      <c r="C130" s="97">
        <v>505578.44300000003</v>
      </c>
      <c r="D130" s="97" t="s">
        <v>537</v>
      </c>
      <c r="E130" s="97">
        <v>67915.092000000004</v>
      </c>
      <c r="F130" s="97">
        <v>36859.928999999996</v>
      </c>
      <c r="G130" s="97">
        <v>38728.766000000003</v>
      </c>
      <c r="H130" s="97">
        <v>0</v>
      </c>
      <c r="I130" s="97">
        <v>118172.295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243902.361</v>
      </c>
      <c r="R130" s="97">
        <v>0</v>
      </c>
      <c r="S130" s="97">
        <v>0</v>
      </c>
    </row>
    <row r="131" spans="1:19">
      <c r="A131" s="97" t="s">
        <v>480</v>
      </c>
      <c r="B131" s="98">
        <v>776706000000</v>
      </c>
      <c r="C131" s="97">
        <v>510360.92800000001</v>
      </c>
      <c r="D131" s="97" t="s">
        <v>538</v>
      </c>
      <c r="E131" s="97">
        <v>67915.092000000004</v>
      </c>
      <c r="F131" s="97">
        <v>36859.928999999996</v>
      </c>
      <c r="G131" s="97">
        <v>38728.766000000003</v>
      </c>
      <c r="H131" s="97">
        <v>0</v>
      </c>
      <c r="I131" s="97">
        <v>122830.735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244026.40599999999</v>
      </c>
      <c r="R131" s="97">
        <v>0</v>
      </c>
      <c r="S131" s="97">
        <v>0</v>
      </c>
    </row>
    <row r="132" spans="1:19">
      <c r="A132" s="97" t="s">
        <v>481</v>
      </c>
      <c r="B132" s="98">
        <v>827072000000</v>
      </c>
      <c r="C132" s="97">
        <v>527769.53899999999</v>
      </c>
      <c r="D132" s="97" t="s">
        <v>651</v>
      </c>
      <c r="E132" s="97">
        <v>101872.63800000001</v>
      </c>
      <c r="F132" s="97">
        <v>41401.919999999998</v>
      </c>
      <c r="G132" s="97">
        <v>38728.766000000003</v>
      </c>
      <c r="H132" s="97">
        <v>0</v>
      </c>
      <c r="I132" s="97">
        <v>125074.618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220691.59700000001</v>
      </c>
      <c r="R132" s="97">
        <v>0</v>
      </c>
      <c r="S132" s="97">
        <v>0</v>
      </c>
    </row>
    <row r="133" spans="1:19">
      <c r="A133" s="97" t="s">
        <v>482</v>
      </c>
      <c r="B133" s="98">
        <v>820521000000</v>
      </c>
      <c r="C133" s="97">
        <v>532049.76300000004</v>
      </c>
      <c r="D133" s="97" t="s">
        <v>652</v>
      </c>
      <c r="E133" s="97">
        <v>101872.63800000001</v>
      </c>
      <c r="F133" s="97">
        <v>41401.919999999998</v>
      </c>
      <c r="G133" s="97">
        <v>38728.766000000003</v>
      </c>
      <c r="H133" s="97">
        <v>0</v>
      </c>
      <c r="I133" s="97">
        <v>128510.739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221535.7</v>
      </c>
      <c r="R133" s="97">
        <v>0</v>
      </c>
      <c r="S133" s="97">
        <v>0</v>
      </c>
    </row>
    <row r="134" spans="1:19">
      <c r="A134" s="97" t="s">
        <v>483</v>
      </c>
      <c r="B134" s="98">
        <v>736639000000</v>
      </c>
      <c r="C134" s="97">
        <v>522883.71100000001</v>
      </c>
      <c r="D134" s="97" t="s">
        <v>539</v>
      </c>
      <c r="E134" s="97">
        <v>101872.63800000001</v>
      </c>
      <c r="F134" s="97">
        <v>41401.919999999998</v>
      </c>
      <c r="G134" s="97">
        <v>38728.766000000003</v>
      </c>
      <c r="H134" s="97">
        <v>0</v>
      </c>
      <c r="I134" s="97">
        <v>122704.101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218176.28599999999</v>
      </c>
      <c r="R134" s="97">
        <v>0</v>
      </c>
      <c r="S134" s="97">
        <v>0</v>
      </c>
    </row>
    <row r="135" spans="1:19">
      <c r="A135" s="97" t="s">
        <v>484</v>
      </c>
      <c r="B135" s="98">
        <v>688363000000</v>
      </c>
      <c r="C135" s="97">
        <v>467830.99699999997</v>
      </c>
      <c r="D135" s="97" t="s">
        <v>653</v>
      </c>
      <c r="E135" s="97">
        <v>101872.63800000001</v>
      </c>
      <c r="F135" s="97">
        <v>41401.919999999998</v>
      </c>
      <c r="G135" s="97">
        <v>38728.766000000003</v>
      </c>
      <c r="H135" s="97">
        <v>0</v>
      </c>
      <c r="I135" s="97">
        <v>75772.361999999994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210055.31099999999</v>
      </c>
      <c r="R135" s="97">
        <v>0</v>
      </c>
      <c r="S135" s="97">
        <v>0</v>
      </c>
    </row>
    <row r="136" spans="1:19">
      <c r="A136" s="97" t="s">
        <v>485</v>
      </c>
      <c r="B136" s="98">
        <v>598440000000</v>
      </c>
      <c r="C136" s="97">
        <v>426726.50799999997</v>
      </c>
      <c r="D136" s="97" t="s">
        <v>654</v>
      </c>
      <c r="E136" s="97">
        <v>101872.63800000001</v>
      </c>
      <c r="F136" s="97">
        <v>41401.919999999998</v>
      </c>
      <c r="G136" s="97">
        <v>38728.766000000003</v>
      </c>
      <c r="H136" s="97">
        <v>0</v>
      </c>
      <c r="I136" s="97">
        <v>37473.194000000003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207249.99100000001</v>
      </c>
      <c r="R136" s="97">
        <v>0</v>
      </c>
      <c r="S136" s="97">
        <v>0</v>
      </c>
    </row>
    <row r="137" spans="1:19">
      <c r="A137" s="97" t="s">
        <v>486</v>
      </c>
      <c r="B137" s="98">
        <v>571177000000</v>
      </c>
      <c r="C137" s="97">
        <v>423112.83799999999</v>
      </c>
      <c r="D137" s="97" t="s">
        <v>514</v>
      </c>
      <c r="E137" s="97">
        <v>101872.63800000001</v>
      </c>
      <c r="F137" s="97">
        <v>41401.919999999998</v>
      </c>
      <c r="G137" s="97">
        <v>38728.766000000003</v>
      </c>
      <c r="H137" s="97">
        <v>0</v>
      </c>
      <c r="I137" s="97">
        <v>32464.963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208644.552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8091990000000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514150000000</v>
      </c>
      <c r="C140" s="97">
        <v>402393.82400000002</v>
      </c>
      <c r="D140" s="97"/>
      <c r="E140" s="97">
        <v>67915.092000000004</v>
      </c>
      <c r="F140" s="97">
        <v>36859.928999999996</v>
      </c>
      <c r="G140" s="97">
        <v>38728.766000000003</v>
      </c>
      <c r="H140" s="97">
        <v>0</v>
      </c>
      <c r="I140" s="97">
        <v>20375.239000000001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186412.55499999999</v>
      </c>
      <c r="R140" s="97">
        <v>0</v>
      </c>
      <c r="S140" s="97">
        <v>0</v>
      </c>
    </row>
    <row r="141" spans="1:19">
      <c r="A141" s="97" t="s">
        <v>489</v>
      </c>
      <c r="B141" s="98">
        <v>827072000000</v>
      </c>
      <c r="C141" s="97">
        <v>532049.76300000004</v>
      </c>
      <c r="D141" s="97"/>
      <c r="E141" s="97">
        <v>101872.63800000001</v>
      </c>
      <c r="F141" s="97">
        <v>41401.919999999998</v>
      </c>
      <c r="G141" s="97">
        <v>38728.766000000003</v>
      </c>
      <c r="H141" s="97">
        <v>0</v>
      </c>
      <c r="I141" s="97">
        <v>128510.739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244026.40599999999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509</v>
      </c>
      <c r="C143" s="97" t="s">
        <v>510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511</v>
      </c>
      <c r="B144" s="97">
        <v>234191.84</v>
      </c>
      <c r="C144" s="97">
        <v>10169.75</v>
      </c>
      <c r="D144" s="97">
        <v>0</v>
      </c>
      <c r="E144" s="97">
        <v>244361.59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512</v>
      </c>
      <c r="B145" s="97">
        <v>56.02</v>
      </c>
      <c r="C145" s="97">
        <v>2.4300000000000002</v>
      </c>
      <c r="D145" s="97">
        <v>0</v>
      </c>
      <c r="E145" s="97">
        <v>58.45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513</v>
      </c>
      <c r="B146" s="97">
        <v>56.02</v>
      </c>
      <c r="C146" s="97">
        <v>2.4300000000000002</v>
      </c>
      <c r="D146" s="97">
        <v>0</v>
      </c>
      <c r="E146" s="97">
        <v>58.45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46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8634.17</v>
      </c>
      <c r="C2" s="97">
        <v>2065.1999999999998</v>
      </c>
      <c r="D2" s="97">
        <v>2065.1999999999998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8634.17</v>
      </c>
      <c r="C3" s="97">
        <v>2065.1999999999998</v>
      </c>
      <c r="D3" s="97">
        <v>2065.1999999999998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24732.99</v>
      </c>
      <c r="C4" s="97">
        <v>5915.86</v>
      </c>
      <c r="D4" s="97">
        <v>5915.86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24732.99</v>
      </c>
      <c r="C5" s="97">
        <v>5915.86</v>
      </c>
      <c r="D5" s="97">
        <v>5915.86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1028.03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712.47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77.22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636.27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17.11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3665.61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7389.9</v>
      </c>
      <c r="C28" s="97">
        <v>1244.27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528</v>
      </c>
      <c r="C42" s="97">
        <v>0.08</v>
      </c>
      <c r="D42" s="97">
        <v>2.3279999999999998</v>
      </c>
      <c r="E42" s="97">
        <v>3.573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528</v>
      </c>
      <c r="C43" s="97">
        <v>0.08</v>
      </c>
      <c r="D43" s="97">
        <v>2.3279999999999998</v>
      </c>
      <c r="E43" s="97">
        <v>3.573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529</v>
      </c>
      <c r="C45" s="97">
        <v>0.3</v>
      </c>
      <c r="D45" s="97">
        <v>0.26100000000000001</v>
      </c>
      <c r="E45" s="97">
        <v>0.27500000000000002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528</v>
      </c>
      <c r="C46" s="97">
        <v>0.08</v>
      </c>
      <c r="D46" s="97">
        <v>2.3279999999999998</v>
      </c>
      <c r="E46" s="97">
        <v>3.573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529</v>
      </c>
      <c r="C48" s="97">
        <v>0.3</v>
      </c>
      <c r="D48" s="97">
        <v>0.26100000000000001</v>
      </c>
      <c r="E48" s="97">
        <v>0.27500000000000002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528</v>
      </c>
      <c r="C49" s="97">
        <v>0.08</v>
      </c>
      <c r="D49" s="97">
        <v>2.3279999999999998</v>
      </c>
      <c r="E49" s="97">
        <v>3.573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528</v>
      </c>
      <c r="C50" s="97">
        <v>0.08</v>
      </c>
      <c r="D50" s="97">
        <v>2.3279999999999998</v>
      </c>
      <c r="E50" s="97">
        <v>3.573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529</v>
      </c>
      <c r="C52" s="97">
        <v>0.3</v>
      </c>
      <c r="D52" s="97">
        <v>0.26100000000000001</v>
      </c>
      <c r="E52" s="97">
        <v>0.27500000000000002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528</v>
      </c>
      <c r="C53" s="97">
        <v>0.08</v>
      </c>
      <c r="D53" s="97">
        <v>2.3279999999999998</v>
      </c>
      <c r="E53" s="97">
        <v>3.573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528</v>
      </c>
      <c r="C54" s="97">
        <v>0.08</v>
      </c>
      <c r="D54" s="97">
        <v>2.3279999999999998</v>
      </c>
      <c r="E54" s="97">
        <v>3.573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529</v>
      </c>
      <c r="C56" s="97">
        <v>0.3</v>
      </c>
      <c r="D56" s="97">
        <v>0.26100000000000001</v>
      </c>
      <c r="E56" s="97">
        <v>0.27500000000000002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528</v>
      </c>
      <c r="C57" s="97">
        <v>0.08</v>
      </c>
      <c r="D57" s="97">
        <v>2.3279999999999998</v>
      </c>
      <c r="E57" s="97">
        <v>3.573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528</v>
      </c>
      <c r="C58" s="97">
        <v>0.08</v>
      </c>
      <c r="D58" s="97">
        <v>2.3279999999999998</v>
      </c>
      <c r="E58" s="97">
        <v>3.573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529</v>
      </c>
      <c r="C60" s="97">
        <v>0.3</v>
      </c>
      <c r="D60" s="97">
        <v>0.26100000000000001</v>
      </c>
      <c r="E60" s="97">
        <v>0.27500000000000002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528</v>
      </c>
      <c r="C61" s="97">
        <v>0.08</v>
      </c>
      <c r="D61" s="97">
        <v>2.3279999999999998</v>
      </c>
      <c r="E61" s="97">
        <v>3.573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529</v>
      </c>
      <c r="C63" s="97">
        <v>0.3</v>
      </c>
      <c r="D63" s="97">
        <v>0.26100000000000001</v>
      </c>
      <c r="E63" s="97">
        <v>0.27500000000000002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701</v>
      </c>
      <c r="C66" s="97">
        <v>174.7</v>
      </c>
      <c r="D66" s="97">
        <v>174.7</v>
      </c>
      <c r="E66" s="97">
        <v>5.835</v>
      </c>
      <c r="F66" s="97">
        <v>0.251</v>
      </c>
      <c r="G66" s="97">
        <v>0.11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5.83</v>
      </c>
      <c r="F67" s="97">
        <v>0.251</v>
      </c>
      <c r="G67" s="97">
        <v>0.11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5.83</v>
      </c>
      <c r="F69" s="97">
        <v>0.251</v>
      </c>
      <c r="G69" s="97">
        <v>0.11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11772.52</v>
      </c>
      <c r="D75" s="97">
        <v>8751.7999999999993</v>
      </c>
      <c r="E75" s="97">
        <v>3020.72</v>
      </c>
      <c r="F75" s="97">
        <v>0.74</v>
      </c>
      <c r="G75" s="97">
        <v>3.07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71544.23</v>
      </c>
      <c r="D76" s="97">
        <v>49861.83</v>
      </c>
      <c r="E76" s="97">
        <v>21682.400000000001</v>
      </c>
      <c r="F76" s="97">
        <v>0.7</v>
      </c>
      <c r="G76" s="97">
        <v>2.65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58033.120000000003</v>
      </c>
      <c r="D77" s="97">
        <v>39235.22</v>
      </c>
      <c r="E77" s="97">
        <v>18797.900000000001</v>
      </c>
      <c r="F77" s="97">
        <v>0.68</v>
      </c>
      <c r="G77" s="97">
        <v>2.62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237148.65</v>
      </c>
      <c r="D78" s="97">
        <v>160332.22</v>
      </c>
      <c r="E78" s="97">
        <v>76816.429999999993</v>
      </c>
      <c r="F78" s="97">
        <v>0.68</v>
      </c>
      <c r="G78" s="97">
        <v>2.75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79156.2</v>
      </c>
      <c r="D79" s="97">
        <v>54814.44</v>
      </c>
      <c r="E79" s="97">
        <v>24341.759999999998</v>
      </c>
      <c r="F79" s="97">
        <v>0.69</v>
      </c>
      <c r="G79" s="97">
        <v>2.65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49711.01</v>
      </c>
      <c r="D80" s="97">
        <v>37185.42</v>
      </c>
      <c r="E80" s="97">
        <v>12525.59</v>
      </c>
      <c r="F80" s="97">
        <v>0.75</v>
      </c>
      <c r="G80" s="97">
        <v>2.72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14591.56</v>
      </c>
      <c r="D83" s="97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80614.81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100774.79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284311.01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97571.6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65303.48</v>
      </c>
      <c r="D88" s="97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629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630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0.54</v>
      </c>
      <c r="D94" s="97">
        <v>622</v>
      </c>
      <c r="E94" s="97">
        <v>0.6</v>
      </c>
      <c r="F94" s="97">
        <v>700.95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0.56999999999999995</v>
      </c>
      <c r="D95" s="97">
        <v>622</v>
      </c>
      <c r="E95" s="97">
        <v>3.13</v>
      </c>
      <c r="F95" s="97">
        <v>3418.93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2.34</v>
      </c>
      <c r="F96" s="97">
        <v>2555.8000000000002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0.59</v>
      </c>
      <c r="D97" s="97">
        <v>1017.59</v>
      </c>
      <c r="E97" s="97">
        <v>9.5500000000000007</v>
      </c>
      <c r="F97" s="97">
        <v>16429.38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0.56999999999999995</v>
      </c>
      <c r="D98" s="97">
        <v>622</v>
      </c>
      <c r="E98" s="97">
        <v>3.4</v>
      </c>
      <c r="F98" s="97">
        <v>3719.36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2.59</v>
      </c>
      <c r="F99" s="97">
        <v>2832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0.78</v>
      </c>
      <c r="F105" s="97">
        <v>1.67</v>
      </c>
      <c r="G105" s="97">
        <v>0.57999999999999996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115212.07709999999</v>
      </c>
      <c r="C108" s="97">
        <v>183.40360000000001</v>
      </c>
      <c r="D108" s="97">
        <v>570.6807</v>
      </c>
      <c r="E108" s="97">
        <v>0</v>
      </c>
      <c r="F108" s="97">
        <v>1.6000000000000001E-3</v>
      </c>
      <c r="G108" s="98">
        <v>4215040</v>
      </c>
      <c r="H108" s="97">
        <v>47845.9496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102993.99920000001</v>
      </c>
      <c r="C109" s="97">
        <v>164.61949999999999</v>
      </c>
      <c r="D109" s="97">
        <v>514.97590000000002</v>
      </c>
      <c r="E109" s="97">
        <v>0</v>
      </c>
      <c r="F109" s="97">
        <v>1.4E-3</v>
      </c>
      <c r="G109" s="98">
        <v>3803640</v>
      </c>
      <c r="H109" s="97">
        <v>42839.263200000001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115320.08259999999</v>
      </c>
      <c r="C110" s="97">
        <v>190.45660000000001</v>
      </c>
      <c r="D110" s="97">
        <v>620.99379999999996</v>
      </c>
      <c r="E110" s="97">
        <v>0</v>
      </c>
      <c r="F110" s="97">
        <v>1.6999999999999999E-3</v>
      </c>
      <c r="G110" s="98">
        <v>4587030</v>
      </c>
      <c r="H110" s="97">
        <v>48586.632599999997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112830.69929999999</v>
      </c>
      <c r="C111" s="97">
        <v>188.4282</v>
      </c>
      <c r="D111" s="97">
        <v>622.65660000000003</v>
      </c>
      <c r="E111" s="97">
        <v>0</v>
      </c>
      <c r="F111" s="97">
        <v>1.6999999999999999E-3</v>
      </c>
      <c r="G111" s="98">
        <v>4599420</v>
      </c>
      <c r="H111" s="97">
        <v>47748.437100000003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125343.1661</v>
      </c>
      <c r="C112" s="97">
        <v>210.578</v>
      </c>
      <c r="D112" s="97">
        <v>700.77750000000003</v>
      </c>
      <c r="E112" s="97">
        <v>0</v>
      </c>
      <c r="F112" s="97">
        <v>1.9E-3</v>
      </c>
      <c r="G112" s="98">
        <v>5176550</v>
      </c>
      <c r="H112" s="97">
        <v>53170.342700000001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140942.764</v>
      </c>
      <c r="C113" s="97">
        <v>237.42359999999999</v>
      </c>
      <c r="D113" s="97">
        <v>792.60910000000001</v>
      </c>
      <c r="E113" s="97">
        <v>0</v>
      </c>
      <c r="F113" s="97">
        <v>2.2000000000000001E-3</v>
      </c>
      <c r="G113" s="98">
        <v>5854920</v>
      </c>
      <c r="H113" s="97">
        <v>59852.191599999998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160383.17619999999</v>
      </c>
      <c r="C114" s="97">
        <v>270.3338</v>
      </c>
      <c r="D114" s="97">
        <v>903.10659999999996</v>
      </c>
      <c r="E114" s="97">
        <v>0</v>
      </c>
      <c r="F114" s="97">
        <v>2.5000000000000001E-3</v>
      </c>
      <c r="G114" s="98">
        <v>6671170</v>
      </c>
      <c r="H114" s="97">
        <v>68124.061100000006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157851.1556</v>
      </c>
      <c r="C115" s="97">
        <v>266.04090000000002</v>
      </c>
      <c r="D115" s="97">
        <v>888.66769999999997</v>
      </c>
      <c r="E115" s="97">
        <v>0</v>
      </c>
      <c r="F115" s="97">
        <v>2.3999999999999998E-3</v>
      </c>
      <c r="G115" s="98">
        <v>6564510</v>
      </c>
      <c r="H115" s="97">
        <v>67046.031099999993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142128.0128</v>
      </c>
      <c r="C116" s="97">
        <v>239.45650000000001</v>
      </c>
      <c r="D116" s="97">
        <v>799.53679999999997</v>
      </c>
      <c r="E116" s="97">
        <v>0</v>
      </c>
      <c r="F116" s="97">
        <v>2.2000000000000001E-3</v>
      </c>
      <c r="G116" s="98">
        <v>5906100</v>
      </c>
      <c r="H116" s="97">
        <v>60359.180899999999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122307.0824</v>
      </c>
      <c r="C117" s="97">
        <v>204.85059999999999</v>
      </c>
      <c r="D117" s="97">
        <v>679.26900000000001</v>
      </c>
      <c r="E117" s="97">
        <v>0</v>
      </c>
      <c r="F117" s="97">
        <v>1.8E-3</v>
      </c>
      <c r="G117" s="98">
        <v>5017630</v>
      </c>
      <c r="H117" s="97">
        <v>51819.059200000003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110472.9604</v>
      </c>
      <c r="C118" s="97">
        <v>182.27019999999999</v>
      </c>
      <c r="D118" s="97">
        <v>593.58190000000002</v>
      </c>
      <c r="E118" s="97">
        <v>0</v>
      </c>
      <c r="F118" s="97">
        <v>1.6000000000000001E-3</v>
      </c>
      <c r="G118" s="98">
        <v>4384540</v>
      </c>
      <c r="H118" s="97">
        <v>46526.126900000003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116329.47629999999</v>
      </c>
      <c r="C119" s="97">
        <v>184.0461</v>
      </c>
      <c r="D119" s="97">
        <v>567.99599999999998</v>
      </c>
      <c r="E119" s="97">
        <v>0</v>
      </c>
      <c r="F119" s="97">
        <v>1.6000000000000001E-3</v>
      </c>
      <c r="G119" s="98">
        <v>4195150</v>
      </c>
      <c r="H119" s="97">
        <v>48195.092600000004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1522110</v>
      </c>
      <c r="C121" s="97">
        <v>2521.9074999999998</v>
      </c>
      <c r="D121" s="97">
        <v>8254.8513999999996</v>
      </c>
      <c r="E121" s="97">
        <v>0</v>
      </c>
      <c r="F121" s="97">
        <v>2.2499999999999999E-2</v>
      </c>
      <c r="G121" s="98">
        <v>60975700</v>
      </c>
      <c r="H121" s="97">
        <v>642112.36860000005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102993.99920000001</v>
      </c>
      <c r="C122" s="97">
        <v>164.61949999999999</v>
      </c>
      <c r="D122" s="97">
        <v>514.97590000000002</v>
      </c>
      <c r="E122" s="97">
        <v>0</v>
      </c>
      <c r="F122" s="97">
        <v>1.4E-3</v>
      </c>
      <c r="G122" s="98">
        <v>3803640</v>
      </c>
      <c r="H122" s="97">
        <v>42839.263200000001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160383.17619999999</v>
      </c>
      <c r="C123" s="97">
        <v>270.3338</v>
      </c>
      <c r="D123" s="97">
        <v>903.10659999999996</v>
      </c>
      <c r="E123" s="97">
        <v>0</v>
      </c>
      <c r="F123" s="97">
        <v>2.5000000000000001E-3</v>
      </c>
      <c r="G123" s="98">
        <v>6671170</v>
      </c>
      <c r="H123" s="97">
        <v>68124.061100000006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510838000000</v>
      </c>
      <c r="C126" s="97">
        <v>346164.85700000002</v>
      </c>
      <c r="D126" s="97" t="s">
        <v>655</v>
      </c>
      <c r="E126" s="97">
        <v>101872.63800000001</v>
      </c>
      <c r="F126" s="97">
        <v>41401.919999999998</v>
      </c>
      <c r="G126" s="97">
        <v>29787.329000000002</v>
      </c>
      <c r="H126" s="97">
        <v>0</v>
      </c>
      <c r="I126" s="97">
        <v>4062.6120000000001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169040.35800000001</v>
      </c>
      <c r="R126" s="97">
        <v>0</v>
      </c>
      <c r="S126" s="97">
        <v>0</v>
      </c>
    </row>
    <row r="127" spans="1:19">
      <c r="A127" s="97" t="s">
        <v>477</v>
      </c>
      <c r="B127" s="98">
        <v>460979000000</v>
      </c>
      <c r="C127" s="97">
        <v>354032.44500000001</v>
      </c>
      <c r="D127" s="97" t="s">
        <v>656</v>
      </c>
      <c r="E127" s="97">
        <v>101872.63800000001</v>
      </c>
      <c r="F127" s="97">
        <v>41401.919999999998</v>
      </c>
      <c r="G127" s="97">
        <v>29787.329000000002</v>
      </c>
      <c r="H127" s="97">
        <v>0</v>
      </c>
      <c r="I127" s="97">
        <v>6250.3959999999997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174720.16200000001</v>
      </c>
      <c r="R127" s="97">
        <v>0</v>
      </c>
      <c r="S127" s="97">
        <v>0</v>
      </c>
    </row>
    <row r="128" spans="1:19">
      <c r="A128" s="97" t="s">
        <v>478</v>
      </c>
      <c r="B128" s="98">
        <v>555922000000</v>
      </c>
      <c r="C128" s="97">
        <v>388452.40899999999</v>
      </c>
      <c r="D128" s="97" t="s">
        <v>540</v>
      </c>
      <c r="E128" s="97">
        <v>67915.092000000004</v>
      </c>
      <c r="F128" s="97">
        <v>36859.928999999996</v>
      </c>
      <c r="G128" s="97">
        <v>29787.329000000002</v>
      </c>
      <c r="H128" s="97">
        <v>0</v>
      </c>
      <c r="I128" s="97">
        <v>44415.328999999998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209474.73</v>
      </c>
      <c r="R128" s="97">
        <v>0</v>
      </c>
      <c r="S128" s="97">
        <v>0</v>
      </c>
    </row>
    <row r="129" spans="1:19">
      <c r="A129" s="97" t="s">
        <v>479</v>
      </c>
      <c r="B129" s="98">
        <v>557423000000</v>
      </c>
      <c r="C129" s="97">
        <v>394724.45699999999</v>
      </c>
      <c r="D129" s="97" t="s">
        <v>657</v>
      </c>
      <c r="E129" s="97">
        <v>67915.092000000004</v>
      </c>
      <c r="F129" s="97">
        <v>36859.928999999996</v>
      </c>
      <c r="G129" s="97">
        <v>29787.329000000002</v>
      </c>
      <c r="H129" s="97">
        <v>0</v>
      </c>
      <c r="I129" s="97">
        <v>52523.264999999999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207638.842</v>
      </c>
      <c r="R129" s="97">
        <v>0</v>
      </c>
      <c r="S129" s="97">
        <v>0</v>
      </c>
    </row>
    <row r="130" spans="1:19">
      <c r="A130" s="97" t="s">
        <v>291</v>
      </c>
      <c r="B130" s="98">
        <v>627367000000</v>
      </c>
      <c r="C130" s="97">
        <v>447059.66899999999</v>
      </c>
      <c r="D130" s="97" t="s">
        <v>541</v>
      </c>
      <c r="E130" s="97">
        <v>67915.092000000004</v>
      </c>
      <c r="F130" s="97">
        <v>36859.928999999996</v>
      </c>
      <c r="G130" s="97">
        <v>29787.329000000002</v>
      </c>
      <c r="H130" s="97">
        <v>0</v>
      </c>
      <c r="I130" s="97">
        <v>97188.652000000002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215308.66800000001</v>
      </c>
      <c r="R130" s="97">
        <v>0</v>
      </c>
      <c r="S130" s="97">
        <v>0</v>
      </c>
    </row>
    <row r="131" spans="1:19">
      <c r="A131" s="97" t="s">
        <v>480</v>
      </c>
      <c r="B131" s="98">
        <v>709583000000</v>
      </c>
      <c r="C131" s="97">
        <v>525973.31299999997</v>
      </c>
      <c r="D131" s="97" t="s">
        <v>542</v>
      </c>
      <c r="E131" s="97">
        <v>67915.092000000004</v>
      </c>
      <c r="F131" s="97">
        <v>36859.928999999996</v>
      </c>
      <c r="G131" s="97">
        <v>29787.329000000002</v>
      </c>
      <c r="H131" s="97">
        <v>0</v>
      </c>
      <c r="I131" s="97">
        <v>168723.08900000001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222687.875</v>
      </c>
      <c r="R131" s="97">
        <v>0</v>
      </c>
      <c r="S131" s="97">
        <v>0</v>
      </c>
    </row>
    <row r="132" spans="1:19">
      <c r="A132" s="97" t="s">
        <v>481</v>
      </c>
      <c r="B132" s="98">
        <v>808506000000</v>
      </c>
      <c r="C132" s="97">
        <v>534134.71699999995</v>
      </c>
      <c r="D132" s="97" t="s">
        <v>658</v>
      </c>
      <c r="E132" s="97">
        <v>67915.092000000004</v>
      </c>
      <c r="F132" s="97">
        <v>36859.928999999996</v>
      </c>
      <c r="G132" s="97">
        <v>29787.329000000002</v>
      </c>
      <c r="H132" s="97">
        <v>0</v>
      </c>
      <c r="I132" s="97">
        <v>165941.06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233631.307</v>
      </c>
      <c r="R132" s="97">
        <v>0</v>
      </c>
      <c r="S132" s="97">
        <v>0</v>
      </c>
    </row>
    <row r="133" spans="1:19">
      <c r="A133" s="97" t="s">
        <v>482</v>
      </c>
      <c r="B133" s="98">
        <v>795580000000</v>
      </c>
      <c r="C133" s="97">
        <v>525280.20400000003</v>
      </c>
      <c r="D133" s="97" t="s">
        <v>543</v>
      </c>
      <c r="E133" s="97">
        <v>67915.092000000004</v>
      </c>
      <c r="F133" s="97">
        <v>36859.928999999996</v>
      </c>
      <c r="G133" s="97">
        <v>29787.329000000002</v>
      </c>
      <c r="H133" s="97">
        <v>0</v>
      </c>
      <c r="I133" s="97">
        <v>164028.63500000001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226689.21900000001</v>
      </c>
      <c r="R133" s="97">
        <v>0</v>
      </c>
      <c r="S133" s="97">
        <v>0</v>
      </c>
    </row>
    <row r="134" spans="1:19">
      <c r="A134" s="97" t="s">
        <v>483</v>
      </c>
      <c r="B134" s="98">
        <v>715785000000</v>
      </c>
      <c r="C134" s="97">
        <v>494630.03499999997</v>
      </c>
      <c r="D134" s="97" t="s">
        <v>544</v>
      </c>
      <c r="E134" s="97">
        <v>67915.092000000004</v>
      </c>
      <c r="F134" s="97">
        <v>36859.928999999996</v>
      </c>
      <c r="G134" s="97">
        <v>29787.329000000002</v>
      </c>
      <c r="H134" s="97">
        <v>0</v>
      </c>
      <c r="I134" s="97">
        <v>127479.289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232588.397</v>
      </c>
      <c r="R134" s="97">
        <v>0</v>
      </c>
      <c r="S134" s="97">
        <v>0</v>
      </c>
    </row>
    <row r="135" spans="1:19">
      <c r="A135" s="97" t="s">
        <v>484</v>
      </c>
      <c r="B135" s="98">
        <v>608108000000</v>
      </c>
      <c r="C135" s="97">
        <v>422523.09100000001</v>
      </c>
      <c r="D135" s="97" t="s">
        <v>545</v>
      </c>
      <c r="E135" s="97">
        <v>67915.092000000004</v>
      </c>
      <c r="F135" s="97">
        <v>36859.928999999996</v>
      </c>
      <c r="G135" s="97">
        <v>29787.329000000002</v>
      </c>
      <c r="H135" s="97">
        <v>0</v>
      </c>
      <c r="I135" s="97">
        <v>65234.118000000002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222726.62299999999</v>
      </c>
      <c r="R135" s="97">
        <v>0</v>
      </c>
      <c r="S135" s="97">
        <v>0</v>
      </c>
    </row>
    <row r="136" spans="1:19">
      <c r="A136" s="97" t="s">
        <v>485</v>
      </c>
      <c r="B136" s="98">
        <v>531381000000</v>
      </c>
      <c r="C136" s="97">
        <v>375700.58</v>
      </c>
      <c r="D136" s="97" t="s">
        <v>659</v>
      </c>
      <c r="E136" s="97">
        <v>101872.63800000001</v>
      </c>
      <c r="F136" s="97">
        <v>41401.919999999998</v>
      </c>
      <c r="G136" s="97">
        <v>29787.329000000002</v>
      </c>
      <c r="H136" s="97">
        <v>0</v>
      </c>
      <c r="I136" s="97">
        <v>17273.627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185365.06599999999</v>
      </c>
      <c r="R136" s="97">
        <v>0</v>
      </c>
      <c r="S136" s="97">
        <v>0</v>
      </c>
    </row>
    <row r="137" spans="1:19">
      <c r="A137" s="97" t="s">
        <v>486</v>
      </c>
      <c r="B137" s="98">
        <v>508427000000</v>
      </c>
      <c r="C137" s="97">
        <v>356532.34499999997</v>
      </c>
      <c r="D137" s="97" t="s">
        <v>660</v>
      </c>
      <c r="E137" s="97">
        <v>101872.63800000001</v>
      </c>
      <c r="F137" s="97">
        <v>41401.919999999998</v>
      </c>
      <c r="G137" s="97">
        <v>29787.329000000002</v>
      </c>
      <c r="H137" s="97">
        <v>0</v>
      </c>
      <c r="I137" s="97">
        <v>40.808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183429.65100000001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7389900000000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460979000000</v>
      </c>
      <c r="C140" s="97">
        <v>346164.85700000002</v>
      </c>
      <c r="D140" s="97"/>
      <c r="E140" s="97">
        <v>67915.092000000004</v>
      </c>
      <c r="F140" s="97">
        <v>36859.928999999996</v>
      </c>
      <c r="G140" s="97">
        <v>29787.329000000002</v>
      </c>
      <c r="H140" s="97">
        <v>0</v>
      </c>
      <c r="I140" s="97">
        <v>40.808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169040.35800000001</v>
      </c>
      <c r="R140" s="97">
        <v>0</v>
      </c>
      <c r="S140" s="97">
        <v>0</v>
      </c>
    </row>
    <row r="141" spans="1:19">
      <c r="A141" s="97" t="s">
        <v>489</v>
      </c>
      <c r="B141" s="98">
        <v>808506000000</v>
      </c>
      <c r="C141" s="97">
        <v>534134.71699999995</v>
      </c>
      <c r="D141" s="97"/>
      <c r="E141" s="97">
        <v>101872.63800000001</v>
      </c>
      <c r="F141" s="97">
        <v>41401.919999999998</v>
      </c>
      <c r="G141" s="97">
        <v>29787.329000000002</v>
      </c>
      <c r="H141" s="97">
        <v>0</v>
      </c>
      <c r="I141" s="97">
        <v>168723.08900000001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233631.307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509</v>
      </c>
      <c r="C143" s="97" t="s">
        <v>510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511</v>
      </c>
      <c r="B144" s="97">
        <v>159232.03</v>
      </c>
      <c r="C144" s="97">
        <v>10267.209999999999</v>
      </c>
      <c r="D144" s="97">
        <v>0</v>
      </c>
      <c r="E144" s="97">
        <v>169499.25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512</v>
      </c>
      <c r="B145" s="97">
        <v>38.090000000000003</v>
      </c>
      <c r="C145" s="97">
        <v>2.46</v>
      </c>
      <c r="D145" s="97">
        <v>0</v>
      </c>
      <c r="E145" s="97">
        <v>40.54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513</v>
      </c>
      <c r="B146" s="97">
        <v>38.090000000000003</v>
      </c>
      <c r="C146" s="97">
        <v>2.46</v>
      </c>
      <c r="D146" s="97">
        <v>0</v>
      </c>
      <c r="E146" s="97">
        <v>40.54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49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9714.66</v>
      </c>
      <c r="C2" s="97">
        <v>2323.64</v>
      </c>
      <c r="D2" s="97">
        <v>2323.64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9714.66</v>
      </c>
      <c r="C3" s="97">
        <v>2323.64</v>
      </c>
      <c r="D3" s="97">
        <v>2323.64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27653.360000000001</v>
      </c>
      <c r="C4" s="97">
        <v>6614.38</v>
      </c>
      <c r="D4" s="97">
        <v>6614.38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27653.360000000001</v>
      </c>
      <c r="C5" s="97">
        <v>6614.38</v>
      </c>
      <c r="D5" s="97">
        <v>6614.38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1993.15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430.62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77.349999999999994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977.43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20.21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3718.44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7502.18</v>
      </c>
      <c r="C28" s="97">
        <v>2212.48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528</v>
      </c>
      <c r="C42" s="97">
        <v>0.08</v>
      </c>
      <c r="D42" s="97">
        <v>1.647</v>
      </c>
      <c r="E42" s="97">
        <v>2.1850000000000001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528</v>
      </c>
      <c r="C43" s="97">
        <v>0.08</v>
      </c>
      <c r="D43" s="97">
        <v>1.647</v>
      </c>
      <c r="E43" s="97">
        <v>2.1850000000000001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529</v>
      </c>
      <c r="C45" s="97">
        <v>0.3</v>
      </c>
      <c r="D45" s="97">
        <v>0.40899999999999997</v>
      </c>
      <c r="E45" s="97">
        <v>0.44400000000000001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528</v>
      </c>
      <c r="C46" s="97">
        <v>0.08</v>
      </c>
      <c r="D46" s="97">
        <v>1.647</v>
      </c>
      <c r="E46" s="97">
        <v>2.1850000000000001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529</v>
      </c>
      <c r="C48" s="97">
        <v>0.3</v>
      </c>
      <c r="D48" s="97">
        <v>0.40899999999999997</v>
      </c>
      <c r="E48" s="97">
        <v>0.44400000000000001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528</v>
      </c>
      <c r="C49" s="97">
        <v>0.08</v>
      </c>
      <c r="D49" s="97">
        <v>1.647</v>
      </c>
      <c r="E49" s="97">
        <v>2.1850000000000001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528</v>
      </c>
      <c r="C50" s="97">
        <v>0.08</v>
      </c>
      <c r="D50" s="97">
        <v>1.647</v>
      </c>
      <c r="E50" s="97">
        <v>2.1850000000000001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529</v>
      </c>
      <c r="C52" s="97">
        <v>0.3</v>
      </c>
      <c r="D52" s="97">
        <v>0.40899999999999997</v>
      </c>
      <c r="E52" s="97">
        <v>0.44400000000000001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528</v>
      </c>
      <c r="C53" s="97">
        <v>0.08</v>
      </c>
      <c r="D53" s="97">
        <v>1.647</v>
      </c>
      <c r="E53" s="97">
        <v>2.1850000000000001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528</v>
      </c>
      <c r="C54" s="97">
        <v>0.08</v>
      </c>
      <c r="D54" s="97">
        <v>1.647</v>
      </c>
      <c r="E54" s="97">
        <v>2.1850000000000001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529</v>
      </c>
      <c r="C56" s="97">
        <v>0.3</v>
      </c>
      <c r="D56" s="97">
        <v>0.40899999999999997</v>
      </c>
      <c r="E56" s="97">
        <v>0.44400000000000001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528</v>
      </c>
      <c r="C57" s="97">
        <v>0.08</v>
      </c>
      <c r="D57" s="97">
        <v>1.647</v>
      </c>
      <c r="E57" s="97">
        <v>2.1850000000000001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528</v>
      </c>
      <c r="C58" s="97">
        <v>0.08</v>
      </c>
      <c r="D58" s="97">
        <v>1.647</v>
      </c>
      <c r="E58" s="97">
        <v>2.1850000000000001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529</v>
      </c>
      <c r="C60" s="97">
        <v>0.3</v>
      </c>
      <c r="D60" s="97">
        <v>0.40899999999999997</v>
      </c>
      <c r="E60" s="97">
        <v>0.44400000000000001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528</v>
      </c>
      <c r="C61" s="97">
        <v>0.08</v>
      </c>
      <c r="D61" s="97">
        <v>1.647</v>
      </c>
      <c r="E61" s="97">
        <v>2.1850000000000001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529</v>
      </c>
      <c r="C63" s="97">
        <v>0.3</v>
      </c>
      <c r="D63" s="97">
        <v>0.40899999999999997</v>
      </c>
      <c r="E63" s="97">
        <v>0.44400000000000001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701</v>
      </c>
      <c r="C66" s="97">
        <v>174.7</v>
      </c>
      <c r="D66" s="97">
        <v>174.7</v>
      </c>
      <c r="E66" s="97">
        <v>4.0919999999999996</v>
      </c>
      <c r="F66" s="97">
        <v>0.255</v>
      </c>
      <c r="G66" s="97">
        <v>0.129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4.09</v>
      </c>
      <c r="F67" s="97">
        <v>0.255</v>
      </c>
      <c r="G67" s="97">
        <v>0.129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4.09</v>
      </c>
      <c r="F69" s="97">
        <v>0.255</v>
      </c>
      <c r="G69" s="97">
        <v>0.129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18236.64</v>
      </c>
      <c r="D75" s="97">
        <v>13036.47</v>
      </c>
      <c r="E75" s="97">
        <v>5200.17</v>
      </c>
      <c r="F75" s="97">
        <v>0.71</v>
      </c>
      <c r="G75" s="97">
        <v>3.02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107762.59</v>
      </c>
      <c r="D76" s="97">
        <v>72856.479999999996</v>
      </c>
      <c r="E76" s="97">
        <v>34906.11</v>
      </c>
      <c r="F76" s="97">
        <v>0.68</v>
      </c>
      <c r="G76" s="97">
        <v>2.9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56942.559999999998</v>
      </c>
      <c r="D77" s="97">
        <v>38497.910000000003</v>
      </c>
      <c r="E77" s="97">
        <v>18444.650000000001</v>
      </c>
      <c r="F77" s="97">
        <v>0.68</v>
      </c>
      <c r="G77" s="97">
        <v>2.62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310175.45</v>
      </c>
      <c r="D78" s="97">
        <v>209704.42</v>
      </c>
      <c r="E78" s="97">
        <v>100471.03</v>
      </c>
      <c r="F78" s="97">
        <v>0.68</v>
      </c>
      <c r="G78" s="97">
        <v>2.74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108350.25</v>
      </c>
      <c r="D79" s="97">
        <v>73253.78</v>
      </c>
      <c r="E79" s="97">
        <v>35096.46</v>
      </c>
      <c r="F79" s="97">
        <v>0.68</v>
      </c>
      <c r="G79" s="97">
        <v>2.9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50332.94</v>
      </c>
      <c r="D80" s="97">
        <v>36945.61</v>
      </c>
      <c r="E80" s="97">
        <v>13387.33</v>
      </c>
      <c r="F80" s="97">
        <v>0.73</v>
      </c>
      <c r="G80" s="97">
        <v>2.7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20641.669999999998</v>
      </c>
      <c r="D83" s="97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113203.49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126428.54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391793.96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133265.25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66828.44</v>
      </c>
      <c r="D88" s="97">
        <v>0.78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629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630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0.54</v>
      </c>
      <c r="D94" s="97">
        <v>622</v>
      </c>
      <c r="E94" s="97">
        <v>0.85</v>
      </c>
      <c r="F94" s="97">
        <v>986.57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0.57999999999999996</v>
      </c>
      <c r="D95" s="97">
        <v>1109.6500000000001</v>
      </c>
      <c r="E95" s="97">
        <v>4.34</v>
      </c>
      <c r="F95" s="97">
        <v>8277.49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2.29</v>
      </c>
      <c r="F96" s="97">
        <v>2507.77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0.6</v>
      </c>
      <c r="D97" s="97">
        <v>1017.59</v>
      </c>
      <c r="E97" s="97">
        <v>12.49</v>
      </c>
      <c r="F97" s="97">
        <v>21163.01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0.57999999999999996</v>
      </c>
      <c r="D98" s="97">
        <v>1109.6500000000001</v>
      </c>
      <c r="E98" s="97">
        <v>4.3600000000000003</v>
      </c>
      <c r="F98" s="97">
        <v>8322.6299999999992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2.5099999999999998</v>
      </c>
      <c r="F99" s="97">
        <v>2740.73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0.78</v>
      </c>
      <c r="F105" s="97">
        <v>1.67</v>
      </c>
      <c r="G105" s="97">
        <v>0.57999999999999996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131255.42559999999</v>
      </c>
      <c r="C108" s="97">
        <v>225.81389999999999</v>
      </c>
      <c r="D108" s="97">
        <v>523.4864</v>
      </c>
      <c r="E108" s="97">
        <v>0</v>
      </c>
      <c r="F108" s="97">
        <v>2E-3</v>
      </c>
      <c r="G108" s="97">
        <v>930931.94629999995</v>
      </c>
      <c r="H108" s="97">
        <v>55279.3128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116369.79429999999</v>
      </c>
      <c r="C109" s="97">
        <v>203.5608</v>
      </c>
      <c r="D109" s="97">
        <v>480.57130000000001</v>
      </c>
      <c r="E109" s="97">
        <v>0</v>
      </c>
      <c r="F109" s="97">
        <v>1.8E-3</v>
      </c>
      <c r="G109" s="97">
        <v>854652.50580000004</v>
      </c>
      <c r="H109" s="97">
        <v>49320.078600000001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122244.90760000001</v>
      </c>
      <c r="C110" s="97">
        <v>222.7901</v>
      </c>
      <c r="D110" s="97">
        <v>548.71789999999999</v>
      </c>
      <c r="E110" s="97">
        <v>0</v>
      </c>
      <c r="F110" s="97">
        <v>2E-3</v>
      </c>
      <c r="G110" s="97">
        <v>975942.53720000002</v>
      </c>
      <c r="H110" s="97">
        <v>52636.840900000003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120293.2308</v>
      </c>
      <c r="C111" s="97">
        <v>225.43270000000001</v>
      </c>
      <c r="D111" s="97">
        <v>570.34789999999998</v>
      </c>
      <c r="E111" s="97">
        <v>0</v>
      </c>
      <c r="F111" s="97">
        <v>2.0999999999999999E-3</v>
      </c>
      <c r="G111" s="98">
        <v>1014480</v>
      </c>
      <c r="H111" s="97">
        <v>52369.019099999998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132876.11069999999</v>
      </c>
      <c r="C112" s="97">
        <v>254.54849999999999</v>
      </c>
      <c r="D112" s="97">
        <v>657.1413</v>
      </c>
      <c r="E112" s="97">
        <v>0</v>
      </c>
      <c r="F112" s="97">
        <v>2.3999999999999998E-3</v>
      </c>
      <c r="G112" s="98">
        <v>1168910</v>
      </c>
      <c r="H112" s="97">
        <v>58358.102099999996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139815.94070000001</v>
      </c>
      <c r="C113" s="97">
        <v>268.87610000000001</v>
      </c>
      <c r="D113" s="97">
        <v>696.52629999999999</v>
      </c>
      <c r="E113" s="97">
        <v>0</v>
      </c>
      <c r="F113" s="97">
        <v>2.5000000000000001E-3</v>
      </c>
      <c r="G113" s="98">
        <v>1238970</v>
      </c>
      <c r="H113" s="97">
        <v>61501.421000000002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150401.4117</v>
      </c>
      <c r="C114" s="97">
        <v>289.40390000000002</v>
      </c>
      <c r="D114" s="97">
        <v>750.09939999999995</v>
      </c>
      <c r="E114" s="97">
        <v>0</v>
      </c>
      <c r="F114" s="97">
        <v>2.7000000000000001E-3</v>
      </c>
      <c r="G114" s="98">
        <v>1334270</v>
      </c>
      <c r="H114" s="97">
        <v>66173.503299999997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149974.875</v>
      </c>
      <c r="C115" s="97">
        <v>288.55470000000003</v>
      </c>
      <c r="D115" s="97">
        <v>747.83280000000002</v>
      </c>
      <c r="E115" s="97">
        <v>0</v>
      </c>
      <c r="F115" s="97">
        <v>2.7000000000000001E-3</v>
      </c>
      <c r="G115" s="98">
        <v>1330240</v>
      </c>
      <c r="H115" s="97">
        <v>65983.212499999994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137119.71290000001</v>
      </c>
      <c r="C116" s="97">
        <v>263.65120000000002</v>
      </c>
      <c r="D116" s="97">
        <v>682.89919999999995</v>
      </c>
      <c r="E116" s="97">
        <v>0</v>
      </c>
      <c r="F116" s="97">
        <v>2.5000000000000001E-3</v>
      </c>
      <c r="G116" s="98">
        <v>1214730</v>
      </c>
      <c r="H116" s="97">
        <v>60311.742599999998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124231.9887</v>
      </c>
      <c r="C117" s="97">
        <v>234.5001</v>
      </c>
      <c r="D117" s="97">
        <v>597.28800000000001</v>
      </c>
      <c r="E117" s="97">
        <v>0</v>
      </c>
      <c r="F117" s="97">
        <v>2.2000000000000001E-3</v>
      </c>
      <c r="G117" s="98">
        <v>1062410</v>
      </c>
      <c r="H117" s="97">
        <v>54239.449800000002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119107.9083</v>
      </c>
      <c r="C118" s="97">
        <v>215.97190000000001</v>
      </c>
      <c r="D118" s="97">
        <v>529.23979999999995</v>
      </c>
      <c r="E118" s="97">
        <v>0</v>
      </c>
      <c r="F118" s="97">
        <v>2E-3</v>
      </c>
      <c r="G118" s="97">
        <v>941287.98730000004</v>
      </c>
      <c r="H118" s="97">
        <v>51184.415800000002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128501.9437</v>
      </c>
      <c r="C119" s="97">
        <v>224.8631</v>
      </c>
      <c r="D119" s="97">
        <v>531.06539999999995</v>
      </c>
      <c r="E119" s="97">
        <v>0</v>
      </c>
      <c r="F119" s="97">
        <v>2E-3</v>
      </c>
      <c r="G119" s="97">
        <v>944452.60950000002</v>
      </c>
      <c r="H119" s="97">
        <v>54469.337399999997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1572190</v>
      </c>
      <c r="C121" s="97">
        <v>2917.9668999999999</v>
      </c>
      <c r="D121" s="97">
        <v>7315.2156000000004</v>
      </c>
      <c r="E121" s="97">
        <v>0</v>
      </c>
      <c r="F121" s="97">
        <v>2.69E-2</v>
      </c>
      <c r="G121" s="98">
        <v>13011300</v>
      </c>
      <c r="H121" s="97">
        <v>681826.43579999998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116369.79429999999</v>
      </c>
      <c r="C122" s="97">
        <v>203.5608</v>
      </c>
      <c r="D122" s="97">
        <v>480.57130000000001</v>
      </c>
      <c r="E122" s="97">
        <v>0</v>
      </c>
      <c r="F122" s="97">
        <v>1.8E-3</v>
      </c>
      <c r="G122" s="97">
        <v>854652.50580000004</v>
      </c>
      <c r="H122" s="97">
        <v>49320.078600000001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150401.4117</v>
      </c>
      <c r="C123" s="97">
        <v>289.40390000000002</v>
      </c>
      <c r="D123" s="97">
        <v>750.09939999999995</v>
      </c>
      <c r="E123" s="97">
        <v>0</v>
      </c>
      <c r="F123" s="97">
        <v>2.7000000000000001E-3</v>
      </c>
      <c r="G123" s="98">
        <v>1334270</v>
      </c>
      <c r="H123" s="97">
        <v>66173.503299999997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536767000000</v>
      </c>
      <c r="C126" s="97">
        <v>377362.29800000001</v>
      </c>
      <c r="D126" s="97" t="s">
        <v>546</v>
      </c>
      <c r="E126" s="97">
        <v>67915.092000000004</v>
      </c>
      <c r="F126" s="97">
        <v>36859.928999999996</v>
      </c>
      <c r="G126" s="97">
        <v>44129.107000000004</v>
      </c>
      <c r="H126" s="97">
        <v>0</v>
      </c>
      <c r="I126" s="97">
        <v>4221.8999999999996</v>
      </c>
      <c r="J126" s="97">
        <v>4916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219320.269</v>
      </c>
      <c r="R126" s="97">
        <v>0</v>
      </c>
      <c r="S126" s="97">
        <v>0</v>
      </c>
    </row>
    <row r="127" spans="1:19">
      <c r="A127" s="97" t="s">
        <v>477</v>
      </c>
      <c r="B127" s="98">
        <v>492785000000</v>
      </c>
      <c r="C127" s="97">
        <v>376147.77</v>
      </c>
      <c r="D127" s="97" t="s">
        <v>583</v>
      </c>
      <c r="E127" s="97">
        <v>101872.63800000001</v>
      </c>
      <c r="F127" s="97">
        <v>41401.919999999998</v>
      </c>
      <c r="G127" s="97">
        <v>44129.107000000004</v>
      </c>
      <c r="H127" s="97">
        <v>0</v>
      </c>
      <c r="I127" s="97">
        <v>3241.1060000000002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185502.99799999999</v>
      </c>
      <c r="R127" s="97">
        <v>0</v>
      </c>
      <c r="S127" s="97">
        <v>0</v>
      </c>
    </row>
    <row r="128" spans="1:19">
      <c r="A128" s="97" t="s">
        <v>478</v>
      </c>
      <c r="B128" s="98">
        <v>562719000000</v>
      </c>
      <c r="C128" s="97">
        <v>380879.53100000002</v>
      </c>
      <c r="D128" s="97" t="s">
        <v>547</v>
      </c>
      <c r="E128" s="97">
        <v>67915.092000000004</v>
      </c>
      <c r="F128" s="97">
        <v>36859.928999999996</v>
      </c>
      <c r="G128" s="97">
        <v>44129.107000000004</v>
      </c>
      <c r="H128" s="97">
        <v>0</v>
      </c>
      <c r="I128" s="97">
        <v>9549.92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222425.48199999999</v>
      </c>
      <c r="R128" s="97">
        <v>0</v>
      </c>
      <c r="S128" s="97">
        <v>0</v>
      </c>
    </row>
    <row r="129" spans="1:19">
      <c r="A129" s="97" t="s">
        <v>479</v>
      </c>
      <c r="B129" s="98">
        <v>584937000000</v>
      </c>
      <c r="C129" s="97">
        <v>420910.42099999997</v>
      </c>
      <c r="D129" s="97" t="s">
        <v>548</v>
      </c>
      <c r="E129" s="97">
        <v>67915.092000000004</v>
      </c>
      <c r="F129" s="97">
        <v>36859.928999999996</v>
      </c>
      <c r="G129" s="97">
        <v>44129.107000000004</v>
      </c>
      <c r="H129" s="97">
        <v>0</v>
      </c>
      <c r="I129" s="97">
        <v>42502.43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229503.86199999999</v>
      </c>
      <c r="R129" s="97">
        <v>0</v>
      </c>
      <c r="S129" s="97">
        <v>0</v>
      </c>
    </row>
    <row r="130" spans="1:19">
      <c r="A130" s="97" t="s">
        <v>291</v>
      </c>
      <c r="B130" s="98">
        <v>673981000000</v>
      </c>
      <c r="C130" s="97">
        <v>476183.11</v>
      </c>
      <c r="D130" s="97" t="s">
        <v>549</v>
      </c>
      <c r="E130" s="97">
        <v>67915.092000000004</v>
      </c>
      <c r="F130" s="97">
        <v>36859.928999999996</v>
      </c>
      <c r="G130" s="97">
        <v>44129.107000000004</v>
      </c>
      <c r="H130" s="97">
        <v>0</v>
      </c>
      <c r="I130" s="97">
        <v>87275.801000000007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240003.18</v>
      </c>
      <c r="R130" s="97">
        <v>0</v>
      </c>
      <c r="S130" s="97">
        <v>0</v>
      </c>
    </row>
    <row r="131" spans="1:19">
      <c r="A131" s="97" t="s">
        <v>480</v>
      </c>
      <c r="B131" s="98">
        <v>714380000000</v>
      </c>
      <c r="C131" s="97">
        <v>495495.79700000002</v>
      </c>
      <c r="D131" s="97" t="s">
        <v>550</v>
      </c>
      <c r="E131" s="97">
        <v>67915.092000000004</v>
      </c>
      <c r="F131" s="97">
        <v>36859.928999999996</v>
      </c>
      <c r="G131" s="97">
        <v>44129.107000000004</v>
      </c>
      <c r="H131" s="97">
        <v>0</v>
      </c>
      <c r="I131" s="97">
        <v>109461.451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237130.217</v>
      </c>
      <c r="R131" s="97">
        <v>0</v>
      </c>
      <c r="S131" s="97">
        <v>0</v>
      </c>
    </row>
    <row r="132" spans="1:19">
      <c r="A132" s="97" t="s">
        <v>481</v>
      </c>
      <c r="B132" s="98">
        <v>769327000000</v>
      </c>
      <c r="C132" s="97">
        <v>533562.34299999999</v>
      </c>
      <c r="D132" s="97" t="s">
        <v>551</v>
      </c>
      <c r="E132" s="97">
        <v>67915.092000000004</v>
      </c>
      <c r="F132" s="97">
        <v>36859.928999999996</v>
      </c>
      <c r="G132" s="97">
        <v>44129.107000000004</v>
      </c>
      <c r="H132" s="97">
        <v>0</v>
      </c>
      <c r="I132" s="97">
        <v>141518.954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243139.26</v>
      </c>
      <c r="R132" s="97">
        <v>0</v>
      </c>
      <c r="S132" s="97">
        <v>0</v>
      </c>
    </row>
    <row r="133" spans="1:19">
      <c r="A133" s="97" t="s">
        <v>482</v>
      </c>
      <c r="B133" s="98">
        <v>767003000000</v>
      </c>
      <c r="C133" s="97">
        <v>501770.342</v>
      </c>
      <c r="D133" s="97" t="s">
        <v>552</v>
      </c>
      <c r="E133" s="97">
        <v>67915.092000000004</v>
      </c>
      <c r="F133" s="97">
        <v>36859.928999999996</v>
      </c>
      <c r="G133" s="97">
        <v>44129.107000000004</v>
      </c>
      <c r="H133" s="97">
        <v>0</v>
      </c>
      <c r="I133" s="97">
        <v>110680.86500000001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242185.34899999999</v>
      </c>
      <c r="R133" s="97">
        <v>0</v>
      </c>
      <c r="S133" s="97">
        <v>0</v>
      </c>
    </row>
    <row r="134" spans="1:19">
      <c r="A134" s="97" t="s">
        <v>483</v>
      </c>
      <c r="B134" s="98">
        <v>700404000000</v>
      </c>
      <c r="C134" s="97">
        <v>468092.321</v>
      </c>
      <c r="D134" s="97" t="s">
        <v>553</v>
      </c>
      <c r="E134" s="97">
        <v>67915.092000000004</v>
      </c>
      <c r="F134" s="97">
        <v>36859.928999999996</v>
      </c>
      <c r="G134" s="97">
        <v>44129.107000000004</v>
      </c>
      <c r="H134" s="97">
        <v>0</v>
      </c>
      <c r="I134" s="97">
        <v>81946.524999999994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237241.66800000001</v>
      </c>
      <c r="R134" s="97">
        <v>0</v>
      </c>
      <c r="S134" s="97">
        <v>0</v>
      </c>
    </row>
    <row r="135" spans="1:19">
      <c r="A135" s="97" t="s">
        <v>484</v>
      </c>
      <c r="B135" s="98">
        <v>612575000000</v>
      </c>
      <c r="C135" s="97">
        <v>417542.61900000001</v>
      </c>
      <c r="D135" s="97" t="s">
        <v>661</v>
      </c>
      <c r="E135" s="97">
        <v>101872.63800000001</v>
      </c>
      <c r="F135" s="97">
        <v>41401.919999999998</v>
      </c>
      <c r="G135" s="97">
        <v>44129.107000000004</v>
      </c>
      <c r="H135" s="97">
        <v>0</v>
      </c>
      <c r="I135" s="97">
        <v>71504.911999999997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158634.04199999999</v>
      </c>
      <c r="R135" s="97">
        <v>0</v>
      </c>
      <c r="S135" s="97">
        <v>0</v>
      </c>
    </row>
    <row r="136" spans="1:19">
      <c r="A136" s="97" t="s">
        <v>485</v>
      </c>
      <c r="B136" s="98">
        <v>542738000000</v>
      </c>
      <c r="C136" s="97">
        <v>385832.35399999999</v>
      </c>
      <c r="D136" s="97" t="s">
        <v>662</v>
      </c>
      <c r="E136" s="97">
        <v>101872.63800000001</v>
      </c>
      <c r="F136" s="97">
        <v>41401.919999999998</v>
      </c>
      <c r="G136" s="97">
        <v>44129.107000000004</v>
      </c>
      <c r="H136" s="97">
        <v>0</v>
      </c>
      <c r="I136" s="97">
        <v>8974.19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189454.49799999999</v>
      </c>
      <c r="R136" s="97">
        <v>0</v>
      </c>
      <c r="S136" s="97">
        <v>0</v>
      </c>
    </row>
    <row r="137" spans="1:19">
      <c r="A137" s="97" t="s">
        <v>486</v>
      </c>
      <c r="B137" s="98">
        <v>544562000000</v>
      </c>
      <c r="C137" s="97">
        <v>380698.23200000002</v>
      </c>
      <c r="D137" s="97" t="s">
        <v>663</v>
      </c>
      <c r="E137" s="97">
        <v>101872.63800000001</v>
      </c>
      <c r="F137" s="97">
        <v>41401.919999999998</v>
      </c>
      <c r="G137" s="97">
        <v>44129.107000000004</v>
      </c>
      <c r="H137" s="97">
        <v>0</v>
      </c>
      <c r="I137" s="97">
        <v>4349.29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188945.27600000001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7502180000000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492785000000</v>
      </c>
      <c r="C140" s="97">
        <v>376147.77</v>
      </c>
      <c r="D140" s="97"/>
      <c r="E140" s="97">
        <v>67915.092000000004</v>
      </c>
      <c r="F140" s="97">
        <v>36859.928999999996</v>
      </c>
      <c r="G140" s="97">
        <v>44129.107000000004</v>
      </c>
      <c r="H140" s="97">
        <v>0</v>
      </c>
      <c r="I140" s="97">
        <v>3241.1060000000002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158634.04199999999</v>
      </c>
      <c r="R140" s="97">
        <v>0</v>
      </c>
      <c r="S140" s="97">
        <v>0</v>
      </c>
    </row>
    <row r="141" spans="1:19">
      <c r="A141" s="97" t="s">
        <v>489</v>
      </c>
      <c r="B141" s="98">
        <v>769327000000</v>
      </c>
      <c r="C141" s="97">
        <v>533562.34299999999</v>
      </c>
      <c r="D141" s="97"/>
      <c r="E141" s="97">
        <v>101872.63800000001</v>
      </c>
      <c r="F141" s="97">
        <v>41401.919999999998</v>
      </c>
      <c r="G141" s="97">
        <v>44129.107000000004</v>
      </c>
      <c r="H141" s="97">
        <v>0</v>
      </c>
      <c r="I141" s="97">
        <v>141518.954</v>
      </c>
      <c r="J141" s="97">
        <v>4916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243139.26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509</v>
      </c>
      <c r="C143" s="97" t="s">
        <v>510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511</v>
      </c>
      <c r="B144" s="97">
        <v>205326.52</v>
      </c>
      <c r="C144" s="97">
        <v>21488.75</v>
      </c>
      <c r="D144" s="97">
        <v>0</v>
      </c>
      <c r="E144" s="97">
        <v>226815.27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512</v>
      </c>
      <c r="B145" s="97">
        <v>49.11</v>
      </c>
      <c r="C145" s="97">
        <v>5.14</v>
      </c>
      <c r="D145" s="97">
        <v>0</v>
      </c>
      <c r="E145" s="97">
        <v>54.25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513</v>
      </c>
      <c r="B146" s="97">
        <v>49.11</v>
      </c>
      <c r="C146" s="97">
        <v>5.14</v>
      </c>
      <c r="D146" s="97">
        <v>0</v>
      </c>
      <c r="E146" s="97">
        <v>54.25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</row>
    <row r="148" spans="1:19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</row>
    <row r="149" spans="1:1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51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8131.77</v>
      </c>
      <c r="C2" s="97">
        <v>1945.03</v>
      </c>
      <c r="D2" s="97">
        <v>1945.03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8131.77</v>
      </c>
      <c r="C3" s="97">
        <v>1945.03</v>
      </c>
      <c r="D3" s="97">
        <v>1945.03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22546.32</v>
      </c>
      <c r="C4" s="97">
        <v>5392.83</v>
      </c>
      <c r="D4" s="97">
        <v>5392.83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22546.32</v>
      </c>
      <c r="C5" s="97">
        <v>5392.83</v>
      </c>
      <c r="D5" s="97">
        <v>5392.83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1089.82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91.62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77.34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591.54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19.84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3764.15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6822.98</v>
      </c>
      <c r="C28" s="97">
        <v>1308.78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528</v>
      </c>
      <c r="C42" s="97">
        <v>0.08</v>
      </c>
      <c r="D42" s="97">
        <v>2.3769999999999998</v>
      </c>
      <c r="E42" s="97">
        <v>3.6909999999999998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528</v>
      </c>
      <c r="C43" s="97">
        <v>0.08</v>
      </c>
      <c r="D43" s="97">
        <v>2.3769999999999998</v>
      </c>
      <c r="E43" s="97">
        <v>3.6909999999999998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529</v>
      </c>
      <c r="C45" s="97">
        <v>0.3</v>
      </c>
      <c r="D45" s="97">
        <v>0.56899999999999995</v>
      </c>
      <c r="E45" s="97">
        <v>0.63700000000000001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528</v>
      </c>
      <c r="C46" s="97">
        <v>0.08</v>
      </c>
      <c r="D46" s="97">
        <v>2.3769999999999998</v>
      </c>
      <c r="E46" s="97">
        <v>3.6909999999999998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529</v>
      </c>
      <c r="C48" s="97">
        <v>0.3</v>
      </c>
      <c r="D48" s="97">
        <v>0.56899999999999995</v>
      </c>
      <c r="E48" s="97">
        <v>0.63700000000000001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528</v>
      </c>
      <c r="C49" s="97">
        <v>0.08</v>
      </c>
      <c r="D49" s="97">
        <v>2.3769999999999998</v>
      </c>
      <c r="E49" s="97">
        <v>3.6909999999999998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528</v>
      </c>
      <c r="C50" s="97">
        <v>0.08</v>
      </c>
      <c r="D50" s="97">
        <v>2.3769999999999998</v>
      </c>
      <c r="E50" s="97">
        <v>3.6909999999999998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529</v>
      </c>
      <c r="C52" s="97">
        <v>0.3</v>
      </c>
      <c r="D52" s="97">
        <v>0.56899999999999995</v>
      </c>
      <c r="E52" s="97">
        <v>0.63700000000000001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528</v>
      </c>
      <c r="C53" s="97">
        <v>0.08</v>
      </c>
      <c r="D53" s="97">
        <v>2.3769999999999998</v>
      </c>
      <c r="E53" s="97">
        <v>3.6909999999999998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528</v>
      </c>
      <c r="C54" s="97">
        <v>0.08</v>
      </c>
      <c r="D54" s="97">
        <v>2.3769999999999998</v>
      </c>
      <c r="E54" s="97">
        <v>3.6909999999999998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529</v>
      </c>
      <c r="C56" s="97">
        <v>0.3</v>
      </c>
      <c r="D56" s="97">
        <v>0.56899999999999995</v>
      </c>
      <c r="E56" s="97">
        <v>0.63700000000000001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528</v>
      </c>
      <c r="C57" s="97">
        <v>0.08</v>
      </c>
      <c r="D57" s="97">
        <v>2.3769999999999998</v>
      </c>
      <c r="E57" s="97">
        <v>3.6909999999999998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528</v>
      </c>
      <c r="C58" s="97">
        <v>0.08</v>
      </c>
      <c r="D58" s="97">
        <v>2.3769999999999998</v>
      </c>
      <c r="E58" s="97">
        <v>3.6909999999999998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529</v>
      </c>
      <c r="C60" s="97">
        <v>0.3</v>
      </c>
      <c r="D60" s="97">
        <v>0.56899999999999995</v>
      </c>
      <c r="E60" s="97">
        <v>0.63700000000000001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528</v>
      </c>
      <c r="C61" s="97">
        <v>0.08</v>
      </c>
      <c r="D61" s="97">
        <v>2.3769999999999998</v>
      </c>
      <c r="E61" s="97">
        <v>3.6909999999999998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529</v>
      </c>
      <c r="C63" s="97">
        <v>0.3</v>
      </c>
      <c r="D63" s="97">
        <v>0.56899999999999995</v>
      </c>
      <c r="E63" s="97">
        <v>0.63700000000000001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701</v>
      </c>
      <c r="C66" s="97">
        <v>174.7</v>
      </c>
      <c r="D66" s="97">
        <v>174.7</v>
      </c>
      <c r="E66" s="97">
        <v>5.835</v>
      </c>
      <c r="F66" s="97">
        <v>0.44</v>
      </c>
      <c r="G66" s="97">
        <v>0.27200000000000002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5.83</v>
      </c>
      <c r="F67" s="97">
        <v>0.44</v>
      </c>
      <c r="G67" s="97">
        <v>0.27200000000000002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5.83</v>
      </c>
      <c r="F69" s="97">
        <v>0.44</v>
      </c>
      <c r="G69" s="97">
        <v>0.27200000000000002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9378.7199999999993</v>
      </c>
      <c r="D75" s="97">
        <v>7091.32</v>
      </c>
      <c r="E75" s="97">
        <v>2287.39</v>
      </c>
      <c r="F75" s="97">
        <v>0.76</v>
      </c>
      <c r="G75" s="97">
        <v>3.1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56399.12</v>
      </c>
      <c r="D76" s="97">
        <v>40537.89</v>
      </c>
      <c r="E76" s="97">
        <v>15861.23</v>
      </c>
      <c r="F76" s="97">
        <v>0.72</v>
      </c>
      <c r="G76" s="97">
        <v>2.68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58424.83</v>
      </c>
      <c r="D77" s="97">
        <v>39500.050000000003</v>
      </c>
      <c r="E77" s="97">
        <v>18924.78</v>
      </c>
      <c r="F77" s="97">
        <v>0.68</v>
      </c>
      <c r="G77" s="97">
        <v>2.62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211564</v>
      </c>
      <c r="D78" s="97">
        <v>143034.87</v>
      </c>
      <c r="E78" s="97">
        <v>68529.13</v>
      </c>
      <c r="F78" s="97">
        <v>0.68</v>
      </c>
      <c r="G78" s="97">
        <v>2.89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63369.919999999998</v>
      </c>
      <c r="D79" s="97">
        <v>45366.9</v>
      </c>
      <c r="E79" s="97">
        <v>18003.009999999998</v>
      </c>
      <c r="F79" s="97">
        <v>0.72</v>
      </c>
      <c r="G79" s="97">
        <v>2.68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41387.72</v>
      </c>
      <c r="D80" s="97">
        <v>32393.08</v>
      </c>
      <c r="E80" s="97">
        <v>8994.64</v>
      </c>
      <c r="F80" s="97">
        <v>0.78</v>
      </c>
      <c r="G80" s="97">
        <v>2.78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12619.3</v>
      </c>
      <c r="D83" s="97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70662.37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94737.09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255719.84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86485.69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61633.279999999999</v>
      </c>
      <c r="D88" s="97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629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630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0.54</v>
      </c>
      <c r="D94" s="97">
        <v>622</v>
      </c>
      <c r="E94" s="97">
        <v>0.5</v>
      </c>
      <c r="F94" s="97">
        <v>581.12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0.56999999999999995</v>
      </c>
      <c r="D95" s="97">
        <v>622</v>
      </c>
      <c r="E95" s="97">
        <v>2.67</v>
      </c>
      <c r="F95" s="97">
        <v>2916.43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2.35</v>
      </c>
      <c r="F96" s="97">
        <v>2573.0500000000002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0.59</v>
      </c>
      <c r="D97" s="97">
        <v>1109.6500000000001</v>
      </c>
      <c r="E97" s="97">
        <v>8.52</v>
      </c>
      <c r="F97" s="97">
        <v>15982.84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0.56999999999999995</v>
      </c>
      <c r="D98" s="97">
        <v>622</v>
      </c>
      <c r="E98" s="97">
        <v>2.97</v>
      </c>
      <c r="F98" s="97">
        <v>3244.31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2.39</v>
      </c>
      <c r="F99" s="97">
        <v>2615.46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0.78</v>
      </c>
      <c r="F105" s="97">
        <v>1.67</v>
      </c>
      <c r="G105" s="97">
        <v>0.57999999999999996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57387.224199999997</v>
      </c>
      <c r="C108" s="97">
        <v>49.724899999999998</v>
      </c>
      <c r="D108" s="97">
        <v>425.28739999999999</v>
      </c>
      <c r="E108" s="97">
        <v>0</v>
      </c>
      <c r="F108" s="97">
        <v>2.0000000000000001E-4</v>
      </c>
      <c r="G108" s="98">
        <v>2565750</v>
      </c>
      <c r="H108" s="97">
        <v>21159.349900000001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51848.415200000003</v>
      </c>
      <c r="C109" s="97">
        <v>44.883099999999999</v>
      </c>
      <c r="D109" s="97">
        <v>391.83600000000001</v>
      </c>
      <c r="E109" s="97">
        <v>0</v>
      </c>
      <c r="F109" s="97">
        <v>2.0000000000000001E-4</v>
      </c>
      <c r="G109" s="98">
        <v>2363970</v>
      </c>
      <c r="H109" s="97">
        <v>19140.299800000001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56495.714599999999</v>
      </c>
      <c r="C110" s="97">
        <v>48.799799999999998</v>
      </c>
      <c r="D110" s="97">
        <v>445.97789999999998</v>
      </c>
      <c r="E110" s="97">
        <v>0</v>
      </c>
      <c r="F110" s="97">
        <v>2.0000000000000001E-4</v>
      </c>
      <c r="G110" s="98">
        <v>2690690</v>
      </c>
      <c r="H110" s="97">
        <v>20913.922900000001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53881.326000000001</v>
      </c>
      <c r="C111" s="97">
        <v>46.468000000000004</v>
      </c>
      <c r="D111" s="97">
        <v>438.5077</v>
      </c>
      <c r="E111" s="97">
        <v>0</v>
      </c>
      <c r="F111" s="97">
        <v>2.0000000000000001E-4</v>
      </c>
      <c r="G111" s="98">
        <v>2645670</v>
      </c>
      <c r="H111" s="97">
        <v>19986.2873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55144.653899999998</v>
      </c>
      <c r="C112" s="97">
        <v>47.415599999999998</v>
      </c>
      <c r="D112" s="97">
        <v>474.18029999999999</v>
      </c>
      <c r="E112" s="97">
        <v>0</v>
      </c>
      <c r="F112" s="97">
        <v>2.0000000000000001E-4</v>
      </c>
      <c r="G112" s="98">
        <v>2861000</v>
      </c>
      <c r="H112" s="97">
        <v>20532.3629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53687.924299999999</v>
      </c>
      <c r="C113" s="97">
        <v>46.106999999999999</v>
      </c>
      <c r="D113" s="97">
        <v>471.6678</v>
      </c>
      <c r="E113" s="97">
        <v>0</v>
      </c>
      <c r="F113" s="97">
        <v>2.0000000000000001E-4</v>
      </c>
      <c r="G113" s="98">
        <v>2845870</v>
      </c>
      <c r="H113" s="97">
        <v>20020.5206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55781.260900000001</v>
      </c>
      <c r="C114" s="97">
        <v>47.820900000000002</v>
      </c>
      <c r="D114" s="97">
        <v>505.0702</v>
      </c>
      <c r="E114" s="97">
        <v>0</v>
      </c>
      <c r="F114" s="97">
        <v>2.0000000000000001E-4</v>
      </c>
      <c r="G114" s="98">
        <v>3047460</v>
      </c>
      <c r="H114" s="97">
        <v>20846.937300000001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57561.712500000001</v>
      </c>
      <c r="C115" s="97">
        <v>49.3371</v>
      </c>
      <c r="D115" s="97">
        <v>523.00340000000006</v>
      </c>
      <c r="E115" s="97">
        <v>0</v>
      </c>
      <c r="F115" s="97">
        <v>2.0000000000000001E-4</v>
      </c>
      <c r="G115" s="98">
        <v>3155670</v>
      </c>
      <c r="H115" s="97">
        <v>21517.868200000001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53966.120300000002</v>
      </c>
      <c r="C116" s="97">
        <v>46.263599999999997</v>
      </c>
      <c r="D116" s="97">
        <v>488.84809999999999</v>
      </c>
      <c r="E116" s="97">
        <v>0</v>
      </c>
      <c r="F116" s="97">
        <v>2.0000000000000001E-4</v>
      </c>
      <c r="G116" s="98">
        <v>2949580</v>
      </c>
      <c r="H116" s="97">
        <v>20169.2212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54165.31</v>
      </c>
      <c r="C117" s="97">
        <v>46.505099999999999</v>
      </c>
      <c r="D117" s="97">
        <v>477.99799999999999</v>
      </c>
      <c r="E117" s="97">
        <v>0</v>
      </c>
      <c r="F117" s="97">
        <v>2.0000000000000001E-4</v>
      </c>
      <c r="G117" s="98">
        <v>2884070</v>
      </c>
      <c r="H117" s="97">
        <v>20205.057799999999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53401.230499999998</v>
      </c>
      <c r="C118" s="97">
        <v>46.0242</v>
      </c>
      <c r="D118" s="97">
        <v>439.91090000000003</v>
      </c>
      <c r="E118" s="97">
        <v>0</v>
      </c>
      <c r="F118" s="97">
        <v>2.0000000000000001E-4</v>
      </c>
      <c r="G118" s="98">
        <v>2654160</v>
      </c>
      <c r="H118" s="97">
        <v>19824.406299999999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56214.551299999999</v>
      </c>
      <c r="C119" s="97">
        <v>48.616599999999998</v>
      </c>
      <c r="D119" s="97">
        <v>433.07909999999998</v>
      </c>
      <c r="E119" s="97">
        <v>0</v>
      </c>
      <c r="F119" s="97">
        <v>2.0000000000000001E-4</v>
      </c>
      <c r="G119" s="98">
        <v>2612830</v>
      </c>
      <c r="H119" s="97">
        <v>20777.258000000002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7">
        <v>659535.44369999995</v>
      </c>
      <c r="C121" s="97">
        <v>567.96600000000001</v>
      </c>
      <c r="D121" s="97">
        <v>5515.3669</v>
      </c>
      <c r="E121" s="97">
        <v>0</v>
      </c>
      <c r="F121" s="97">
        <v>2.5999999999999999E-3</v>
      </c>
      <c r="G121" s="98">
        <v>33276700</v>
      </c>
      <c r="H121" s="97">
        <v>245093.49220000001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51848.415200000003</v>
      </c>
      <c r="C122" s="97">
        <v>44.883099999999999</v>
      </c>
      <c r="D122" s="97">
        <v>391.83600000000001</v>
      </c>
      <c r="E122" s="97">
        <v>0</v>
      </c>
      <c r="F122" s="97">
        <v>2.0000000000000001E-4</v>
      </c>
      <c r="G122" s="98">
        <v>2363970</v>
      </c>
      <c r="H122" s="97">
        <v>19140.299800000001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57561.712500000001</v>
      </c>
      <c r="C123" s="97">
        <v>49.724899999999998</v>
      </c>
      <c r="D123" s="97">
        <v>523.00340000000006</v>
      </c>
      <c r="E123" s="97">
        <v>0</v>
      </c>
      <c r="F123" s="97">
        <v>2.0000000000000001E-4</v>
      </c>
      <c r="G123" s="98">
        <v>3155670</v>
      </c>
      <c r="H123" s="97">
        <v>21517.868200000001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526075000000</v>
      </c>
      <c r="C126" s="97">
        <v>353637.484</v>
      </c>
      <c r="D126" s="97" t="s">
        <v>655</v>
      </c>
      <c r="E126" s="97">
        <v>101872.63800000001</v>
      </c>
      <c r="F126" s="97">
        <v>41401.919999999998</v>
      </c>
      <c r="G126" s="97">
        <v>28044.118999999999</v>
      </c>
      <c r="H126" s="97">
        <v>0</v>
      </c>
      <c r="I126" s="97">
        <v>6652.84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175665.96599999999</v>
      </c>
      <c r="R126" s="97">
        <v>0</v>
      </c>
      <c r="S126" s="97">
        <v>0</v>
      </c>
    </row>
    <row r="127" spans="1:19">
      <c r="A127" s="97" t="s">
        <v>477</v>
      </c>
      <c r="B127" s="98">
        <v>484703000000</v>
      </c>
      <c r="C127" s="97">
        <v>367940.913</v>
      </c>
      <c r="D127" s="97" t="s">
        <v>554</v>
      </c>
      <c r="E127" s="97">
        <v>101872.63800000001</v>
      </c>
      <c r="F127" s="97">
        <v>41401.919999999998</v>
      </c>
      <c r="G127" s="97">
        <v>28044.118999999999</v>
      </c>
      <c r="H127" s="97">
        <v>0</v>
      </c>
      <c r="I127" s="97">
        <v>12308.331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184313.905</v>
      </c>
      <c r="R127" s="97">
        <v>0</v>
      </c>
      <c r="S127" s="97">
        <v>0</v>
      </c>
    </row>
    <row r="128" spans="1:19">
      <c r="A128" s="97" t="s">
        <v>478</v>
      </c>
      <c r="B128" s="98">
        <v>551693000000</v>
      </c>
      <c r="C128" s="97">
        <v>363051.71899999998</v>
      </c>
      <c r="D128" s="97" t="s">
        <v>631</v>
      </c>
      <c r="E128" s="97">
        <v>101872.63800000001</v>
      </c>
      <c r="F128" s="97">
        <v>41401.919999999998</v>
      </c>
      <c r="G128" s="97">
        <v>28044.118999999999</v>
      </c>
      <c r="H128" s="97">
        <v>0</v>
      </c>
      <c r="I128" s="97">
        <v>9826.9969999999994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181906.04399999999</v>
      </c>
      <c r="R128" s="97">
        <v>0</v>
      </c>
      <c r="S128" s="97">
        <v>0</v>
      </c>
    </row>
    <row r="129" spans="1:19">
      <c r="A129" s="97" t="s">
        <v>479</v>
      </c>
      <c r="B129" s="98">
        <v>542462000000</v>
      </c>
      <c r="C129" s="97">
        <v>368386.18099999998</v>
      </c>
      <c r="D129" s="97" t="s">
        <v>664</v>
      </c>
      <c r="E129" s="97">
        <v>101872.63800000001</v>
      </c>
      <c r="F129" s="97">
        <v>41401.919999999998</v>
      </c>
      <c r="G129" s="97">
        <v>28044.118999999999</v>
      </c>
      <c r="H129" s="97">
        <v>0</v>
      </c>
      <c r="I129" s="97">
        <v>42825.760000000002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154241.74400000001</v>
      </c>
      <c r="R129" s="97">
        <v>0</v>
      </c>
      <c r="S129" s="97">
        <v>0</v>
      </c>
    </row>
    <row r="130" spans="1:19">
      <c r="A130" s="97" t="s">
        <v>291</v>
      </c>
      <c r="B130" s="98">
        <v>586612000000</v>
      </c>
      <c r="C130" s="97">
        <v>395267.30200000003</v>
      </c>
      <c r="D130" s="97" t="s">
        <v>555</v>
      </c>
      <c r="E130" s="97">
        <v>101872.63800000001</v>
      </c>
      <c r="F130" s="97">
        <v>41401.919999999998</v>
      </c>
      <c r="G130" s="97">
        <v>28044.118999999999</v>
      </c>
      <c r="H130" s="97">
        <v>0</v>
      </c>
      <c r="I130" s="97">
        <v>23086.077000000001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200862.54800000001</v>
      </c>
      <c r="R130" s="97">
        <v>0</v>
      </c>
      <c r="S130" s="97">
        <v>0</v>
      </c>
    </row>
    <row r="131" spans="1:19">
      <c r="A131" s="97" t="s">
        <v>480</v>
      </c>
      <c r="B131" s="98">
        <v>583511000000</v>
      </c>
      <c r="C131" s="97">
        <v>392172.85600000003</v>
      </c>
      <c r="D131" s="97" t="s">
        <v>587</v>
      </c>
      <c r="E131" s="97">
        <v>101872.63800000001</v>
      </c>
      <c r="F131" s="97">
        <v>41401.919999999998</v>
      </c>
      <c r="G131" s="97">
        <v>28044.118999999999</v>
      </c>
      <c r="H131" s="97">
        <v>0</v>
      </c>
      <c r="I131" s="97">
        <v>21395.847000000002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199458.33199999999</v>
      </c>
      <c r="R131" s="97">
        <v>0</v>
      </c>
      <c r="S131" s="97">
        <v>0</v>
      </c>
    </row>
    <row r="132" spans="1:19">
      <c r="A132" s="97" t="s">
        <v>481</v>
      </c>
      <c r="B132" s="98">
        <v>624845000000</v>
      </c>
      <c r="C132" s="97">
        <v>420811.27100000001</v>
      </c>
      <c r="D132" s="97" t="s">
        <v>556</v>
      </c>
      <c r="E132" s="97">
        <v>101872.63800000001</v>
      </c>
      <c r="F132" s="97">
        <v>41401.919999999998</v>
      </c>
      <c r="G132" s="97">
        <v>28044.118999999999</v>
      </c>
      <c r="H132" s="97">
        <v>0</v>
      </c>
      <c r="I132" s="97">
        <v>42984.076000000001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206508.51800000001</v>
      </c>
      <c r="R132" s="97">
        <v>0</v>
      </c>
      <c r="S132" s="97">
        <v>0</v>
      </c>
    </row>
    <row r="133" spans="1:19">
      <c r="A133" s="97" t="s">
        <v>482</v>
      </c>
      <c r="B133" s="98">
        <v>647032000000</v>
      </c>
      <c r="C133" s="97">
        <v>442343.18199999997</v>
      </c>
      <c r="D133" s="97" t="s">
        <v>665</v>
      </c>
      <c r="E133" s="97">
        <v>101872.63800000001</v>
      </c>
      <c r="F133" s="97">
        <v>41401.919999999998</v>
      </c>
      <c r="G133" s="97">
        <v>28044.118999999999</v>
      </c>
      <c r="H133" s="97">
        <v>0</v>
      </c>
      <c r="I133" s="97">
        <v>63006.64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208017.864</v>
      </c>
      <c r="R133" s="97">
        <v>0</v>
      </c>
      <c r="S133" s="97">
        <v>0</v>
      </c>
    </row>
    <row r="134" spans="1:19">
      <c r="A134" s="97" t="s">
        <v>483</v>
      </c>
      <c r="B134" s="98">
        <v>604776000000</v>
      </c>
      <c r="C134" s="97">
        <v>436662.49800000002</v>
      </c>
      <c r="D134" s="97" t="s">
        <v>557</v>
      </c>
      <c r="E134" s="97">
        <v>101872.63800000001</v>
      </c>
      <c r="F134" s="97">
        <v>41401.919999999998</v>
      </c>
      <c r="G134" s="97">
        <v>28044.118999999999</v>
      </c>
      <c r="H134" s="97">
        <v>0</v>
      </c>
      <c r="I134" s="97">
        <v>56920.249000000003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208423.57199999999</v>
      </c>
      <c r="R134" s="97">
        <v>0</v>
      </c>
      <c r="S134" s="97">
        <v>0</v>
      </c>
    </row>
    <row r="135" spans="1:19">
      <c r="A135" s="97" t="s">
        <v>484</v>
      </c>
      <c r="B135" s="98">
        <v>591344000000</v>
      </c>
      <c r="C135" s="97">
        <v>395872.32299999997</v>
      </c>
      <c r="D135" s="97" t="s">
        <v>666</v>
      </c>
      <c r="E135" s="97">
        <v>101872.63800000001</v>
      </c>
      <c r="F135" s="97">
        <v>41401.919999999998</v>
      </c>
      <c r="G135" s="97">
        <v>28044.118999999999</v>
      </c>
      <c r="H135" s="97">
        <v>0</v>
      </c>
      <c r="I135" s="97">
        <v>30570.671999999999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193982.97399999999</v>
      </c>
      <c r="R135" s="97">
        <v>0</v>
      </c>
      <c r="S135" s="97">
        <v>0</v>
      </c>
    </row>
    <row r="136" spans="1:19">
      <c r="A136" s="97" t="s">
        <v>485</v>
      </c>
      <c r="B136" s="98">
        <v>544202000000</v>
      </c>
      <c r="C136" s="97">
        <v>375981.09399999998</v>
      </c>
      <c r="D136" s="97" t="s">
        <v>559</v>
      </c>
      <c r="E136" s="97">
        <v>101872.63800000001</v>
      </c>
      <c r="F136" s="97">
        <v>41401.919999999998</v>
      </c>
      <c r="G136" s="97">
        <v>28044.118999999999</v>
      </c>
      <c r="H136" s="97">
        <v>0</v>
      </c>
      <c r="I136" s="97">
        <v>13376.717000000001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191285.7</v>
      </c>
      <c r="R136" s="97">
        <v>0</v>
      </c>
      <c r="S136" s="97">
        <v>0</v>
      </c>
    </row>
    <row r="137" spans="1:19">
      <c r="A137" s="97" t="s">
        <v>486</v>
      </c>
      <c r="B137" s="98">
        <v>535728000000</v>
      </c>
      <c r="C137" s="97">
        <v>362957.36200000002</v>
      </c>
      <c r="D137" s="97" t="s">
        <v>667</v>
      </c>
      <c r="E137" s="97">
        <v>101872.63800000001</v>
      </c>
      <c r="F137" s="97">
        <v>41401.919999999998</v>
      </c>
      <c r="G137" s="97">
        <v>28044.118999999999</v>
      </c>
      <c r="H137" s="97">
        <v>0</v>
      </c>
      <c r="I137" s="97">
        <v>6123.7849999999999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185514.899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6822980000000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484703000000</v>
      </c>
      <c r="C140" s="97">
        <v>353637.484</v>
      </c>
      <c r="D140" s="97"/>
      <c r="E140" s="97">
        <v>101872.63800000001</v>
      </c>
      <c r="F140" s="97">
        <v>41401.919999999998</v>
      </c>
      <c r="G140" s="97">
        <v>28044.118999999999</v>
      </c>
      <c r="H140" s="97">
        <v>0</v>
      </c>
      <c r="I140" s="97">
        <v>6123.7849999999999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154241.74400000001</v>
      </c>
      <c r="R140" s="97">
        <v>0</v>
      </c>
      <c r="S140" s="97">
        <v>0</v>
      </c>
    </row>
    <row r="141" spans="1:19">
      <c r="A141" s="97" t="s">
        <v>489</v>
      </c>
      <c r="B141" s="98">
        <v>647032000000</v>
      </c>
      <c r="C141" s="97">
        <v>442343.18199999997</v>
      </c>
      <c r="D141" s="97"/>
      <c r="E141" s="97">
        <v>101872.63800000001</v>
      </c>
      <c r="F141" s="97">
        <v>41401.919999999998</v>
      </c>
      <c r="G141" s="97">
        <v>28044.118999999999</v>
      </c>
      <c r="H141" s="97">
        <v>0</v>
      </c>
      <c r="I141" s="97">
        <v>63006.64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208423.57199999999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509</v>
      </c>
      <c r="C143" s="97" t="s">
        <v>510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511</v>
      </c>
      <c r="B144" s="97">
        <v>234226.69</v>
      </c>
      <c r="C144" s="97">
        <v>11198.49</v>
      </c>
      <c r="D144" s="97">
        <v>0</v>
      </c>
      <c r="E144" s="97">
        <v>245425.18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512</v>
      </c>
      <c r="B145" s="97">
        <v>56.02</v>
      </c>
      <c r="C145" s="97">
        <v>2.68</v>
      </c>
      <c r="D145" s="97">
        <v>0</v>
      </c>
      <c r="E145" s="97">
        <v>58.7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513</v>
      </c>
      <c r="B146" s="97">
        <v>56.02</v>
      </c>
      <c r="C146" s="97">
        <v>2.68</v>
      </c>
      <c r="D146" s="97">
        <v>0</v>
      </c>
      <c r="E146" s="97">
        <v>58.7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</row>
    <row r="148" spans="1:19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</row>
    <row r="149" spans="1:1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</row>
    <row r="150" spans="1:19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</row>
    <row r="151" spans="1:19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54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8826.85</v>
      </c>
      <c r="C2" s="97">
        <v>2111.29</v>
      </c>
      <c r="D2" s="97">
        <v>2111.29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8826.85</v>
      </c>
      <c r="C3" s="97">
        <v>2111.29</v>
      </c>
      <c r="D3" s="97">
        <v>2111.29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27101</v>
      </c>
      <c r="C4" s="97">
        <v>6482.26</v>
      </c>
      <c r="D4" s="97">
        <v>6482.26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27101</v>
      </c>
      <c r="C5" s="97">
        <v>6482.26</v>
      </c>
      <c r="D5" s="97">
        <v>6482.26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1582.22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456.28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77.260000000000005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874.16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18.510000000000002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3320.96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7027</v>
      </c>
      <c r="C28" s="97">
        <v>1799.85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528</v>
      </c>
      <c r="C42" s="97">
        <v>0.08</v>
      </c>
      <c r="D42" s="97">
        <v>1.647</v>
      </c>
      <c r="E42" s="97">
        <v>2.1850000000000001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528</v>
      </c>
      <c r="C43" s="97">
        <v>0.08</v>
      </c>
      <c r="D43" s="97">
        <v>1.647</v>
      </c>
      <c r="E43" s="97">
        <v>2.1850000000000001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529</v>
      </c>
      <c r="C45" s="97">
        <v>0.3</v>
      </c>
      <c r="D45" s="97">
        <v>0.27300000000000002</v>
      </c>
      <c r="E45" s="97">
        <v>0.28799999999999998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528</v>
      </c>
      <c r="C46" s="97">
        <v>0.08</v>
      </c>
      <c r="D46" s="97">
        <v>1.647</v>
      </c>
      <c r="E46" s="97">
        <v>2.1850000000000001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529</v>
      </c>
      <c r="C48" s="97">
        <v>0.3</v>
      </c>
      <c r="D48" s="97">
        <v>0.27300000000000002</v>
      </c>
      <c r="E48" s="97">
        <v>0.28799999999999998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528</v>
      </c>
      <c r="C49" s="97">
        <v>0.08</v>
      </c>
      <c r="D49" s="97">
        <v>1.647</v>
      </c>
      <c r="E49" s="97">
        <v>2.1850000000000001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528</v>
      </c>
      <c r="C50" s="97">
        <v>0.08</v>
      </c>
      <c r="D50" s="97">
        <v>1.647</v>
      </c>
      <c r="E50" s="97">
        <v>2.1850000000000001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529</v>
      </c>
      <c r="C52" s="97">
        <v>0.3</v>
      </c>
      <c r="D52" s="97">
        <v>0.27300000000000002</v>
      </c>
      <c r="E52" s="97">
        <v>0.28799999999999998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528</v>
      </c>
      <c r="C53" s="97">
        <v>0.08</v>
      </c>
      <c r="D53" s="97">
        <v>1.647</v>
      </c>
      <c r="E53" s="97">
        <v>2.1850000000000001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528</v>
      </c>
      <c r="C54" s="97">
        <v>0.08</v>
      </c>
      <c r="D54" s="97">
        <v>1.647</v>
      </c>
      <c r="E54" s="97">
        <v>2.1850000000000001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529</v>
      </c>
      <c r="C56" s="97">
        <v>0.3</v>
      </c>
      <c r="D56" s="97">
        <v>0.27300000000000002</v>
      </c>
      <c r="E56" s="97">
        <v>0.28799999999999998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528</v>
      </c>
      <c r="C57" s="97">
        <v>0.08</v>
      </c>
      <c r="D57" s="97">
        <v>1.647</v>
      </c>
      <c r="E57" s="97">
        <v>2.1850000000000001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528</v>
      </c>
      <c r="C58" s="97">
        <v>0.08</v>
      </c>
      <c r="D58" s="97">
        <v>1.647</v>
      </c>
      <c r="E58" s="97">
        <v>2.1850000000000001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529</v>
      </c>
      <c r="C60" s="97">
        <v>0.3</v>
      </c>
      <c r="D60" s="97">
        <v>0.27300000000000002</v>
      </c>
      <c r="E60" s="97">
        <v>0.28799999999999998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528</v>
      </c>
      <c r="C61" s="97">
        <v>0.08</v>
      </c>
      <c r="D61" s="97">
        <v>1.647</v>
      </c>
      <c r="E61" s="97">
        <v>2.1850000000000001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529</v>
      </c>
      <c r="C63" s="97">
        <v>0.3</v>
      </c>
      <c r="D63" s="97">
        <v>0.27300000000000002</v>
      </c>
      <c r="E63" s="97">
        <v>0.28799999999999998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701</v>
      </c>
      <c r="C66" s="97">
        <v>174.7</v>
      </c>
      <c r="D66" s="97">
        <v>174.7</v>
      </c>
      <c r="E66" s="97">
        <v>5.835</v>
      </c>
      <c r="F66" s="97">
        <v>0.251</v>
      </c>
      <c r="G66" s="97">
        <v>0.11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5.83</v>
      </c>
      <c r="F67" s="97">
        <v>0.251</v>
      </c>
      <c r="G67" s="97">
        <v>0.11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5.83</v>
      </c>
      <c r="F69" s="97">
        <v>0.251</v>
      </c>
      <c r="G69" s="97">
        <v>0.11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12754.36</v>
      </c>
      <c r="D75" s="97">
        <v>9845.84</v>
      </c>
      <c r="E75" s="97">
        <v>2908.52</v>
      </c>
      <c r="F75" s="97">
        <v>0.77</v>
      </c>
      <c r="G75" s="97">
        <v>3.13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76043.360000000001</v>
      </c>
      <c r="D76" s="97">
        <v>55138.7</v>
      </c>
      <c r="E76" s="97">
        <v>20904.66</v>
      </c>
      <c r="F76" s="97">
        <v>0.73</v>
      </c>
      <c r="G76" s="97">
        <v>3.06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46805.74</v>
      </c>
      <c r="D77" s="97">
        <v>33750.269999999997</v>
      </c>
      <c r="E77" s="97">
        <v>13055.48</v>
      </c>
      <c r="F77" s="97">
        <v>0.72</v>
      </c>
      <c r="G77" s="97">
        <v>2.69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269659.84999999998</v>
      </c>
      <c r="D78" s="97">
        <v>184983.9</v>
      </c>
      <c r="E78" s="97">
        <v>84675.95</v>
      </c>
      <c r="F78" s="97">
        <v>0.69</v>
      </c>
      <c r="G78" s="97">
        <v>2.76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78442.89</v>
      </c>
      <c r="D79" s="97">
        <v>57847.29</v>
      </c>
      <c r="E79" s="97">
        <v>20595.59</v>
      </c>
      <c r="F79" s="97">
        <v>0.74</v>
      </c>
      <c r="G79" s="97">
        <v>3.1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41898.92</v>
      </c>
      <c r="D80" s="97">
        <v>32837.760000000002</v>
      </c>
      <c r="E80" s="97">
        <v>9061.17</v>
      </c>
      <c r="F80" s="97">
        <v>0.78</v>
      </c>
      <c r="G80" s="97">
        <v>2.78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16675.91</v>
      </c>
      <c r="D83" s="97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91204.53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103992.55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328538.8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110998.81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60412.04</v>
      </c>
      <c r="D88" s="97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629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630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0.54</v>
      </c>
      <c r="D94" s="97">
        <v>622</v>
      </c>
      <c r="E94" s="97">
        <v>0.71</v>
      </c>
      <c r="F94" s="97">
        <v>828.8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0.57999999999999996</v>
      </c>
      <c r="D95" s="97">
        <v>1109.6500000000001</v>
      </c>
      <c r="E95" s="97">
        <v>3.67</v>
      </c>
      <c r="F95" s="97">
        <v>7009.17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2.23</v>
      </c>
      <c r="F96" s="97">
        <v>2439.7199999999998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0.6</v>
      </c>
      <c r="D97" s="97">
        <v>1017.59</v>
      </c>
      <c r="E97" s="97">
        <v>11.3</v>
      </c>
      <c r="F97" s="97">
        <v>19142.36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0.57999999999999996</v>
      </c>
      <c r="D98" s="97">
        <v>1109.6500000000001</v>
      </c>
      <c r="E98" s="97">
        <v>3.95</v>
      </c>
      <c r="F98" s="97">
        <v>7533.95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2.4300000000000002</v>
      </c>
      <c r="F99" s="97">
        <v>2655.78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0.78</v>
      </c>
      <c r="F105" s="97">
        <v>1.67</v>
      </c>
      <c r="G105" s="97">
        <v>0.57999999999999996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136407.1091</v>
      </c>
      <c r="C108" s="97">
        <v>207.5504</v>
      </c>
      <c r="D108" s="97">
        <v>787.52279999999996</v>
      </c>
      <c r="E108" s="97">
        <v>0</v>
      </c>
      <c r="F108" s="97">
        <v>1.5E-3</v>
      </c>
      <c r="G108" s="98">
        <v>3927030</v>
      </c>
      <c r="H108" s="97">
        <v>55913.568800000001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117456.1844</v>
      </c>
      <c r="C109" s="97">
        <v>183.44890000000001</v>
      </c>
      <c r="D109" s="97">
        <v>722.60289999999998</v>
      </c>
      <c r="E109" s="97">
        <v>0</v>
      </c>
      <c r="F109" s="97">
        <v>1.4E-3</v>
      </c>
      <c r="G109" s="98">
        <v>3603500</v>
      </c>
      <c r="H109" s="97">
        <v>48637.515200000002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130099.6817</v>
      </c>
      <c r="C110" s="97">
        <v>203.72190000000001</v>
      </c>
      <c r="D110" s="97">
        <v>805.32830000000001</v>
      </c>
      <c r="E110" s="97">
        <v>0</v>
      </c>
      <c r="F110" s="97">
        <v>1.5E-3</v>
      </c>
      <c r="G110" s="98">
        <v>4016060</v>
      </c>
      <c r="H110" s="97">
        <v>53927.710899999998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123961.2798</v>
      </c>
      <c r="C111" s="97">
        <v>200.2715</v>
      </c>
      <c r="D111" s="97">
        <v>825.24680000000001</v>
      </c>
      <c r="E111" s="97">
        <v>0</v>
      </c>
      <c r="F111" s="97">
        <v>1.6000000000000001E-3</v>
      </c>
      <c r="G111" s="98">
        <v>4115630</v>
      </c>
      <c r="H111" s="97">
        <v>52023.712299999999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134625.7046</v>
      </c>
      <c r="C112" s="97">
        <v>218.70439999999999</v>
      </c>
      <c r="D112" s="97">
        <v>907.55499999999995</v>
      </c>
      <c r="E112" s="97">
        <v>0</v>
      </c>
      <c r="F112" s="97">
        <v>1.6999999999999999E-3</v>
      </c>
      <c r="G112" s="98">
        <v>4526150</v>
      </c>
      <c r="H112" s="97">
        <v>56624.414900000003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148028.9313</v>
      </c>
      <c r="C113" s="97">
        <v>241.95670000000001</v>
      </c>
      <c r="D113" s="97">
        <v>1011.8047</v>
      </c>
      <c r="E113" s="97">
        <v>0</v>
      </c>
      <c r="F113" s="97">
        <v>1.9E-3</v>
      </c>
      <c r="G113" s="98">
        <v>5046120</v>
      </c>
      <c r="H113" s="97">
        <v>62415.539199999999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164861.4173</v>
      </c>
      <c r="C114" s="97">
        <v>269.66019999999997</v>
      </c>
      <c r="D114" s="97">
        <v>1128.6479999999999</v>
      </c>
      <c r="E114" s="97">
        <v>0</v>
      </c>
      <c r="F114" s="97">
        <v>2.0999999999999999E-3</v>
      </c>
      <c r="G114" s="98">
        <v>5628850</v>
      </c>
      <c r="H114" s="97">
        <v>69532.655400000003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166366.932</v>
      </c>
      <c r="C115" s="97">
        <v>272.08710000000002</v>
      </c>
      <c r="D115" s="97">
        <v>1138.6193000000001</v>
      </c>
      <c r="E115" s="97">
        <v>0</v>
      </c>
      <c r="F115" s="97">
        <v>2.0999999999999999E-3</v>
      </c>
      <c r="G115" s="98">
        <v>5678580</v>
      </c>
      <c r="H115" s="97">
        <v>70163.917300000001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143229.89319999999</v>
      </c>
      <c r="C116" s="97">
        <v>233.9734</v>
      </c>
      <c r="D116" s="97">
        <v>977.69439999999997</v>
      </c>
      <c r="E116" s="97">
        <v>0</v>
      </c>
      <c r="F116" s="97">
        <v>1.8E-3</v>
      </c>
      <c r="G116" s="98">
        <v>4876000</v>
      </c>
      <c r="H116" s="97">
        <v>60377.5893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130483.3915</v>
      </c>
      <c r="C117" s="97">
        <v>211.19489999999999</v>
      </c>
      <c r="D117" s="97">
        <v>872.2971</v>
      </c>
      <c r="E117" s="97">
        <v>0</v>
      </c>
      <c r="F117" s="97">
        <v>1.6000000000000001E-3</v>
      </c>
      <c r="G117" s="98">
        <v>4350290</v>
      </c>
      <c r="H117" s="97">
        <v>54801.0406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123786.1195</v>
      </c>
      <c r="C118" s="97">
        <v>194.73939999999999</v>
      </c>
      <c r="D118" s="97">
        <v>774.74279999999999</v>
      </c>
      <c r="E118" s="97">
        <v>0</v>
      </c>
      <c r="F118" s="97">
        <v>1.5E-3</v>
      </c>
      <c r="G118" s="98">
        <v>3863570</v>
      </c>
      <c r="H118" s="97">
        <v>51404.620499999997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133756.03659999999</v>
      </c>
      <c r="C119" s="97">
        <v>204.9479</v>
      </c>
      <c r="D119" s="97">
        <v>785.66989999999998</v>
      </c>
      <c r="E119" s="97">
        <v>0</v>
      </c>
      <c r="F119" s="97">
        <v>1.5E-3</v>
      </c>
      <c r="G119" s="98">
        <v>3917850</v>
      </c>
      <c r="H119" s="97">
        <v>54975.648099999999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1653060</v>
      </c>
      <c r="C121" s="97">
        <v>2642.2568000000001</v>
      </c>
      <c r="D121" s="97">
        <v>10737.731900000001</v>
      </c>
      <c r="E121" s="97">
        <v>0</v>
      </c>
      <c r="F121" s="97">
        <v>2.0299999999999999E-2</v>
      </c>
      <c r="G121" s="98">
        <v>53549600</v>
      </c>
      <c r="H121" s="97">
        <v>690797.93240000005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117456.1844</v>
      </c>
      <c r="C122" s="97">
        <v>183.44890000000001</v>
      </c>
      <c r="D122" s="97">
        <v>722.60289999999998</v>
      </c>
      <c r="E122" s="97">
        <v>0</v>
      </c>
      <c r="F122" s="97">
        <v>1.4E-3</v>
      </c>
      <c r="G122" s="98">
        <v>3603500</v>
      </c>
      <c r="H122" s="97">
        <v>48637.515200000002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166366.932</v>
      </c>
      <c r="C123" s="97">
        <v>272.08710000000002</v>
      </c>
      <c r="D123" s="97">
        <v>1138.6193000000001</v>
      </c>
      <c r="E123" s="97">
        <v>0</v>
      </c>
      <c r="F123" s="97">
        <v>2.0999999999999999E-3</v>
      </c>
      <c r="G123" s="98">
        <v>5678580</v>
      </c>
      <c r="H123" s="97">
        <v>70163.917300000001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515320000000</v>
      </c>
      <c r="C126" s="97">
        <v>350752.614</v>
      </c>
      <c r="D126" s="97" t="s">
        <v>596</v>
      </c>
      <c r="E126" s="97">
        <v>101872.63800000001</v>
      </c>
      <c r="F126" s="97">
        <v>41401.919999999998</v>
      </c>
      <c r="G126" s="97">
        <v>39740.699999999997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167737.356</v>
      </c>
      <c r="R126" s="97">
        <v>0</v>
      </c>
      <c r="S126" s="97">
        <v>0</v>
      </c>
    </row>
    <row r="127" spans="1:19">
      <c r="A127" s="97" t="s">
        <v>477</v>
      </c>
      <c r="B127" s="98">
        <v>472865000000</v>
      </c>
      <c r="C127" s="97">
        <v>360743.46100000001</v>
      </c>
      <c r="D127" s="97" t="s">
        <v>597</v>
      </c>
      <c r="E127" s="97">
        <v>101872.63800000001</v>
      </c>
      <c r="F127" s="97">
        <v>41401.919999999998</v>
      </c>
      <c r="G127" s="97">
        <v>39740.699999999997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177728.204</v>
      </c>
      <c r="R127" s="97">
        <v>0</v>
      </c>
      <c r="S127" s="97">
        <v>0</v>
      </c>
    </row>
    <row r="128" spans="1:19">
      <c r="A128" s="97" t="s">
        <v>478</v>
      </c>
      <c r="B128" s="98">
        <v>527003000000</v>
      </c>
      <c r="C128" s="97">
        <v>350995.20400000003</v>
      </c>
      <c r="D128" s="97" t="s">
        <v>668</v>
      </c>
      <c r="E128" s="97">
        <v>101872.63800000001</v>
      </c>
      <c r="F128" s="97">
        <v>41401.919999999998</v>
      </c>
      <c r="G128" s="97">
        <v>39740.699999999997</v>
      </c>
      <c r="H128" s="97">
        <v>0</v>
      </c>
      <c r="I128" s="97">
        <v>0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167979.946</v>
      </c>
      <c r="R128" s="97">
        <v>0</v>
      </c>
      <c r="S128" s="97">
        <v>0</v>
      </c>
    </row>
    <row r="129" spans="1:19">
      <c r="A129" s="97" t="s">
        <v>479</v>
      </c>
      <c r="B129" s="98">
        <v>540069000000</v>
      </c>
      <c r="C129" s="97">
        <v>407891.24200000003</v>
      </c>
      <c r="D129" s="97" t="s">
        <v>560</v>
      </c>
      <c r="E129" s="97">
        <v>67915.092000000004</v>
      </c>
      <c r="F129" s="97">
        <v>36859.928999999996</v>
      </c>
      <c r="G129" s="97">
        <v>39740.699999999997</v>
      </c>
      <c r="H129" s="97">
        <v>0</v>
      </c>
      <c r="I129" s="97">
        <v>49315.080999999998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214060.44</v>
      </c>
      <c r="R129" s="97">
        <v>0</v>
      </c>
      <c r="S129" s="97">
        <v>0</v>
      </c>
    </row>
    <row r="130" spans="1:19">
      <c r="A130" s="97" t="s">
        <v>291</v>
      </c>
      <c r="B130" s="98">
        <v>593940000000</v>
      </c>
      <c r="C130" s="97">
        <v>427655.103</v>
      </c>
      <c r="D130" s="97" t="s">
        <v>549</v>
      </c>
      <c r="E130" s="97">
        <v>67915.092000000004</v>
      </c>
      <c r="F130" s="97">
        <v>36859.928999999996</v>
      </c>
      <c r="G130" s="97">
        <v>39740.699999999997</v>
      </c>
      <c r="H130" s="97">
        <v>0</v>
      </c>
      <c r="I130" s="97">
        <v>72077.047000000006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211062.33600000001</v>
      </c>
      <c r="R130" s="97">
        <v>0</v>
      </c>
      <c r="S130" s="97">
        <v>0</v>
      </c>
    </row>
    <row r="131" spans="1:19">
      <c r="A131" s="97" t="s">
        <v>480</v>
      </c>
      <c r="B131" s="98">
        <v>662172000000</v>
      </c>
      <c r="C131" s="97">
        <v>489809.81699999998</v>
      </c>
      <c r="D131" s="97" t="s">
        <v>669</v>
      </c>
      <c r="E131" s="97">
        <v>101872.63800000001</v>
      </c>
      <c r="F131" s="97">
        <v>41401.919999999998</v>
      </c>
      <c r="G131" s="97">
        <v>39740.699999999997</v>
      </c>
      <c r="H131" s="97">
        <v>0</v>
      </c>
      <c r="I131" s="97">
        <v>105819.54700000001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200975.01199999999</v>
      </c>
      <c r="R131" s="97">
        <v>0</v>
      </c>
      <c r="S131" s="97">
        <v>0</v>
      </c>
    </row>
    <row r="132" spans="1:19">
      <c r="A132" s="97" t="s">
        <v>481</v>
      </c>
      <c r="B132" s="98">
        <v>738641000000</v>
      </c>
      <c r="C132" s="97">
        <v>497916.72100000002</v>
      </c>
      <c r="D132" s="97" t="s">
        <v>632</v>
      </c>
      <c r="E132" s="97">
        <v>101872.63800000001</v>
      </c>
      <c r="F132" s="97">
        <v>41401.919999999998</v>
      </c>
      <c r="G132" s="97">
        <v>39740.699999999997</v>
      </c>
      <c r="H132" s="97">
        <v>0</v>
      </c>
      <c r="I132" s="97">
        <v>97262.06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217639.40299999999</v>
      </c>
      <c r="R132" s="97">
        <v>0</v>
      </c>
      <c r="S132" s="97">
        <v>0</v>
      </c>
    </row>
    <row r="133" spans="1:19">
      <c r="A133" s="97" t="s">
        <v>482</v>
      </c>
      <c r="B133" s="98">
        <v>745166000000</v>
      </c>
      <c r="C133" s="97">
        <v>517413.56599999999</v>
      </c>
      <c r="D133" s="97" t="s">
        <v>561</v>
      </c>
      <c r="E133" s="97">
        <v>101872.63800000001</v>
      </c>
      <c r="F133" s="97">
        <v>41401.919999999998</v>
      </c>
      <c r="G133" s="97">
        <v>39740.699999999997</v>
      </c>
      <c r="H133" s="97">
        <v>0</v>
      </c>
      <c r="I133" s="97">
        <v>110069.156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224329.15299999999</v>
      </c>
      <c r="R133" s="97">
        <v>0</v>
      </c>
      <c r="S133" s="97">
        <v>0</v>
      </c>
    </row>
    <row r="134" spans="1:19">
      <c r="A134" s="97" t="s">
        <v>483</v>
      </c>
      <c r="B134" s="98">
        <v>639848000000</v>
      </c>
      <c r="C134" s="97">
        <v>472102.96500000003</v>
      </c>
      <c r="D134" s="97" t="s">
        <v>670</v>
      </c>
      <c r="E134" s="97">
        <v>101872.63800000001</v>
      </c>
      <c r="F134" s="97">
        <v>41401.919999999998</v>
      </c>
      <c r="G134" s="97">
        <v>39740.699999999997</v>
      </c>
      <c r="H134" s="97">
        <v>0</v>
      </c>
      <c r="I134" s="97">
        <v>85644.593999999997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203443.11300000001</v>
      </c>
      <c r="R134" s="97">
        <v>0</v>
      </c>
      <c r="S134" s="97">
        <v>0</v>
      </c>
    </row>
    <row r="135" spans="1:19">
      <c r="A135" s="97" t="s">
        <v>484</v>
      </c>
      <c r="B135" s="98">
        <v>570862000000</v>
      </c>
      <c r="C135" s="97">
        <v>424581.44</v>
      </c>
      <c r="D135" s="97" t="s">
        <v>563</v>
      </c>
      <c r="E135" s="97">
        <v>101872.63800000001</v>
      </c>
      <c r="F135" s="97">
        <v>41401.919999999998</v>
      </c>
      <c r="G135" s="97">
        <v>39740.699999999997</v>
      </c>
      <c r="H135" s="97">
        <v>0</v>
      </c>
      <c r="I135" s="97">
        <v>41355.796999999999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200210.386</v>
      </c>
      <c r="R135" s="97">
        <v>0</v>
      </c>
      <c r="S135" s="97">
        <v>0</v>
      </c>
    </row>
    <row r="136" spans="1:19">
      <c r="A136" s="97" t="s">
        <v>485</v>
      </c>
      <c r="B136" s="98">
        <v>506993000000</v>
      </c>
      <c r="C136" s="97">
        <v>353984.06699999998</v>
      </c>
      <c r="D136" s="97" t="s">
        <v>610</v>
      </c>
      <c r="E136" s="97">
        <v>101872.63800000001</v>
      </c>
      <c r="F136" s="97">
        <v>41401.919999999998</v>
      </c>
      <c r="G136" s="97">
        <v>39740.699999999997</v>
      </c>
      <c r="H136" s="97">
        <v>0</v>
      </c>
      <c r="I136" s="97">
        <v>0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170968.80900000001</v>
      </c>
      <c r="R136" s="97">
        <v>0</v>
      </c>
      <c r="S136" s="97">
        <v>0</v>
      </c>
    </row>
    <row r="137" spans="1:19">
      <c r="A137" s="97" t="s">
        <v>486</v>
      </c>
      <c r="B137" s="98">
        <v>514116000000</v>
      </c>
      <c r="C137" s="97">
        <v>349496.80300000001</v>
      </c>
      <c r="D137" s="97" t="s">
        <v>564</v>
      </c>
      <c r="E137" s="97">
        <v>101872.63800000001</v>
      </c>
      <c r="F137" s="97">
        <v>41401.919999999998</v>
      </c>
      <c r="G137" s="97">
        <v>39740.699999999997</v>
      </c>
      <c r="H137" s="97">
        <v>0</v>
      </c>
      <c r="I137" s="97">
        <v>1587.3030000000001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164894.24299999999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7027000000000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472865000000</v>
      </c>
      <c r="C140" s="97">
        <v>349496.80300000001</v>
      </c>
      <c r="D140" s="97"/>
      <c r="E140" s="97">
        <v>67915.092000000004</v>
      </c>
      <c r="F140" s="97">
        <v>36859.928999999996</v>
      </c>
      <c r="G140" s="97">
        <v>39740.699999999997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164894.24299999999</v>
      </c>
      <c r="R140" s="97">
        <v>0</v>
      </c>
      <c r="S140" s="97">
        <v>0</v>
      </c>
    </row>
    <row r="141" spans="1:19">
      <c r="A141" s="97" t="s">
        <v>489</v>
      </c>
      <c r="B141" s="98">
        <v>745166000000</v>
      </c>
      <c r="C141" s="97">
        <v>517413.56599999999</v>
      </c>
      <c r="D141" s="97"/>
      <c r="E141" s="97">
        <v>101872.63800000001</v>
      </c>
      <c r="F141" s="97">
        <v>41401.919999999998</v>
      </c>
      <c r="G141" s="97">
        <v>39740.699999999997</v>
      </c>
      <c r="H141" s="97">
        <v>0</v>
      </c>
      <c r="I141" s="97">
        <v>110069.156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224329.15299999999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509</v>
      </c>
      <c r="C143" s="97" t="s">
        <v>510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511</v>
      </c>
      <c r="B144" s="97">
        <v>182129.27</v>
      </c>
      <c r="C144" s="97">
        <v>13929.6</v>
      </c>
      <c r="D144" s="97">
        <v>0</v>
      </c>
      <c r="E144" s="97">
        <v>196058.87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512</v>
      </c>
      <c r="B145" s="97">
        <v>43.56</v>
      </c>
      <c r="C145" s="97">
        <v>3.33</v>
      </c>
      <c r="D145" s="97">
        <v>0</v>
      </c>
      <c r="E145" s="97">
        <v>46.9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513</v>
      </c>
      <c r="B146" s="97">
        <v>43.56</v>
      </c>
      <c r="C146" s="97">
        <v>3.33</v>
      </c>
      <c r="D146" s="97">
        <v>0</v>
      </c>
      <c r="E146" s="97">
        <v>46.9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</row>
    <row r="148" spans="1:19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</row>
    <row r="149" spans="1:1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</row>
    <row r="150" spans="1:19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</row>
    <row r="151" spans="1:19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</row>
    <row r="152" spans="1:19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</row>
    <row r="153" spans="1:19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</row>
    <row r="154" spans="1:19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EqpSch</vt:lpstr>
      <vt:lpstr>OccSch</vt:lpstr>
      <vt:lpstr>HeatSch</vt:lpstr>
      <vt:lpstr>CoolSch</vt:lpstr>
      <vt:lpstr>Miami!smarket01miami_7</vt:lpstr>
      <vt:lpstr>Houston!smarket02houston_7</vt:lpstr>
      <vt:lpstr>Phoenix!smarket03phoenix_7</vt:lpstr>
      <vt:lpstr>Atlanta!smarket04atlanta_7</vt:lpstr>
      <vt:lpstr>LosAngeles!smarket05losangeles_7</vt:lpstr>
      <vt:lpstr>LasVegas!smarket06lasvegas_7</vt:lpstr>
      <vt:lpstr>SanFrancisco!smarket07sanfrancisco_7</vt:lpstr>
      <vt:lpstr>Baltimore!smarket08baltimore_7</vt:lpstr>
      <vt:lpstr>Albuquerque!smarket09albuquerque_7</vt:lpstr>
      <vt:lpstr>Seattle!smarket10seattle_7</vt:lpstr>
      <vt:lpstr>Chicago!smarket11chicago_7</vt:lpstr>
      <vt:lpstr>Boulder!smarket12boulder_7</vt:lpstr>
      <vt:lpstr>Minneapolis!smarket13minneapolis_7</vt:lpstr>
      <vt:lpstr>Helena!smarket14helena_7</vt:lpstr>
      <vt:lpstr>Duluth!smarket15duluth_7</vt:lpstr>
      <vt:lpstr>Fairbanks!smarket16fairbanks_7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2008-10-24T15:39:16Z</cp:lastPrinted>
  <dcterms:created xsi:type="dcterms:W3CDTF">2007-11-14T19:26:56Z</dcterms:created>
  <dcterms:modified xsi:type="dcterms:W3CDTF">2010-02-17T04:42:53Z</dcterms:modified>
</cp:coreProperties>
</file>