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77"/>
  </bookViews>
  <sheets>
    <sheet name="BuildingSummary" sheetId="9" r:id="rId1"/>
    <sheet name="ZoneSummary" sheetId="10" r:id="rId2"/>
    <sheet name="LocationSummary" sheetId="8" r:id="rId3"/>
    <sheet name="Miami" sheetId="35" state="veryHidden" r:id="rId4"/>
    <sheet name="Houston" sheetId="34" state="veryHidden" r:id="rId5"/>
    <sheet name="Phoenix" sheetId="33" state="veryHidden" r:id="rId6"/>
    <sheet name="Atlanta" sheetId="32" state="veryHidden" r:id="rId7"/>
    <sheet name="LosAngeles" sheetId="31" state="veryHidden" r:id="rId8"/>
    <sheet name="LasVegas" sheetId="30" state="veryHidden" r:id="rId9"/>
    <sheet name="SanFrancisco" sheetId="29" state="veryHidden" r:id="rId10"/>
    <sheet name="Baltimore" sheetId="28" state="veryHidden" r:id="rId11"/>
    <sheet name="Albuquerque" sheetId="27" state="veryHidden" r:id="rId12"/>
    <sheet name="Seattle" sheetId="26" state="veryHidden" r:id="rId13"/>
    <sheet name="Chicago" sheetId="25" state="veryHidden" r:id="rId14"/>
    <sheet name="Boulder" sheetId="24" state="veryHidden" r:id="rId15"/>
    <sheet name="Minneapolis" sheetId="23" state="veryHidden" r:id="rId16"/>
    <sheet name="Helena" sheetId="22" state="veryHidden" r:id="rId17"/>
    <sheet name="Duluth" sheetId="21" state="veryHidden" r:id="rId18"/>
    <sheet name="Fairbanks" sheetId="20" state="veryHidden" r:id="rId19"/>
    <sheet name="Picture" sheetId="3" r:id="rId20"/>
    <sheet name="Electricity" sheetId="4" r:id="rId21"/>
    <sheet name="Gas" sheetId="5" r:id="rId22"/>
    <sheet name="EUI" sheetId="6" r:id="rId23"/>
    <sheet name="Water" sheetId="37" r:id="rId24"/>
    <sheet name="Carbon" sheetId="36" r:id="rId25"/>
    <sheet name="Schedules" sheetId="11" r:id="rId26"/>
    <sheet name="LtgSch" sheetId="12" r:id="rId27"/>
    <sheet name="EqpSch" sheetId="13" r:id="rId28"/>
    <sheet name="OccSch" sheetId="14" r:id="rId29"/>
    <sheet name="OffcHeatSch" sheetId="15" r:id="rId30"/>
    <sheet name="OffcCoolSch" sheetId="16" r:id="rId31"/>
    <sheet name="StorHeatSch" sheetId="17" r:id="rId32"/>
    <sheet name="StorCoolSch" sheetId="19" r:id="rId33"/>
  </sheets>
  <definedNames>
    <definedName name="ware01miami_8" localSheetId="3">Miami!$A$1:$S$129</definedName>
    <definedName name="ware02houston_8" localSheetId="4">Houston!$A$1:$S$129</definedName>
    <definedName name="ware03phoenix_8" localSheetId="5">Phoenix!$A$1:$S$129</definedName>
    <definedName name="ware04atlanta_8" localSheetId="6">Atlanta!$A$1:$S$129</definedName>
    <definedName name="ware05losangeles_8" localSheetId="7">LosAngeles!$A$1:$S$129</definedName>
    <definedName name="ware06lasvegas_8" localSheetId="8">LasVegas!$A$1:$S$129</definedName>
    <definedName name="ware07sanfrancisco_8" localSheetId="9">SanFrancisco!$A$1:$S$129</definedName>
    <definedName name="ware08baltimore_8" localSheetId="10">Baltimore!$A$1:$S$129</definedName>
    <definedName name="ware09albuquerque_8" localSheetId="11">Albuquerque!$A$1:$S$129</definedName>
    <definedName name="ware10seattle_8" localSheetId="12">Seattle!$A$1:$S$129</definedName>
    <definedName name="ware11chicago_8" localSheetId="13">Chicago!$A$1:$S$129</definedName>
    <definedName name="ware12boulder_8" localSheetId="14">Boulder!$A$1:$S$129</definedName>
    <definedName name="ware13minneapolis_8" localSheetId="15">Minneapolis!$A$1:$S$129</definedName>
    <definedName name="ware14helena_8" localSheetId="16">Helena!$A$1:$S$129</definedName>
    <definedName name="ware15duluth_8" localSheetId="17">Duluth!$A$1:$S$129</definedName>
    <definedName name="ware16fairbanks_8" localSheetId="18">Fairbanks!$A$1:$S$129</definedName>
  </definedNames>
  <calcPr calcId="125725"/>
</workbook>
</file>

<file path=xl/calcChain.xml><?xml version="1.0" encoding="utf-8"?>
<calcChain xmlns="http://schemas.openxmlformats.org/spreadsheetml/2006/main">
  <c r="D23" i="8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D12"/>
  <c r="E12"/>
  <c r="F12"/>
  <c r="G12"/>
  <c r="H12"/>
  <c r="I12"/>
  <c r="J12"/>
  <c r="K12"/>
  <c r="L12"/>
  <c r="M12"/>
  <c r="N12"/>
  <c r="O12"/>
  <c r="P12"/>
  <c r="Q12"/>
  <c r="R12"/>
  <c r="D9"/>
  <c r="E9"/>
  <c r="F9"/>
  <c r="G9"/>
  <c r="H9"/>
  <c r="I9"/>
  <c r="J9"/>
  <c r="K9"/>
  <c r="L9"/>
  <c r="M9"/>
  <c r="N9"/>
  <c r="O9"/>
  <c r="P9"/>
  <c r="Q9"/>
  <c r="R9"/>
  <c r="C24"/>
  <c r="C23"/>
  <c r="C12"/>
  <c r="C9"/>
  <c r="R220"/>
  <c r="Q220"/>
  <c r="P220"/>
  <c r="O220"/>
  <c r="N220"/>
  <c r="M220"/>
  <c r="L220"/>
  <c r="K220"/>
  <c r="J220"/>
  <c r="I220"/>
  <c r="H220"/>
  <c r="G220"/>
  <c r="F220"/>
  <c r="E220"/>
  <c r="D220"/>
  <c r="C220"/>
  <c r="R219"/>
  <c r="Q219"/>
  <c r="P219"/>
  <c r="O219"/>
  <c r="N219"/>
  <c r="M219"/>
  <c r="L219"/>
  <c r="K219"/>
  <c r="J219"/>
  <c r="I219"/>
  <c r="H219"/>
  <c r="G219"/>
  <c r="F219"/>
  <c r="E219"/>
  <c r="D219"/>
  <c r="C219"/>
  <c r="R25"/>
  <c r="Q25"/>
  <c r="P25"/>
  <c r="O25"/>
  <c r="N25"/>
  <c r="M25"/>
  <c r="L25"/>
  <c r="K25"/>
  <c r="J25"/>
  <c r="I25"/>
  <c r="H25"/>
  <c r="G25"/>
  <c r="F25"/>
  <c r="E25"/>
  <c r="D25"/>
  <c r="C25"/>
  <c r="B45"/>
  <c r="B44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4"/>
  <c r="Q204"/>
  <c r="P204"/>
  <c r="O204"/>
  <c r="N204"/>
  <c r="M204"/>
  <c r="L204"/>
  <c r="K204"/>
  <c r="J204"/>
  <c r="I204"/>
  <c r="H204"/>
  <c r="G204"/>
  <c r="F204"/>
  <c r="E204"/>
  <c r="D204"/>
  <c r="C204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227"/>
  <c r="Q227"/>
  <c r="P227"/>
  <c r="O227"/>
  <c r="N227"/>
  <c r="M227"/>
  <c r="L227"/>
  <c r="K227"/>
  <c r="J227"/>
  <c r="I227"/>
  <c r="G227"/>
  <c r="E227"/>
  <c r="D227"/>
  <c r="C227"/>
  <c r="R233"/>
  <c r="Q233"/>
  <c r="P233"/>
  <c r="O233"/>
  <c r="N233"/>
  <c r="M233"/>
  <c r="L233"/>
  <c r="K233"/>
  <c r="J233"/>
  <c r="I233"/>
  <c r="G233"/>
  <c r="E233"/>
  <c r="D233"/>
  <c r="C233"/>
  <c r="R232"/>
  <c r="Q232"/>
  <c r="P232"/>
  <c r="O232"/>
  <c r="N232"/>
  <c r="M232"/>
  <c r="L232"/>
  <c r="K232"/>
  <c r="J232"/>
  <c r="I232"/>
  <c r="G232"/>
  <c r="E232"/>
  <c r="D232"/>
  <c r="C232"/>
  <c r="R231"/>
  <c r="Q231"/>
  <c r="P231"/>
  <c r="O231"/>
  <c r="N231"/>
  <c r="M231"/>
  <c r="L231"/>
  <c r="K231"/>
  <c r="J231"/>
  <c r="I231"/>
  <c r="G231"/>
  <c r="E231"/>
  <c r="D231"/>
  <c r="C231"/>
  <c r="R230"/>
  <c r="Q230"/>
  <c r="P230"/>
  <c r="O230"/>
  <c r="N230"/>
  <c r="M230"/>
  <c r="L230"/>
  <c r="K230"/>
  <c r="J230"/>
  <c r="I230"/>
  <c r="G230"/>
  <c r="E230"/>
  <c r="D230"/>
  <c r="C230"/>
  <c r="R229"/>
  <c r="Q229"/>
  <c r="P229"/>
  <c r="O229"/>
  <c r="N229"/>
  <c r="M229"/>
  <c r="L229"/>
  <c r="K229"/>
  <c r="J229"/>
  <c r="I229"/>
  <c r="G229"/>
  <c r="E229"/>
  <c r="D229"/>
  <c r="C229"/>
  <c r="R228"/>
  <c r="Q228"/>
  <c r="P228"/>
  <c r="O228"/>
  <c r="N228"/>
  <c r="M228"/>
  <c r="L228"/>
  <c r="K228"/>
  <c r="J228"/>
  <c r="I228"/>
  <c r="G228"/>
  <c r="E228"/>
  <c r="D228"/>
  <c r="C228"/>
  <c r="R206"/>
  <c r="Q206"/>
  <c r="P206"/>
  <c r="O206"/>
  <c r="N206"/>
  <c r="M206"/>
  <c r="L206"/>
  <c r="K206"/>
  <c r="J206"/>
  <c r="I206"/>
  <c r="G206"/>
  <c r="F206"/>
  <c r="E206"/>
  <c r="D206"/>
  <c r="C206"/>
  <c r="R193"/>
  <c r="Q193"/>
  <c r="P193"/>
  <c r="O193"/>
  <c r="N193"/>
  <c r="M193"/>
  <c r="L193"/>
  <c r="K193"/>
  <c r="J193"/>
  <c r="I193"/>
  <c r="G193"/>
  <c r="F193"/>
  <c r="E193"/>
  <c r="D193"/>
  <c r="C193"/>
  <c r="R53"/>
  <c r="Q53"/>
  <c r="P53"/>
  <c r="O53"/>
  <c r="N53"/>
  <c r="M53"/>
  <c r="L53"/>
  <c r="K53"/>
  <c r="J53"/>
  <c r="I53"/>
  <c r="H53"/>
  <c r="G53"/>
  <c r="F53"/>
  <c r="E53"/>
  <c r="D53"/>
  <c r="C53"/>
  <c r="R58"/>
  <c r="Q58"/>
  <c r="P58"/>
  <c r="O58"/>
  <c r="N58"/>
  <c r="M58"/>
  <c r="L58"/>
  <c r="K58"/>
  <c r="J58"/>
  <c r="I58"/>
  <c r="H58"/>
  <c r="G58"/>
  <c r="F58"/>
  <c r="E58"/>
  <c r="D58"/>
  <c r="C58"/>
  <c r="R56"/>
  <c r="Q56"/>
  <c r="P56"/>
  <c r="O56"/>
  <c r="N56"/>
  <c r="M56"/>
  <c r="L56"/>
  <c r="K56"/>
  <c r="J56"/>
  <c r="I56"/>
  <c r="H56"/>
  <c r="G56"/>
  <c r="F56"/>
  <c r="E56"/>
  <c r="D56"/>
  <c r="C56"/>
  <c r="R55"/>
  <c r="Q55"/>
  <c r="P55"/>
  <c r="O55"/>
  <c r="N55"/>
  <c r="M55"/>
  <c r="L55"/>
  <c r="K55"/>
  <c r="J55"/>
  <c r="I55"/>
  <c r="H55"/>
  <c r="G55"/>
  <c r="F55"/>
  <c r="E55"/>
  <c r="D55"/>
  <c r="C55"/>
  <c r="R52"/>
  <c r="Q52"/>
  <c r="P52"/>
  <c r="O52"/>
  <c r="N52"/>
  <c r="M52"/>
  <c r="L52"/>
  <c r="K52"/>
  <c r="J52"/>
  <c r="I52"/>
  <c r="H52"/>
  <c r="G52"/>
  <c r="F52"/>
  <c r="E52"/>
  <c r="D52"/>
  <c r="C52"/>
  <c r="R225"/>
  <c r="R224"/>
  <c r="R223"/>
  <c r="R222"/>
  <c r="R190"/>
  <c r="R189"/>
  <c r="R188"/>
  <c r="R187"/>
  <c r="R186"/>
  <c r="R185"/>
  <c r="R184"/>
  <c r="R183"/>
  <c r="R182"/>
  <c r="R181"/>
  <c r="R180"/>
  <c r="R179"/>
  <c r="R178"/>
  <c r="R177"/>
  <c r="R176"/>
  <c r="R175"/>
  <c r="R173"/>
  <c r="R172"/>
  <c r="R171"/>
  <c r="R170"/>
  <c r="R169"/>
  <c r="R168"/>
  <c r="R167"/>
  <c r="R166"/>
  <c r="R165"/>
  <c r="R164"/>
  <c r="R163"/>
  <c r="R162"/>
  <c r="R161"/>
  <c r="R160"/>
  <c r="R159"/>
  <c r="R157"/>
  <c r="R156"/>
  <c r="R155"/>
  <c r="R154"/>
  <c r="R153"/>
  <c r="R152"/>
  <c r="R151"/>
  <c r="R150"/>
  <c r="R149"/>
  <c r="R148"/>
  <c r="R147"/>
  <c r="R146"/>
  <c r="R145"/>
  <c r="R144"/>
  <c r="R143"/>
  <c r="R141"/>
  <c r="R140"/>
  <c r="R139"/>
  <c r="R138"/>
  <c r="R137"/>
  <c r="R136"/>
  <c r="R135"/>
  <c r="R134"/>
  <c r="R133"/>
  <c r="R132"/>
  <c r="R131"/>
  <c r="R130"/>
  <c r="R129"/>
  <c r="R128"/>
  <c r="R127"/>
  <c r="R124"/>
  <c r="R123"/>
  <c r="R122"/>
  <c r="R121"/>
  <c r="R120"/>
  <c r="R119"/>
  <c r="R118"/>
  <c r="R117"/>
  <c r="R116"/>
  <c r="R115"/>
  <c r="R114"/>
  <c r="R113"/>
  <c r="R112"/>
  <c r="R111"/>
  <c r="R110"/>
  <c r="R109"/>
  <c r="R107"/>
  <c r="R106"/>
  <c r="R105"/>
  <c r="R104"/>
  <c r="R103"/>
  <c r="R102"/>
  <c r="R101"/>
  <c r="R100"/>
  <c r="R99"/>
  <c r="R98"/>
  <c r="R97"/>
  <c r="R96"/>
  <c r="R95"/>
  <c r="R94"/>
  <c r="R93"/>
  <c r="R91"/>
  <c r="R90"/>
  <c r="R89"/>
  <c r="R88"/>
  <c r="R87"/>
  <c r="R86"/>
  <c r="R85"/>
  <c r="R84"/>
  <c r="R83"/>
  <c r="R82"/>
  <c r="R81"/>
  <c r="R80"/>
  <c r="R79"/>
  <c r="R78"/>
  <c r="R77"/>
  <c r="R75"/>
  <c r="R74"/>
  <c r="R73"/>
  <c r="R72"/>
  <c r="R71"/>
  <c r="R70"/>
  <c r="R69"/>
  <c r="R68"/>
  <c r="R67"/>
  <c r="R66"/>
  <c r="R65"/>
  <c r="R64"/>
  <c r="R63"/>
  <c r="R62"/>
  <c r="R61"/>
  <c r="R49"/>
  <c r="R48"/>
  <c r="R47"/>
  <c r="R42"/>
  <c r="R41"/>
  <c r="R40"/>
  <c r="R38"/>
  <c r="R37"/>
  <c r="R34"/>
  <c r="R33"/>
  <c r="R32"/>
  <c r="R30"/>
  <c r="R45" s="1"/>
  <c r="R29"/>
  <c r="R44" s="1"/>
  <c r="R17"/>
  <c r="R16"/>
  <c r="R15"/>
  <c r="R13"/>
  <c r="R10"/>
  <c r="Q225"/>
  <c r="Q224"/>
  <c r="Q223"/>
  <c r="Q222"/>
  <c r="Q190"/>
  <c r="Q189"/>
  <c r="Q188"/>
  <c r="Q187"/>
  <c r="Q186"/>
  <c r="Q185"/>
  <c r="Q184"/>
  <c r="Q183"/>
  <c r="Q182"/>
  <c r="Q181"/>
  <c r="Q180"/>
  <c r="Q179"/>
  <c r="Q178"/>
  <c r="Q177"/>
  <c r="Q176"/>
  <c r="Q175"/>
  <c r="Q173"/>
  <c r="Q172"/>
  <c r="Q171"/>
  <c r="Q170"/>
  <c r="Q169"/>
  <c r="Q168"/>
  <c r="Q167"/>
  <c r="Q166"/>
  <c r="Q165"/>
  <c r="Q164"/>
  <c r="Q163"/>
  <c r="Q162"/>
  <c r="Q161"/>
  <c r="Q160"/>
  <c r="Q159"/>
  <c r="Q157"/>
  <c r="Q156"/>
  <c r="Q155"/>
  <c r="Q154"/>
  <c r="Q153"/>
  <c r="Q152"/>
  <c r="Q151"/>
  <c r="Q150"/>
  <c r="Q149"/>
  <c r="Q148"/>
  <c r="Q147"/>
  <c r="Q146"/>
  <c r="Q145"/>
  <c r="Q144"/>
  <c r="Q143"/>
  <c r="Q141"/>
  <c r="Q140"/>
  <c r="Q139"/>
  <c r="Q138"/>
  <c r="Q137"/>
  <c r="Q136"/>
  <c r="Q135"/>
  <c r="Q134"/>
  <c r="Q133"/>
  <c r="Q132"/>
  <c r="Q131"/>
  <c r="Q130"/>
  <c r="Q129"/>
  <c r="Q128"/>
  <c r="Q127"/>
  <c r="Q124"/>
  <c r="Q123"/>
  <c r="Q122"/>
  <c r="Q121"/>
  <c r="Q120"/>
  <c r="Q119"/>
  <c r="Q118"/>
  <c r="Q117"/>
  <c r="Q116"/>
  <c r="Q115"/>
  <c r="Q114"/>
  <c r="Q113"/>
  <c r="Q112"/>
  <c r="Q111"/>
  <c r="Q110"/>
  <c r="Q109"/>
  <c r="Q107"/>
  <c r="Q106"/>
  <c r="Q105"/>
  <c r="Q104"/>
  <c r="Q103"/>
  <c r="Q102"/>
  <c r="Q101"/>
  <c r="Q100"/>
  <c r="Q99"/>
  <c r="Q98"/>
  <c r="Q97"/>
  <c r="Q96"/>
  <c r="Q95"/>
  <c r="Q94"/>
  <c r="Q93"/>
  <c r="Q91"/>
  <c r="Q90"/>
  <c r="Q89"/>
  <c r="Q88"/>
  <c r="Q87"/>
  <c r="Q86"/>
  <c r="Q85"/>
  <c r="Q84"/>
  <c r="Q83"/>
  <c r="Q82"/>
  <c r="Q81"/>
  <c r="Q80"/>
  <c r="Q79"/>
  <c r="Q78"/>
  <c r="Q77"/>
  <c r="Q75"/>
  <c r="Q74"/>
  <c r="Q73"/>
  <c r="Q72"/>
  <c r="Q71"/>
  <c r="Q70"/>
  <c r="Q69"/>
  <c r="Q68"/>
  <c r="Q67"/>
  <c r="Q66"/>
  <c r="Q65"/>
  <c r="Q64"/>
  <c r="Q63"/>
  <c r="Q62"/>
  <c r="Q61"/>
  <c r="Q49"/>
  <c r="Q48"/>
  <c r="Q47"/>
  <c r="Q42"/>
  <c r="Q41"/>
  <c r="Q40"/>
  <c r="Q38"/>
  <c r="Q37"/>
  <c r="Q34"/>
  <c r="Q33"/>
  <c r="Q32"/>
  <c r="Q30"/>
  <c r="Q45" s="1"/>
  <c r="Q29"/>
  <c r="Q44" s="1"/>
  <c r="Q17"/>
  <c r="Q16"/>
  <c r="Q15"/>
  <c r="Q13"/>
  <c r="Q10"/>
  <c r="P225"/>
  <c r="P224"/>
  <c r="P223"/>
  <c r="P222"/>
  <c r="P190"/>
  <c r="P189"/>
  <c r="P188"/>
  <c r="P187"/>
  <c r="P186"/>
  <c r="P185"/>
  <c r="P184"/>
  <c r="P183"/>
  <c r="P182"/>
  <c r="P181"/>
  <c r="P180"/>
  <c r="P179"/>
  <c r="P178"/>
  <c r="P177"/>
  <c r="P176"/>
  <c r="P175"/>
  <c r="P173"/>
  <c r="P172"/>
  <c r="P171"/>
  <c r="P170"/>
  <c r="P169"/>
  <c r="P168"/>
  <c r="P167"/>
  <c r="P166"/>
  <c r="P165"/>
  <c r="P164"/>
  <c r="P163"/>
  <c r="P162"/>
  <c r="P161"/>
  <c r="P160"/>
  <c r="P159"/>
  <c r="P157"/>
  <c r="P156"/>
  <c r="P155"/>
  <c r="P154"/>
  <c r="P153"/>
  <c r="P152"/>
  <c r="P151"/>
  <c r="P150"/>
  <c r="P149"/>
  <c r="P148"/>
  <c r="P147"/>
  <c r="P146"/>
  <c r="P145"/>
  <c r="P144"/>
  <c r="P143"/>
  <c r="P141"/>
  <c r="P140"/>
  <c r="P139"/>
  <c r="P138"/>
  <c r="P137"/>
  <c r="P136"/>
  <c r="P135"/>
  <c r="P134"/>
  <c r="P133"/>
  <c r="P132"/>
  <c r="P131"/>
  <c r="P130"/>
  <c r="P129"/>
  <c r="P128"/>
  <c r="P127"/>
  <c r="P124"/>
  <c r="P123"/>
  <c r="P122"/>
  <c r="P121"/>
  <c r="P120"/>
  <c r="P119"/>
  <c r="P118"/>
  <c r="P117"/>
  <c r="P116"/>
  <c r="P115"/>
  <c r="P114"/>
  <c r="P113"/>
  <c r="P112"/>
  <c r="P111"/>
  <c r="P110"/>
  <c r="P109"/>
  <c r="P107"/>
  <c r="P106"/>
  <c r="P105"/>
  <c r="P104"/>
  <c r="P103"/>
  <c r="P102"/>
  <c r="P101"/>
  <c r="P100"/>
  <c r="P99"/>
  <c r="P98"/>
  <c r="P97"/>
  <c r="P96"/>
  <c r="P95"/>
  <c r="P94"/>
  <c r="P93"/>
  <c r="P91"/>
  <c r="P90"/>
  <c r="P89"/>
  <c r="P88"/>
  <c r="P87"/>
  <c r="P86"/>
  <c r="P85"/>
  <c r="P84"/>
  <c r="P83"/>
  <c r="P82"/>
  <c r="P81"/>
  <c r="P80"/>
  <c r="P79"/>
  <c r="P78"/>
  <c r="P77"/>
  <c r="P75"/>
  <c r="P74"/>
  <c r="P73"/>
  <c r="P72"/>
  <c r="P71"/>
  <c r="P70"/>
  <c r="P69"/>
  <c r="P68"/>
  <c r="P67"/>
  <c r="P66"/>
  <c r="P65"/>
  <c r="P64"/>
  <c r="P63"/>
  <c r="P62"/>
  <c r="P61"/>
  <c r="P49"/>
  <c r="P48"/>
  <c r="P47"/>
  <c r="P42"/>
  <c r="P41"/>
  <c r="P40"/>
  <c r="P38"/>
  <c r="P37"/>
  <c r="P34"/>
  <c r="P33"/>
  <c r="P32"/>
  <c r="P30"/>
  <c r="P45" s="1"/>
  <c r="P29"/>
  <c r="P44" s="1"/>
  <c r="P17"/>
  <c r="P16"/>
  <c r="P15"/>
  <c r="P13"/>
  <c r="P10"/>
  <c r="O225"/>
  <c r="O224"/>
  <c r="O223"/>
  <c r="O222"/>
  <c r="O190"/>
  <c r="O189"/>
  <c r="O188"/>
  <c r="O187"/>
  <c r="O186"/>
  <c r="O185"/>
  <c r="O184"/>
  <c r="O183"/>
  <c r="O182"/>
  <c r="O181"/>
  <c r="O180"/>
  <c r="O179"/>
  <c r="O178"/>
  <c r="O177"/>
  <c r="O176"/>
  <c r="O175"/>
  <c r="O173"/>
  <c r="O172"/>
  <c r="O171"/>
  <c r="O170"/>
  <c r="O169"/>
  <c r="O168"/>
  <c r="O167"/>
  <c r="O166"/>
  <c r="O165"/>
  <c r="O164"/>
  <c r="O163"/>
  <c r="O162"/>
  <c r="O161"/>
  <c r="O160"/>
  <c r="O159"/>
  <c r="O157"/>
  <c r="O156"/>
  <c r="O155"/>
  <c r="O154"/>
  <c r="O153"/>
  <c r="O152"/>
  <c r="O151"/>
  <c r="O150"/>
  <c r="O149"/>
  <c r="O148"/>
  <c r="O147"/>
  <c r="O146"/>
  <c r="O145"/>
  <c r="O144"/>
  <c r="O143"/>
  <c r="O141"/>
  <c r="O140"/>
  <c r="O139"/>
  <c r="O138"/>
  <c r="O137"/>
  <c r="O136"/>
  <c r="O135"/>
  <c r="O134"/>
  <c r="O133"/>
  <c r="O132"/>
  <c r="O131"/>
  <c r="O130"/>
  <c r="O129"/>
  <c r="O128"/>
  <c r="O127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1"/>
  <c r="O90"/>
  <c r="O89"/>
  <c r="O88"/>
  <c r="O87"/>
  <c r="O86"/>
  <c r="O85"/>
  <c r="O84"/>
  <c r="O83"/>
  <c r="O82"/>
  <c r="O81"/>
  <c r="O80"/>
  <c r="O79"/>
  <c r="O78"/>
  <c r="O77"/>
  <c r="O75"/>
  <c r="O74"/>
  <c r="O73"/>
  <c r="O72"/>
  <c r="O71"/>
  <c r="O70"/>
  <c r="O69"/>
  <c r="O68"/>
  <c r="O67"/>
  <c r="O66"/>
  <c r="O65"/>
  <c r="O64"/>
  <c r="O63"/>
  <c r="O62"/>
  <c r="O61"/>
  <c r="O49"/>
  <c r="O48"/>
  <c r="O47"/>
  <c r="O42"/>
  <c r="O41"/>
  <c r="O40"/>
  <c r="O38"/>
  <c r="O37"/>
  <c r="O34"/>
  <c r="O33"/>
  <c r="O32"/>
  <c r="O30"/>
  <c r="O45" s="1"/>
  <c r="O29"/>
  <c r="O44" s="1"/>
  <c r="O17"/>
  <c r="O16"/>
  <c r="O15"/>
  <c r="O13"/>
  <c r="O10"/>
  <c r="N225"/>
  <c r="N224"/>
  <c r="N223"/>
  <c r="N222"/>
  <c r="N190"/>
  <c r="N189"/>
  <c r="N188"/>
  <c r="N187"/>
  <c r="N186"/>
  <c r="N185"/>
  <c r="N184"/>
  <c r="N183"/>
  <c r="N182"/>
  <c r="N181"/>
  <c r="N180"/>
  <c r="N179"/>
  <c r="N178"/>
  <c r="N177"/>
  <c r="N176"/>
  <c r="N175"/>
  <c r="N173"/>
  <c r="N172"/>
  <c r="N171"/>
  <c r="N170"/>
  <c r="N169"/>
  <c r="N168"/>
  <c r="N167"/>
  <c r="N166"/>
  <c r="N165"/>
  <c r="N164"/>
  <c r="N163"/>
  <c r="N162"/>
  <c r="N161"/>
  <c r="N160"/>
  <c r="N159"/>
  <c r="N157"/>
  <c r="N156"/>
  <c r="N155"/>
  <c r="N154"/>
  <c r="N153"/>
  <c r="N152"/>
  <c r="N151"/>
  <c r="N150"/>
  <c r="N149"/>
  <c r="N148"/>
  <c r="N147"/>
  <c r="N146"/>
  <c r="N145"/>
  <c r="N144"/>
  <c r="N143"/>
  <c r="N141"/>
  <c r="N140"/>
  <c r="N139"/>
  <c r="N138"/>
  <c r="N137"/>
  <c r="N136"/>
  <c r="N135"/>
  <c r="N134"/>
  <c r="N133"/>
  <c r="N132"/>
  <c r="N131"/>
  <c r="N130"/>
  <c r="N129"/>
  <c r="N128"/>
  <c r="N127"/>
  <c r="N124"/>
  <c r="N123"/>
  <c r="N122"/>
  <c r="N121"/>
  <c r="N120"/>
  <c r="N119"/>
  <c r="N118"/>
  <c r="N117"/>
  <c r="N116"/>
  <c r="N115"/>
  <c r="N114"/>
  <c r="N113"/>
  <c r="N112"/>
  <c r="N111"/>
  <c r="N110"/>
  <c r="N109"/>
  <c r="N107"/>
  <c r="N106"/>
  <c r="N105"/>
  <c r="N104"/>
  <c r="N103"/>
  <c r="N102"/>
  <c r="N101"/>
  <c r="N100"/>
  <c r="N99"/>
  <c r="N98"/>
  <c r="N97"/>
  <c r="N96"/>
  <c r="N95"/>
  <c r="N94"/>
  <c r="N93"/>
  <c r="N91"/>
  <c r="N90"/>
  <c r="N89"/>
  <c r="N88"/>
  <c r="N87"/>
  <c r="N86"/>
  <c r="N85"/>
  <c r="N84"/>
  <c r="N83"/>
  <c r="N82"/>
  <c r="N81"/>
  <c r="N80"/>
  <c r="N79"/>
  <c r="N78"/>
  <c r="N77"/>
  <c r="N75"/>
  <c r="N74"/>
  <c r="N73"/>
  <c r="N72"/>
  <c r="N71"/>
  <c r="N70"/>
  <c r="N69"/>
  <c r="N68"/>
  <c r="N67"/>
  <c r="N66"/>
  <c r="N65"/>
  <c r="N64"/>
  <c r="N63"/>
  <c r="N62"/>
  <c r="N61"/>
  <c r="N49"/>
  <c r="N48"/>
  <c r="N47"/>
  <c r="N42"/>
  <c r="N41"/>
  <c r="N40"/>
  <c r="N38"/>
  <c r="N37"/>
  <c r="N34"/>
  <c r="N33"/>
  <c r="N32"/>
  <c r="N30"/>
  <c r="N45" s="1"/>
  <c r="N29"/>
  <c r="N44" s="1"/>
  <c r="N17"/>
  <c r="N16"/>
  <c r="N15"/>
  <c r="N13"/>
  <c r="N10"/>
  <c r="M225"/>
  <c r="M224"/>
  <c r="M223"/>
  <c r="M222"/>
  <c r="M190"/>
  <c r="M189"/>
  <c r="M188"/>
  <c r="M187"/>
  <c r="M186"/>
  <c r="M185"/>
  <c r="M184"/>
  <c r="M183"/>
  <c r="M182"/>
  <c r="M181"/>
  <c r="M180"/>
  <c r="M179"/>
  <c r="M178"/>
  <c r="M177"/>
  <c r="M176"/>
  <c r="M175"/>
  <c r="M173"/>
  <c r="M172"/>
  <c r="M171"/>
  <c r="M170"/>
  <c r="M169"/>
  <c r="M168"/>
  <c r="M167"/>
  <c r="M166"/>
  <c r="M165"/>
  <c r="M164"/>
  <c r="M163"/>
  <c r="M162"/>
  <c r="M161"/>
  <c r="M160"/>
  <c r="M159"/>
  <c r="M157"/>
  <c r="M156"/>
  <c r="M155"/>
  <c r="M154"/>
  <c r="M153"/>
  <c r="M152"/>
  <c r="M151"/>
  <c r="M150"/>
  <c r="M149"/>
  <c r="M148"/>
  <c r="M147"/>
  <c r="M146"/>
  <c r="M145"/>
  <c r="M144"/>
  <c r="M143"/>
  <c r="M141"/>
  <c r="M140"/>
  <c r="M139"/>
  <c r="M138"/>
  <c r="M137"/>
  <c r="M136"/>
  <c r="M135"/>
  <c r="M134"/>
  <c r="M133"/>
  <c r="M132"/>
  <c r="M131"/>
  <c r="M130"/>
  <c r="M129"/>
  <c r="M128"/>
  <c r="M127"/>
  <c r="M124"/>
  <c r="M123"/>
  <c r="M122"/>
  <c r="M121"/>
  <c r="M120"/>
  <c r="M119"/>
  <c r="M118"/>
  <c r="M117"/>
  <c r="M116"/>
  <c r="M115"/>
  <c r="M114"/>
  <c r="M113"/>
  <c r="M112"/>
  <c r="M111"/>
  <c r="M110"/>
  <c r="M109"/>
  <c r="M107"/>
  <c r="M106"/>
  <c r="M105"/>
  <c r="M104"/>
  <c r="M103"/>
  <c r="M102"/>
  <c r="M101"/>
  <c r="M100"/>
  <c r="M99"/>
  <c r="M98"/>
  <c r="M97"/>
  <c r="M96"/>
  <c r="M95"/>
  <c r="M94"/>
  <c r="M93"/>
  <c r="M91"/>
  <c r="M90"/>
  <c r="M89"/>
  <c r="M88"/>
  <c r="M87"/>
  <c r="M86"/>
  <c r="M85"/>
  <c r="M84"/>
  <c r="M83"/>
  <c r="M82"/>
  <c r="M81"/>
  <c r="M80"/>
  <c r="M79"/>
  <c r="M78"/>
  <c r="M77"/>
  <c r="M75"/>
  <c r="M74"/>
  <c r="M73"/>
  <c r="M72"/>
  <c r="M71"/>
  <c r="M70"/>
  <c r="M69"/>
  <c r="M68"/>
  <c r="M67"/>
  <c r="M66"/>
  <c r="M65"/>
  <c r="M64"/>
  <c r="M63"/>
  <c r="M62"/>
  <c r="M61"/>
  <c r="M49"/>
  <c r="M48"/>
  <c r="M47"/>
  <c r="M42"/>
  <c r="M41"/>
  <c r="M40"/>
  <c r="M38"/>
  <c r="M37"/>
  <c r="M34"/>
  <c r="M33"/>
  <c r="M32"/>
  <c r="M30"/>
  <c r="M45" s="1"/>
  <c r="M29"/>
  <c r="M44" s="1"/>
  <c r="M17"/>
  <c r="M16"/>
  <c r="M15"/>
  <c r="M13"/>
  <c r="M10"/>
  <c r="L225"/>
  <c r="L224"/>
  <c r="L223"/>
  <c r="L222"/>
  <c r="L190"/>
  <c r="L189"/>
  <c r="L188"/>
  <c r="L187"/>
  <c r="L186"/>
  <c r="L185"/>
  <c r="L184"/>
  <c r="L183"/>
  <c r="L182"/>
  <c r="L181"/>
  <c r="L180"/>
  <c r="L179"/>
  <c r="L178"/>
  <c r="L177"/>
  <c r="L176"/>
  <c r="L175"/>
  <c r="L173"/>
  <c r="L172"/>
  <c r="L171"/>
  <c r="L170"/>
  <c r="L169"/>
  <c r="L168"/>
  <c r="L167"/>
  <c r="L166"/>
  <c r="L165"/>
  <c r="L164"/>
  <c r="L163"/>
  <c r="L162"/>
  <c r="L161"/>
  <c r="L160"/>
  <c r="L159"/>
  <c r="L157"/>
  <c r="L156"/>
  <c r="L155"/>
  <c r="L154"/>
  <c r="L153"/>
  <c r="L152"/>
  <c r="L151"/>
  <c r="L150"/>
  <c r="L149"/>
  <c r="L148"/>
  <c r="L147"/>
  <c r="L146"/>
  <c r="L145"/>
  <c r="L144"/>
  <c r="L143"/>
  <c r="L141"/>
  <c r="L140"/>
  <c r="L139"/>
  <c r="L138"/>
  <c r="L137"/>
  <c r="L136"/>
  <c r="L135"/>
  <c r="L134"/>
  <c r="L133"/>
  <c r="L132"/>
  <c r="L131"/>
  <c r="L130"/>
  <c r="L129"/>
  <c r="L128"/>
  <c r="L127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1"/>
  <c r="L90"/>
  <c r="L89"/>
  <c r="L88"/>
  <c r="L87"/>
  <c r="L86"/>
  <c r="L85"/>
  <c r="L84"/>
  <c r="L83"/>
  <c r="L82"/>
  <c r="L81"/>
  <c r="L80"/>
  <c r="L79"/>
  <c r="L78"/>
  <c r="L77"/>
  <c r="L75"/>
  <c r="L74"/>
  <c r="L73"/>
  <c r="L72"/>
  <c r="L71"/>
  <c r="L70"/>
  <c r="L69"/>
  <c r="L68"/>
  <c r="L67"/>
  <c r="L66"/>
  <c r="L65"/>
  <c r="L64"/>
  <c r="L63"/>
  <c r="L62"/>
  <c r="L61"/>
  <c r="L49"/>
  <c r="L48"/>
  <c r="L47"/>
  <c r="L42"/>
  <c r="L41"/>
  <c r="L40"/>
  <c r="L38"/>
  <c r="L37"/>
  <c r="L34"/>
  <c r="L33"/>
  <c r="L32"/>
  <c r="L30"/>
  <c r="L45" s="1"/>
  <c r="L29"/>
  <c r="L44" s="1"/>
  <c r="L17"/>
  <c r="L16"/>
  <c r="L15"/>
  <c r="L13"/>
  <c r="L10"/>
  <c r="K225"/>
  <c r="K224"/>
  <c r="K223"/>
  <c r="K222"/>
  <c r="K190"/>
  <c r="K189"/>
  <c r="K188"/>
  <c r="K187"/>
  <c r="K186"/>
  <c r="K185"/>
  <c r="K184"/>
  <c r="K183"/>
  <c r="K182"/>
  <c r="K181"/>
  <c r="K180"/>
  <c r="K179"/>
  <c r="K178"/>
  <c r="K177"/>
  <c r="K176"/>
  <c r="K175"/>
  <c r="K173"/>
  <c r="K172"/>
  <c r="K171"/>
  <c r="K170"/>
  <c r="K169"/>
  <c r="K168"/>
  <c r="K167"/>
  <c r="K166"/>
  <c r="K165"/>
  <c r="K164"/>
  <c r="K163"/>
  <c r="K162"/>
  <c r="K161"/>
  <c r="K160"/>
  <c r="K159"/>
  <c r="K157"/>
  <c r="K156"/>
  <c r="K155"/>
  <c r="K154"/>
  <c r="K153"/>
  <c r="K152"/>
  <c r="K151"/>
  <c r="K150"/>
  <c r="K149"/>
  <c r="K148"/>
  <c r="K147"/>
  <c r="K146"/>
  <c r="K145"/>
  <c r="K144"/>
  <c r="K143"/>
  <c r="K141"/>
  <c r="K140"/>
  <c r="K139"/>
  <c r="K138"/>
  <c r="K137"/>
  <c r="K136"/>
  <c r="K135"/>
  <c r="K134"/>
  <c r="K133"/>
  <c r="K132"/>
  <c r="K131"/>
  <c r="K130"/>
  <c r="K129"/>
  <c r="K128"/>
  <c r="K127"/>
  <c r="K124"/>
  <c r="K123"/>
  <c r="K122"/>
  <c r="K121"/>
  <c r="K120"/>
  <c r="K119"/>
  <c r="K118"/>
  <c r="K117"/>
  <c r="K116"/>
  <c r="K115"/>
  <c r="K114"/>
  <c r="K113"/>
  <c r="K112"/>
  <c r="K111"/>
  <c r="K110"/>
  <c r="K109"/>
  <c r="K107"/>
  <c r="K106"/>
  <c r="K105"/>
  <c r="K104"/>
  <c r="K103"/>
  <c r="K102"/>
  <c r="K101"/>
  <c r="K100"/>
  <c r="K99"/>
  <c r="K98"/>
  <c r="K97"/>
  <c r="K96"/>
  <c r="K95"/>
  <c r="K94"/>
  <c r="K93"/>
  <c r="K91"/>
  <c r="K90"/>
  <c r="K89"/>
  <c r="K88"/>
  <c r="K87"/>
  <c r="K86"/>
  <c r="K85"/>
  <c r="K84"/>
  <c r="K83"/>
  <c r="K82"/>
  <c r="K81"/>
  <c r="K80"/>
  <c r="K79"/>
  <c r="K78"/>
  <c r="K77"/>
  <c r="K75"/>
  <c r="K74"/>
  <c r="K73"/>
  <c r="K72"/>
  <c r="K71"/>
  <c r="K70"/>
  <c r="K69"/>
  <c r="K68"/>
  <c r="K67"/>
  <c r="K66"/>
  <c r="K65"/>
  <c r="K64"/>
  <c r="K63"/>
  <c r="K62"/>
  <c r="K61"/>
  <c r="K49"/>
  <c r="K48"/>
  <c r="K47"/>
  <c r="K42"/>
  <c r="K41"/>
  <c r="K40"/>
  <c r="K38"/>
  <c r="K37"/>
  <c r="K34"/>
  <c r="K33"/>
  <c r="K32"/>
  <c r="K30"/>
  <c r="K45" s="1"/>
  <c r="K29"/>
  <c r="K44" s="1"/>
  <c r="K17"/>
  <c r="K16"/>
  <c r="K15"/>
  <c r="K13"/>
  <c r="K10"/>
  <c r="J225"/>
  <c r="J224"/>
  <c r="J223"/>
  <c r="J222"/>
  <c r="J190"/>
  <c r="J189"/>
  <c r="J188"/>
  <c r="J187"/>
  <c r="J186"/>
  <c r="J185"/>
  <c r="J184"/>
  <c r="J183"/>
  <c r="J182"/>
  <c r="J181"/>
  <c r="J180"/>
  <c r="J179"/>
  <c r="J178"/>
  <c r="J177"/>
  <c r="J176"/>
  <c r="J175"/>
  <c r="J173"/>
  <c r="J172"/>
  <c r="J171"/>
  <c r="J170"/>
  <c r="J169"/>
  <c r="J168"/>
  <c r="J167"/>
  <c r="J166"/>
  <c r="J165"/>
  <c r="J164"/>
  <c r="J163"/>
  <c r="J162"/>
  <c r="J161"/>
  <c r="J160"/>
  <c r="J159"/>
  <c r="J157"/>
  <c r="J156"/>
  <c r="J155"/>
  <c r="J154"/>
  <c r="J153"/>
  <c r="J152"/>
  <c r="J151"/>
  <c r="J150"/>
  <c r="J149"/>
  <c r="J148"/>
  <c r="J147"/>
  <c r="J146"/>
  <c r="J145"/>
  <c r="J144"/>
  <c r="J143"/>
  <c r="J141"/>
  <c r="J140"/>
  <c r="J139"/>
  <c r="J138"/>
  <c r="J137"/>
  <c r="J136"/>
  <c r="J135"/>
  <c r="J134"/>
  <c r="J133"/>
  <c r="J132"/>
  <c r="J131"/>
  <c r="J130"/>
  <c r="J129"/>
  <c r="J128"/>
  <c r="J127"/>
  <c r="J124"/>
  <c r="J123"/>
  <c r="J122"/>
  <c r="J121"/>
  <c r="J120"/>
  <c r="J119"/>
  <c r="J118"/>
  <c r="J117"/>
  <c r="J116"/>
  <c r="J115"/>
  <c r="J114"/>
  <c r="J113"/>
  <c r="J112"/>
  <c r="J111"/>
  <c r="J110"/>
  <c r="J109"/>
  <c r="J107"/>
  <c r="J106"/>
  <c r="J105"/>
  <c r="J104"/>
  <c r="J103"/>
  <c r="J102"/>
  <c r="J101"/>
  <c r="J100"/>
  <c r="J99"/>
  <c r="J98"/>
  <c r="J97"/>
  <c r="J96"/>
  <c r="J95"/>
  <c r="J94"/>
  <c r="J93"/>
  <c r="J91"/>
  <c r="J90"/>
  <c r="J89"/>
  <c r="J88"/>
  <c r="J87"/>
  <c r="J86"/>
  <c r="J85"/>
  <c r="J84"/>
  <c r="J83"/>
  <c r="J82"/>
  <c r="J81"/>
  <c r="J80"/>
  <c r="J79"/>
  <c r="J78"/>
  <c r="J77"/>
  <c r="J75"/>
  <c r="J74"/>
  <c r="J73"/>
  <c r="J72"/>
  <c r="J71"/>
  <c r="J70"/>
  <c r="J69"/>
  <c r="J68"/>
  <c r="J67"/>
  <c r="J66"/>
  <c r="J65"/>
  <c r="J64"/>
  <c r="J63"/>
  <c r="J62"/>
  <c r="J61"/>
  <c r="J49"/>
  <c r="J48"/>
  <c r="J47"/>
  <c r="J42"/>
  <c r="J41"/>
  <c r="J40"/>
  <c r="J38"/>
  <c r="J37"/>
  <c r="J34"/>
  <c r="J33"/>
  <c r="J32"/>
  <c r="J30"/>
  <c r="J29"/>
  <c r="J17"/>
  <c r="J16"/>
  <c r="J15"/>
  <c r="J13"/>
  <c r="J10"/>
  <c r="I225"/>
  <c r="I224"/>
  <c r="I223"/>
  <c r="I222"/>
  <c r="I190"/>
  <c r="I189"/>
  <c r="I188"/>
  <c r="I187"/>
  <c r="I186"/>
  <c r="I185"/>
  <c r="I184"/>
  <c r="I183"/>
  <c r="I182"/>
  <c r="I181"/>
  <c r="I180"/>
  <c r="I179"/>
  <c r="I178"/>
  <c r="I177"/>
  <c r="I176"/>
  <c r="I175"/>
  <c r="I173"/>
  <c r="I172"/>
  <c r="I171"/>
  <c r="I170"/>
  <c r="I169"/>
  <c r="I168"/>
  <c r="I167"/>
  <c r="I166"/>
  <c r="I165"/>
  <c r="I164"/>
  <c r="I163"/>
  <c r="I162"/>
  <c r="I161"/>
  <c r="I160"/>
  <c r="I159"/>
  <c r="I157"/>
  <c r="I156"/>
  <c r="I155"/>
  <c r="I154"/>
  <c r="I153"/>
  <c r="I152"/>
  <c r="I151"/>
  <c r="I150"/>
  <c r="I149"/>
  <c r="I148"/>
  <c r="I147"/>
  <c r="I146"/>
  <c r="I145"/>
  <c r="I144"/>
  <c r="I143"/>
  <c r="I141"/>
  <c r="I140"/>
  <c r="I139"/>
  <c r="I138"/>
  <c r="I137"/>
  <c r="I136"/>
  <c r="I135"/>
  <c r="I134"/>
  <c r="I133"/>
  <c r="I132"/>
  <c r="I131"/>
  <c r="I130"/>
  <c r="I129"/>
  <c r="I128"/>
  <c r="I127"/>
  <c r="I124"/>
  <c r="I123"/>
  <c r="I122"/>
  <c r="I121"/>
  <c r="I120"/>
  <c r="I119"/>
  <c r="I118"/>
  <c r="I117"/>
  <c r="I116"/>
  <c r="I115"/>
  <c r="I114"/>
  <c r="I113"/>
  <c r="I112"/>
  <c r="I111"/>
  <c r="I110"/>
  <c r="I109"/>
  <c r="I107"/>
  <c r="I106"/>
  <c r="I105"/>
  <c r="I104"/>
  <c r="I103"/>
  <c r="I102"/>
  <c r="I101"/>
  <c r="I100"/>
  <c r="I99"/>
  <c r="I98"/>
  <c r="I97"/>
  <c r="I96"/>
  <c r="I95"/>
  <c r="I94"/>
  <c r="I93"/>
  <c r="I91"/>
  <c r="I90"/>
  <c r="I89"/>
  <c r="I88"/>
  <c r="I87"/>
  <c r="I86"/>
  <c r="I85"/>
  <c r="I84"/>
  <c r="I83"/>
  <c r="I82"/>
  <c r="I81"/>
  <c r="I80"/>
  <c r="I79"/>
  <c r="I78"/>
  <c r="I77"/>
  <c r="I75"/>
  <c r="I74"/>
  <c r="I73"/>
  <c r="I72"/>
  <c r="I71"/>
  <c r="I70"/>
  <c r="I69"/>
  <c r="I68"/>
  <c r="I67"/>
  <c r="I66"/>
  <c r="I65"/>
  <c r="I64"/>
  <c r="I63"/>
  <c r="I62"/>
  <c r="I61"/>
  <c r="I49"/>
  <c r="I48"/>
  <c r="I47"/>
  <c r="I42"/>
  <c r="I41"/>
  <c r="I40"/>
  <c r="I38"/>
  <c r="I37"/>
  <c r="I34"/>
  <c r="I33"/>
  <c r="I32"/>
  <c r="I30"/>
  <c r="I45" s="1"/>
  <c r="I29"/>
  <c r="I44" s="1"/>
  <c r="I17"/>
  <c r="I16"/>
  <c r="I15"/>
  <c r="I13"/>
  <c r="I10"/>
  <c r="H233"/>
  <c r="H232"/>
  <c r="H231"/>
  <c r="H230"/>
  <c r="H229"/>
  <c r="H228"/>
  <c r="H227"/>
  <c r="H225"/>
  <c r="H224"/>
  <c r="H223"/>
  <c r="H222"/>
  <c r="H206"/>
  <c r="H193"/>
  <c r="H190"/>
  <c r="H189"/>
  <c r="H188"/>
  <c r="H187"/>
  <c r="H186"/>
  <c r="H185"/>
  <c r="H184"/>
  <c r="H183"/>
  <c r="H182"/>
  <c r="H181"/>
  <c r="H180"/>
  <c r="H179"/>
  <c r="H178"/>
  <c r="H177"/>
  <c r="H176"/>
  <c r="H175"/>
  <c r="H173"/>
  <c r="H172"/>
  <c r="H171"/>
  <c r="H170"/>
  <c r="H169"/>
  <c r="H168"/>
  <c r="H167"/>
  <c r="H166"/>
  <c r="H165"/>
  <c r="H164"/>
  <c r="H163"/>
  <c r="H162"/>
  <c r="H161"/>
  <c r="H160"/>
  <c r="H159"/>
  <c r="H157"/>
  <c r="H156"/>
  <c r="H155"/>
  <c r="H154"/>
  <c r="H153"/>
  <c r="H152"/>
  <c r="H151"/>
  <c r="H150"/>
  <c r="H149"/>
  <c r="H148"/>
  <c r="H147"/>
  <c r="H146"/>
  <c r="H145"/>
  <c r="H144"/>
  <c r="H143"/>
  <c r="H141"/>
  <c r="H140"/>
  <c r="H139"/>
  <c r="H138"/>
  <c r="H137"/>
  <c r="H136"/>
  <c r="H135"/>
  <c r="H134"/>
  <c r="H133"/>
  <c r="H132"/>
  <c r="H131"/>
  <c r="H130"/>
  <c r="H129"/>
  <c r="H128"/>
  <c r="H127"/>
  <c r="H124"/>
  <c r="H123"/>
  <c r="H122"/>
  <c r="H121"/>
  <c r="H120"/>
  <c r="H119"/>
  <c r="H118"/>
  <c r="H117"/>
  <c r="H116"/>
  <c r="H115"/>
  <c r="H114"/>
  <c r="H113"/>
  <c r="H112"/>
  <c r="H111"/>
  <c r="H110"/>
  <c r="H109"/>
  <c r="H107"/>
  <c r="H106"/>
  <c r="H105"/>
  <c r="H104"/>
  <c r="H103"/>
  <c r="H102"/>
  <c r="H101"/>
  <c r="H100"/>
  <c r="H99"/>
  <c r="H98"/>
  <c r="H97"/>
  <c r="H96"/>
  <c r="H95"/>
  <c r="H94"/>
  <c r="H93"/>
  <c r="H91"/>
  <c r="H90"/>
  <c r="H89"/>
  <c r="H88"/>
  <c r="H87"/>
  <c r="H86"/>
  <c r="H85"/>
  <c r="H84"/>
  <c r="H83"/>
  <c r="H82"/>
  <c r="H81"/>
  <c r="H80"/>
  <c r="H79"/>
  <c r="H78"/>
  <c r="H77"/>
  <c r="H75"/>
  <c r="H74"/>
  <c r="H73"/>
  <c r="H72"/>
  <c r="H71"/>
  <c r="H70"/>
  <c r="H69"/>
  <c r="H68"/>
  <c r="H67"/>
  <c r="H66"/>
  <c r="H65"/>
  <c r="H64"/>
  <c r="H63"/>
  <c r="H62"/>
  <c r="H61"/>
  <c r="H49"/>
  <c r="H48"/>
  <c r="H47"/>
  <c r="H42"/>
  <c r="H41"/>
  <c r="H40"/>
  <c r="H38"/>
  <c r="H37"/>
  <c r="H34"/>
  <c r="H33"/>
  <c r="H32"/>
  <c r="H30"/>
  <c r="H45" s="1"/>
  <c r="H29"/>
  <c r="H44" s="1"/>
  <c r="H17"/>
  <c r="H16"/>
  <c r="H15"/>
  <c r="H13"/>
  <c r="H10"/>
  <c r="G225"/>
  <c r="G224"/>
  <c r="G223"/>
  <c r="G222"/>
  <c r="G190"/>
  <c r="G189"/>
  <c r="G188"/>
  <c r="G187"/>
  <c r="G186"/>
  <c r="G185"/>
  <c r="G184"/>
  <c r="G183"/>
  <c r="G182"/>
  <c r="G181"/>
  <c r="G180"/>
  <c r="G179"/>
  <c r="G178"/>
  <c r="G177"/>
  <c r="G176"/>
  <c r="G175"/>
  <c r="G173"/>
  <c r="G172"/>
  <c r="G171"/>
  <c r="G170"/>
  <c r="G169"/>
  <c r="G168"/>
  <c r="G167"/>
  <c r="G166"/>
  <c r="G165"/>
  <c r="G164"/>
  <c r="G163"/>
  <c r="G162"/>
  <c r="G161"/>
  <c r="G160"/>
  <c r="G159"/>
  <c r="G157"/>
  <c r="G156"/>
  <c r="G155"/>
  <c r="G154"/>
  <c r="G153"/>
  <c r="G152"/>
  <c r="G151"/>
  <c r="G150"/>
  <c r="G149"/>
  <c r="G148"/>
  <c r="G147"/>
  <c r="G146"/>
  <c r="G145"/>
  <c r="G144"/>
  <c r="G143"/>
  <c r="G141"/>
  <c r="G140"/>
  <c r="G139"/>
  <c r="G138"/>
  <c r="G137"/>
  <c r="G136"/>
  <c r="G135"/>
  <c r="G134"/>
  <c r="G133"/>
  <c r="G132"/>
  <c r="G131"/>
  <c r="G130"/>
  <c r="G129"/>
  <c r="G128"/>
  <c r="G127"/>
  <c r="G124"/>
  <c r="G123"/>
  <c r="G122"/>
  <c r="G121"/>
  <c r="G120"/>
  <c r="G119"/>
  <c r="G118"/>
  <c r="G117"/>
  <c r="G116"/>
  <c r="G115"/>
  <c r="G114"/>
  <c r="G113"/>
  <c r="G112"/>
  <c r="G111"/>
  <c r="G110"/>
  <c r="G109"/>
  <c r="G107"/>
  <c r="G106"/>
  <c r="G105"/>
  <c r="G104"/>
  <c r="G103"/>
  <c r="G102"/>
  <c r="G101"/>
  <c r="G100"/>
  <c r="G99"/>
  <c r="G98"/>
  <c r="G97"/>
  <c r="G96"/>
  <c r="G95"/>
  <c r="G94"/>
  <c r="G93"/>
  <c r="G91"/>
  <c r="G90"/>
  <c r="G89"/>
  <c r="G88"/>
  <c r="G87"/>
  <c r="G86"/>
  <c r="G85"/>
  <c r="G84"/>
  <c r="G83"/>
  <c r="G82"/>
  <c r="G81"/>
  <c r="G80"/>
  <c r="G79"/>
  <c r="G78"/>
  <c r="G77"/>
  <c r="G75"/>
  <c r="G74"/>
  <c r="G73"/>
  <c r="G72"/>
  <c r="G71"/>
  <c r="G70"/>
  <c r="G69"/>
  <c r="G68"/>
  <c r="G67"/>
  <c r="G66"/>
  <c r="G65"/>
  <c r="G64"/>
  <c r="G63"/>
  <c r="G62"/>
  <c r="G61"/>
  <c r="G49"/>
  <c r="G48"/>
  <c r="G47"/>
  <c r="G42"/>
  <c r="G41"/>
  <c r="G40"/>
  <c r="G38"/>
  <c r="G37"/>
  <c r="G34"/>
  <c r="G33"/>
  <c r="G32"/>
  <c r="G30"/>
  <c r="G45" s="1"/>
  <c r="G29"/>
  <c r="G44" s="1"/>
  <c r="G17"/>
  <c r="G16"/>
  <c r="G15"/>
  <c r="G13"/>
  <c r="G10"/>
  <c r="F233"/>
  <c r="F232"/>
  <c r="F231"/>
  <c r="F230"/>
  <c r="F229"/>
  <c r="F228"/>
  <c r="F227"/>
  <c r="F225"/>
  <c r="F224"/>
  <c r="F223"/>
  <c r="F222"/>
  <c r="F190"/>
  <c r="F189"/>
  <c r="F188"/>
  <c r="F187"/>
  <c r="F186"/>
  <c r="F185"/>
  <c r="F184"/>
  <c r="F183"/>
  <c r="F182"/>
  <c r="F181"/>
  <c r="F180"/>
  <c r="F179"/>
  <c r="F178"/>
  <c r="F177"/>
  <c r="F176"/>
  <c r="F175"/>
  <c r="F173"/>
  <c r="F172"/>
  <c r="F171"/>
  <c r="F170"/>
  <c r="F169"/>
  <c r="F168"/>
  <c r="F167"/>
  <c r="F166"/>
  <c r="F165"/>
  <c r="F164"/>
  <c r="F163"/>
  <c r="F162"/>
  <c r="F161"/>
  <c r="F160"/>
  <c r="F159"/>
  <c r="F157"/>
  <c r="F156"/>
  <c r="F155"/>
  <c r="F154"/>
  <c r="F153"/>
  <c r="F152"/>
  <c r="F151"/>
  <c r="F150"/>
  <c r="F149"/>
  <c r="F148"/>
  <c r="F147"/>
  <c r="F146"/>
  <c r="F145"/>
  <c r="F144"/>
  <c r="F143"/>
  <c r="F141"/>
  <c r="F140"/>
  <c r="F139"/>
  <c r="F138"/>
  <c r="F137"/>
  <c r="F136"/>
  <c r="F135"/>
  <c r="F134"/>
  <c r="F133"/>
  <c r="F132"/>
  <c r="F131"/>
  <c r="F130"/>
  <c r="F129"/>
  <c r="F128"/>
  <c r="F127"/>
  <c r="F124"/>
  <c r="F123"/>
  <c r="F122"/>
  <c r="F121"/>
  <c r="F120"/>
  <c r="F119"/>
  <c r="F118"/>
  <c r="F117"/>
  <c r="F116"/>
  <c r="F115"/>
  <c r="F114"/>
  <c r="F113"/>
  <c r="F112"/>
  <c r="F111"/>
  <c r="F110"/>
  <c r="F109"/>
  <c r="F107"/>
  <c r="F106"/>
  <c r="F105"/>
  <c r="F104"/>
  <c r="F103"/>
  <c r="F102"/>
  <c r="F101"/>
  <c r="F100"/>
  <c r="F99"/>
  <c r="F98"/>
  <c r="F97"/>
  <c r="F96"/>
  <c r="F95"/>
  <c r="F94"/>
  <c r="F93"/>
  <c r="F91"/>
  <c r="F90"/>
  <c r="F89"/>
  <c r="F88"/>
  <c r="F87"/>
  <c r="F86"/>
  <c r="F85"/>
  <c r="F84"/>
  <c r="F83"/>
  <c r="F82"/>
  <c r="F81"/>
  <c r="F80"/>
  <c r="F79"/>
  <c r="F78"/>
  <c r="F77"/>
  <c r="F75"/>
  <c r="F74"/>
  <c r="F73"/>
  <c r="F72"/>
  <c r="F71"/>
  <c r="F70"/>
  <c r="F69"/>
  <c r="F68"/>
  <c r="F67"/>
  <c r="F66"/>
  <c r="F65"/>
  <c r="F64"/>
  <c r="F63"/>
  <c r="F62"/>
  <c r="F61"/>
  <c r="F49"/>
  <c r="F48"/>
  <c r="F47"/>
  <c r="F42"/>
  <c r="F41"/>
  <c r="F40"/>
  <c r="F38"/>
  <c r="F37"/>
  <c r="F34"/>
  <c r="F33"/>
  <c r="F32"/>
  <c r="F30"/>
  <c r="F29"/>
  <c r="F17"/>
  <c r="F16"/>
  <c r="F15"/>
  <c r="F13"/>
  <c r="F10"/>
  <c r="E225"/>
  <c r="E224"/>
  <c r="E223"/>
  <c r="E222"/>
  <c r="E190"/>
  <c r="E189"/>
  <c r="E188"/>
  <c r="E187"/>
  <c r="E186"/>
  <c r="E185"/>
  <c r="E184"/>
  <c r="E183"/>
  <c r="E182"/>
  <c r="E181"/>
  <c r="E180"/>
  <c r="E179"/>
  <c r="E178"/>
  <c r="E177"/>
  <c r="E176"/>
  <c r="E175"/>
  <c r="E173"/>
  <c r="E172"/>
  <c r="E171"/>
  <c r="E170"/>
  <c r="E169"/>
  <c r="E168"/>
  <c r="E167"/>
  <c r="E166"/>
  <c r="E165"/>
  <c r="E164"/>
  <c r="E163"/>
  <c r="E162"/>
  <c r="E161"/>
  <c r="E160"/>
  <c r="E159"/>
  <c r="E157"/>
  <c r="E156"/>
  <c r="E155"/>
  <c r="E154"/>
  <c r="E153"/>
  <c r="E152"/>
  <c r="E151"/>
  <c r="E150"/>
  <c r="E149"/>
  <c r="E148"/>
  <c r="E147"/>
  <c r="E146"/>
  <c r="E145"/>
  <c r="E144"/>
  <c r="E143"/>
  <c r="E141"/>
  <c r="E140"/>
  <c r="E139"/>
  <c r="E138"/>
  <c r="E137"/>
  <c r="E136"/>
  <c r="E135"/>
  <c r="E134"/>
  <c r="E133"/>
  <c r="E132"/>
  <c r="E131"/>
  <c r="E130"/>
  <c r="E129"/>
  <c r="E128"/>
  <c r="E127"/>
  <c r="E124"/>
  <c r="E123"/>
  <c r="E122"/>
  <c r="E121"/>
  <c r="E120"/>
  <c r="E119"/>
  <c r="E118"/>
  <c r="E117"/>
  <c r="E116"/>
  <c r="E115"/>
  <c r="E114"/>
  <c r="E113"/>
  <c r="E112"/>
  <c r="E111"/>
  <c r="E110"/>
  <c r="E109"/>
  <c r="E107"/>
  <c r="E106"/>
  <c r="E105"/>
  <c r="E104"/>
  <c r="E103"/>
  <c r="E102"/>
  <c r="E101"/>
  <c r="E100"/>
  <c r="E99"/>
  <c r="E98"/>
  <c r="E97"/>
  <c r="E96"/>
  <c r="E95"/>
  <c r="E94"/>
  <c r="E93"/>
  <c r="E91"/>
  <c r="E90"/>
  <c r="E89"/>
  <c r="E88"/>
  <c r="E87"/>
  <c r="E86"/>
  <c r="E85"/>
  <c r="E84"/>
  <c r="E83"/>
  <c r="E82"/>
  <c r="E81"/>
  <c r="E80"/>
  <c r="E79"/>
  <c r="E78"/>
  <c r="E77"/>
  <c r="E75"/>
  <c r="E74"/>
  <c r="E73"/>
  <c r="E72"/>
  <c r="E71"/>
  <c r="E70"/>
  <c r="E69"/>
  <c r="E68"/>
  <c r="E67"/>
  <c r="E66"/>
  <c r="E65"/>
  <c r="E64"/>
  <c r="E63"/>
  <c r="E62"/>
  <c r="E61"/>
  <c r="E49"/>
  <c r="E48"/>
  <c r="E47"/>
  <c r="E42"/>
  <c r="E41"/>
  <c r="E40"/>
  <c r="E38"/>
  <c r="E37"/>
  <c r="E34"/>
  <c r="E33"/>
  <c r="E32"/>
  <c r="E30"/>
  <c r="E45" s="1"/>
  <c r="E29"/>
  <c r="E44" s="1"/>
  <c r="E17"/>
  <c r="E16"/>
  <c r="E15"/>
  <c r="E13"/>
  <c r="E10"/>
  <c r="D225"/>
  <c r="D224"/>
  <c r="D223"/>
  <c r="D222"/>
  <c r="D190"/>
  <c r="D189"/>
  <c r="D188"/>
  <c r="D187"/>
  <c r="D186"/>
  <c r="D185"/>
  <c r="D184"/>
  <c r="D183"/>
  <c r="D182"/>
  <c r="D181"/>
  <c r="D180"/>
  <c r="D179"/>
  <c r="D178"/>
  <c r="D177"/>
  <c r="D176"/>
  <c r="D175"/>
  <c r="D173"/>
  <c r="D172"/>
  <c r="D171"/>
  <c r="D170"/>
  <c r="D169"/>
  <c r="D168"/>
  <c r="D167"/>
  <c r="D166"/>
  <c r="D165"/>
  <c r="D164"/>
  <c r="D163"/>
  <c r="D162"/>
  <c r="D161"/>
  <c r="D160"/>
  <c r="D159"/>
  <c r="D157"/>
  <c r="D156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4"/>
  <c r="D133"/>
  <c r="D132"/>
  <c r="D131"/>
  <c r="D130"/>
  <c r="D129"/>
  <c r="D128"/>
  <c r="D127"/>
  <c r="D124"/>
  <c r="D123"/>
  <c r="D122"/>
  <c r="D121"/>
  <c r="D120"/>
  <c r="D119"/>
  <c r="D118"/>
  <c r="D117"/>
  <c r="D116"/>
  <c r="D115"/>
  <c r="D114"/>
  <c r="D113"/>
  <c r="D112"/>
  <c r="D111"/>
  <c r="D110"/>
  <c r="D109"/>
  <c r="D107"/>
  <c r="D106"/>
  <c r="D105"/>
  <c r="D104"/>
  <c r="D103"/>
  <c r="D102"/>
  <c r="D101"/>
  <c r="D100"/>
  <c r="D99"/>
  <c r="D98"/>
  <c r="D97"/>
  <c r="D96"/>
  <c r="D95"/>
  <c r="D94"/>
  <c r="D93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3"/>
  <c r="D62"/>
  <c r="D61"/>
  <c r="D49"/>
  <c r="D48"/>
  <c r="D47"/>
  <c r="D42"/>
  <c r="D41"/>
  <c r="D40"/>
  <c r="D38"/>
  <c r="D37"/>
  <c r="D34"/>
  <c r="D33"/>
  <c r="D32"/>
  <c r="D30"/>
  <c r="D29"/>
  <c r="D17"/>
  <c r="D16"/>
  <c r="D15"/>
  <c r="D13"/>
  <c r="D10"/>
  <c r="C225"/>
  <c r="C224"/>
  <c r="C223"/>
  <c r="C222"/>
  <c r="C190"/>
  <c r="C189"/>
  <c r="C188"/>
  <c r="C187"/>
  <c r="C186"/>
  <c r="C185"/>
  <c r="C184"/>
  <c r="C183"/>
  <c r="C182"/>
  <c r="C181"/>
  <c r="C180"/>
  <c r="C179"/>
  <c r="C178"/>
  <c r="C177"/>
  <c r="C176"/>
  <c r="C175"/>
  <c r="C173"/>
  <c r="C172"/>
  <c r="C171"/>
  <c r="C170"/>
  <c r="C169"/>
  <c r="C168"/>
  <c r="C167"/>
  <c r="C166"/>
  <c r="C165"/>
  <c r="C164"/>
  <c r="C163"/>
  <c r="C162"/>
  <c r="C161"/>
  <c r="C160"/>
  <c r="C159"/>
  <c r="C157"/>
  <c r="C156"/>
  <c r="C155"/>
  <c r="C154"/>
  <c r="C153"/>
  <c r="C152"/>
  <c r="C151"/>
  <c r="C150"/>
  <c r="C149"/>
  <c r="C148"/>
  <c r="C147"/>
  <c r="C146"/>
  <c r="C145"/>
  <c r="C144"/>
  <c r="C143"/>
  <c r="C141"/>
  <c r="C140"/>
  <c r="C139"/>
  <c r="C138"/>
  <c r="C137"/>
  <c r="C136"/>
  <c r="C135"/>
  <c r="C134"/>
  <c r="C133"/>
  <c r="C132"/>
  <c r="C131"/>
  <c r="C130"/>
  <c r="C129"/>
  <c r="C128"/>
  <c r="C127"/>
  <c r="C124"/>
  <c r="C123"/>
  <c r="C122"/>
  <c r="C121"/>
  <c r="C120"/>
  <c r="C119"/>
  <c r="C118"/>
  <c r="C117"/>
  <c r="C116"/>
  <c r="C115"/>
  <c r="C114"/>
  <c r="C113"/>
  <c r="C112"/>
  <c r="C111"/>
  <c r="C110"/>
  <c r="C109"/>
  <c r="C107"/>
  <c r="C106"/>
  <c r="C105"/>
  <c r="C104"/>
  <c r="C103"/>
  <c r="C102"/>
  <c r="C101"/>
  <c r="C100"/>
  <c r="C99"/>
  <c r="C98"/>
  <c r="C97"/>
  <c r="C96"/>
  <c r="C95"/>
  <c r="C94"/>
  <c r="C93"/>
  <c r="C91"/>
  <c r="C90"/>
  <c r="C89"/>
  <c r="C88"/>
  <c r="C87"/>
  <c r="C86"/>
  <c r="C85"/>
  <c r="C84"/>
  <c r="C83"/>
  <c r="C82"/>
  <c r="C81"/>
  <c r="C80"/>
  <c r="C79"/>
  <c r="C78"/>
  <c r="C77"/>
  <c r="C75"/>
  <c r="C74"/>
  <c r="C73"/>
  <c r="C72"/>
  <c r="C71"/>
  <c r="C70"/>
  <c r="C69"/>
  <c r="C68"/>
  <c r="C67"/>
  <c r="C66"/>
  <c r="C65"/>
  <c r="C64"/>
  <c r="C63"/>
  <c r="C62"/>
  <c r="C61"/>
  <c r="C49"/>
  <c r="C48"/>
  <c r="C47"/>
  <c r="C42"/>
  <c r="C41"/>
  <c r="C40"/>
  <c r="C38"/>
  <c r="C37"/>
  <c r="C34"/>
  <c r="C33"/>
  <c r="C32"/>
  <c r="C30"/>
  <c r="C29"/>
  <c r="B48"/>
  <c r="B49"/>
  <c r="B47"/>
  <c r="B41"/>
  <c r="B42"/>
  <c r="B40"/>
  <c r="B38"/>
  <c r="B37"/>
  <c r="B33"/>
  <c r="B34"/>
  <c r="B32"/>
  <c r="B30"/>
  <c r="B29"/>
  <c r="C17"/>
  <c r="C16"/>
  <c r="C15"/>
  <c r="C13"/>
  <c r="C10"/>
  <c r="C41" i="9"/>
  <c r="D6" i="10"/>
  <c r="E6"/>
  <c r="G6"/>
  <c r="H6"/>
  <c r="J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ware/nrel/post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2" name="Connection1" type="4" refreshedVersion="3" background="1" saveData="1">
    <webPr sourceData="1" parsePre="1" consecutive="1" xl2000="1" url="file:///C:/Projects/Benchmarks/branches/v1.2_4.0/ware/nrel/post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3" name="Connection10" type="4" refreshedVersion="3" background="1" saveData="1">
    <webPr sourceData="1" parsePre="1" consecutive="1" xl2000="1" url="file:///C:/Projects/Benchmarks/branches/v1.2_4.0/ware/nrel/post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4" name="Connection11" type="4" refreshedVersion="3" background="1" saveData="1">
    <webPr sourceData="1" parsePre="1" consecutive="1" xl2000="1" url="file:///C:/Projects/Benchmarks/branches/v1.2_4.0/ware/nrel/post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5" name="Connection12" type="4" refreshedVersion="3" background="1" saveData="1">
    <webPr sourceData="1" parsePre="1" consecutive="1" xl2000="1" url="file:///C:/Projects/Benchmarks/branches/v1.2_4.0/ware/nrel/post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6" name="Connection13" type="4" refreshedVersion="3" background="1" saveData="1">
    <webPr sourceData="1" parsePre="1" consecutive="1" xl2000="1" url="file:///C:/Projects/Benchmarks/branches/v1.2_4.0/ware/nrel/post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7" name="Connection14" type="4" refreshedVersion="3" background="1" saveData="1">
    <webPr sourceData="1" parsePre="1" consecutive="1" xl2000="1" url="file:///C:/Projects/Benchmarks/branches/v1.2_4.0/ware/nrel/post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8" name="Connection15" type="4" refreshedVersion="3" background="1" saveData="1">
    <webPr sourceData="1" parsePre="1" consecutive="1" xl2000="1" url="file:///C:/Projects/Benchmarks/branches/v1.2_4.0/ware/nrel/post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9" name="Connection2" type="4" refreshedVersion="3" background="1" saveData="1">
    <webPr sourceData="1" parsePre="1" consecutive="1" xl2000="1" url="file:///C:/Projects/Benchmarks/branches/v1.2_4.0/ware/nrel/post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0" name="Connection3" type="4" refreshedVersion="3" background="1" saveData="1">
    <webPr sourceData="1" parsePre="1" consecutive="1" xl2000="1" url="file:///C:/Projects/Benchmarks/branches/v1.2_4.0/ware/nrel/post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1" name="Connection4" type="4" refreshedVersion="3" background="1" saveData="1">
    <webPr sourceData="1" parsePre="1" consecutive="1" xl2000="1" url="file:///C:/Projects/Benchmarks/branches/v1.2_4.0/ware/nrel/post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2" name="Connection5" type="4" refreshedVersion="3" background="1" saveData="1">
    <webPr sourceData="1" parsePre="1" consecutive="1" xl2000="1" url="file:///C:/Projects/Benchmarks/branches/v1.2_4.0/ware/nrel/post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3" name="Connection6" type="4" refreshedVersion="3" background="1" saveData="1">
    <webPr sourceData="1" parsePre="1" consecutive="1" xl2000="1" url="file:///C:/Projects/Benchmarks/branches/v1.2_4.0/ware/nrel/post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4" name="Connection7" type="4" refreshedVersion="3" background="1" saveData="1">
    <webPr sourceData="1" parsePre="1" consecutive="1" xl2000="1" url="file:///C:/Projects/Benchmarks/branches/v1.2_4.0/ware/nrel/post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5" name="Connection8" type="4" refreshedVersion="3" background="1" saveData="1">
    <webPr sourceData="1" parsePre="1" consecutive="1" xl2000="1" url="file:///C:/Projects/Benchmarks/branches/v1.2_4.0/ware/nrel/post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  <connection id="16" name="Connection9" type="4" refreshedVersion="3" background="1" saveData="1">
    <webPr sourceData="1" parsePre="1" consecutive="1" xl2000="1" url="file:///C:/Projects/Benchmarks/branches/v1.2_4.0/ware/nrel/post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8"/>
      </tables>
    </webPr>
  </connection>
</connections>
</file>

<file path=xl/sharedStrings.xml><?xml version="1.0" encoding="utf-8"?>
<sst xmlns="http://schemas.openxmlformats.org/spreadsheetml/2006/main" count="4951" uniqueCount="626">
  <si>
    <t>Bulk storage, fine storage, office</t>
  </si>
  <si>
    <t>Metal building roof</t>
  </si>
  <si>
    <t>Metal building wall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</si>
  <si>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</si>
  <si>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</si>
  <si>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</si>
  <si>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</si>
  <si>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</si>
  <si>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</si>
  <si>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</si>
  <si>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</si>
  <si>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</si>
  <si>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</si>
  <si>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</si>
  <si>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</si>
  <si>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</si>
  <si>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</si>
  <si>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</si>
  <si>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</si>
  <si>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</si>
  <si>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</si>
  <si>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</si>
  <si>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</si>
  <si>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</si>
  <si>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</si>
  <si>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</si>
  <si>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</si>
  <si>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</si>
  <si>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</si>
  <si>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</si>
  <si>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</si>
  <si>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</si>
  <si>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</si>
  <si>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</si>
  <si>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</si>
  <si>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</si>
  <si>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</si>
  <si>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</si>
  <si>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</si>
  <si>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</si>
  <si>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</si>
  <si>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</si>
  <si>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</si>
  <si>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</si>
  <si>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</si>
  <si>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</si>
  <si>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</si>
  <si>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</si>
  <si>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</si>
  <si>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</si>
  <si>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</si>
  <si>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</si>
  <si>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</si>
  <si>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</si>
  <si>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</si>
  <si>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</si>
  <si>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</si>
  <si>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</si>
  <si>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</si>
  <si>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</si>
  <si>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</si>
  <si>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</si>
  <si>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</si>
  <si>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</si>
  <si>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</si>
  <si>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</si>
  <si>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</si>
  <si>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</si>
  <si>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</si>
  <si>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</si>
  <si>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</si>
  <si>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</si>
  <si>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</si>
  <si>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</si>
  <si>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</si>
  <si>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</si>
  <si>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</si>
  <si>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</si>
  <si>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</si>
  <si>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</si>
  <si>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</si>
  <si>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</si>
  <si>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</si>
  <si>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</si>
  <si>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</si>
  <si>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</si>
  <si>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</si>
  <si>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</si>
  <si>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</si>
  <si>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</si>
  <si>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</si>
  <si>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</si>
  <si>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</si>
  <si>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</si>
  <si>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</si>
  <si>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</si>
  <si>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</si>
  <si>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</si>
  <si>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</si>
  <si>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</si>
  <si>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</si>
  <si>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</si>
  <si>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</si>
  <si>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</si>
  <si>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</si>
  <si>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</si>
  <si>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</si>
  <si>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</si>
  <si>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</si>
  <si>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</si>
  <si>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</si>
  <si>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</si>
  <si>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</si>
  <si>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</si>
  <si>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</si>
  <si>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</si>
  <si>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</si>
  <si>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</si>
  <si>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</si>
  <si>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</si>
  <si>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</si>
  <si>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</si>
  <si>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Hours_of_operation</t>
  </si>
  <si>
    <t>Through 12/31</t>
  </si>
  <si>
    <t>WD, SummerDesign</t>
  </si>
  <si>
    <t>Sat, WinterDesign</t>
  </si>
  <si>
    <t>Sun, Hol, Other</t>
  </si>
  <si>
    <t>Fraction</t>
  </si>
  <si>
    <t>All</t>
  </si>
  <si>
    <t>ALWAYS_OFF</t>
  </si>
  <si>
    <t>HVACOperationSchd</t>
  </si>
  <si>
    <t>WD</t>
  </si>
  <si>
    <t>Sat</t>
  </si>
  <si>
    <t>SummerDesign</t>
  </si>
  <si>
    <t>WinterDesign</t>
  </si>
  <si>
    <t>BLDG_ELEVATORS</t>
  </si>
  <si>
    <t>BLDG_SWH_SCH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</si>
  <si>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</si>
  <si>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</si>
  <si>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</si>
  <si>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</si>
  <si>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</si>
  <si>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</si>
  <si>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</si>
  <si>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INFIL_SCH</t>
  </si>
  <si>
    <t>INFIL_HALF_ON_SCH</t>
  </si>
  <si>
    <t>SHADING_SCH</t>
  </si>
  <si>
    <t>PlantOnSched</t>
  </si>
  <si>
    <t>On/Off</t>
  </si>
  <si>
    <t>FAN_SCH</t>
  </si>
  <si>
    <t>CoolingCoilAvailSched</t>
  </si>
  <si>
    <t>Temperature</t>
  </si>
  <si>
    <t>Humidity Setpoint Schedule</t>
  </si>
  <si>
    <t>Humidity</t>
  </si>
  <si>
    <t>MinOA_MotorizedDamper_Sched</t>
  </si>
  <si>
    <t>MinOA_Sched</t>
  </si>
  <si>
    <t>Dual Zone Control Type Sched</t>
  </si>
  <si>
    <t>Control Type</t>
  </si>
  <si>
    <t>Heating-Supply-Air-Temp-Sch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</si>
  <si>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</si>
  <si>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</si>
  <si>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</si>
  <si>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</si>
  <si>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</si>
  <si>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</si>
  <si>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</si>
  <si>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</si>
  <si>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</si>
  <si>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</si>
  <si>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</si>
  <si>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</si>
  <si>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</si>
  <si>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</si>
  <si>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</si>
  <si>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</si>
  <si>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</si>
  <si>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</si>
  <si>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</si>
  <si>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</si>
  <si>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</si>
  <si>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</si>
  <si>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</si>
  <si>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</si>
  <si>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</si>
  <si>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</si>
  <si>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</si>
  <si>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</si>
  <si>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</si>
  <si>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</si>
  <si>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</si>
  <si>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</si>
  <si>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</si>
  <si>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</si>
  <si>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</si>
  <si>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</si>
  <si>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</si>
  <si>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</si>
  <si>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</si>
  <si>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</si>
  <si>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</si>
  <si>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</si>
  <si>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</si>
  <si>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</si>
  <si>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</si>
  <si>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</si>
  <si>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</si>
  <si>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</si>
  <si>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</si>
  <si>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</si>
  <si>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</si>
  <si>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</si>
  <si>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</si>
  <si>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</si>
  <si>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</si>
  <si>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</si>
  <si>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</si>
  <si>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</si>
  <si>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</si>
  <si>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</si>
  <si>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</si>
  <si>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</si>
  <si>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See Benchmark Technical Report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</si>
  <si>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</si>
  <si>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</si>
  <si>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</si>
  <si>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</si>
  <si>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</si>
  <si>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</si>
  <si>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</si>
  <si>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</si>
  <si>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</si>
  <si>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</si>
  <si>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</si>
  <si>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</si>
  <si>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</si>
  <si>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</si>
  <si>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</si>
  <si>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t>[4] DOE Benchmark Report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</si>
  <si>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</si>
  <si>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</si>
  <si>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</si>
  <si>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</si>
  <si>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</si>
  <si>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</si>
  <si>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</si>
  <si>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</si>
  <si>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</si>
  <si>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</si>
  <si>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</si>
  <si>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</si>
  <si>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</si>
  <si>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</si>
  <si>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</si>
  <si>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</si>
  <si>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</si>
  <si>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</si>
  <si>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Warehouse</t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</si>
  <si>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</si>
  <si>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</si>
  <si>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</si>
  <si>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</si>
  <si>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</si>
  <si>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</si>
  <si>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</si>
  <si>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</si>
  <si>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</si>
  <si>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</si>
  <si>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</si>
  <si>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</si>
  <si>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</si>
  <si>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</si>
  <si>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</si>
  <si>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</si>
  <si>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</si>
  <si>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</si>
  <si>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</si>
  <si>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</si>
  <si>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</si>
  <si>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</si>
  <si>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</si>
  <si>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</si>
  <si>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</si>
  <si>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</si>
  <si>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</si>
  <si>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</si>
  <si>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</si>
  <si>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</si>
  <si>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</si>
  <si>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t>MinRelHumSetSch</t>
  </si>
  <si>
    <t>MaxRelHumSetSch</t>
  </si>
  <si>
    <t>ReheatCoilAvailSched</t>
  </si>
  <si>
    <t>Seasonal-Reset-Supply-Air-Temp-Sch</t>
  </si>
  <si>
    <t>Through 3/31</t>
  </si>
  <si>
    <t>Through 9/30</t>
  </si>
  <si>
    <t>CW-Loop-Temp-Schedule</t>
  </si>
  <si>
    <t>HW-Loop-Temp-Schedule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</si>
  <si>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</si>
  <si>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</si>
  <si>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</si>
  <si>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</si>
  <si>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</si>
  <si>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</si>
  <si>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</si>
  <si>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</si>
  <si>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</si>
  <si>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</si>
  <si>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</si>
  <si>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</si>
  <si>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</si>
  <si>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</si>
  <si>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</si>
  <si>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</si>
  <si>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</si>
  <si>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</si>
  <si>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</si>
  <si>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</si>
  <si>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</si>
  <si>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</si>
  <si>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</si>
  <si>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</si>
  <si>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</si>
  <si>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</si>
  <si>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FINESTORAGE</t>
  </si>
  <si>
    <t>BULKSTORAGE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</si>
  <si>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</si>
  <si>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</si>
  <si>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</si>
  <si>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</si>
  <si>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</si>
  <si>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</si>
  <si>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</si>
  <si>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</si>
  <si>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</si>
  <si>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OFFICE_WALL_SOUTH</t>
  </si>
  <si>
    <t>S</t>
  </si>
  <si>
    <t>OFFICE_WALL_EAST</t>
  </si>
  <si>
    <t>E</t>
  </si>
  <si>
    <t>OFFICE_WALL_NORTH</t>
  </si>
  <si>
    <t>N</t>
  </si>
  <si>
    <t>OFFICE_WALL_WEST</t>
  </si>
  <si>
    <t>W</t>
  </si>
  <si>
    <t>OFFICE_FLOOR</t>
  </si>
  <si>
    <t>EXT-SLAB</t>
  </si>
  <si>
    <t>FINESTORAGE_WALL_SOUTH_1</t>
  </si>
  <si>
    <t>FINESTORAGE_WALL_EAST</t>
  </si>
  <si>
    <t>FINESTORAGE_WALL_NORTH</t>
  </si>
  <si>
    <t>INT-WALLS</t>
  </si>
  <si>
    <t>FINESTORAGE_WALL_WEST_1</t>
  </si>
  <si>
    <t>FINE STORAGE OFFICE_WALL_SOUTH</t>
  </si>
  <si>
    <t>FINE STORAGE OFFICE_WALL_WEST</t>
  </si>
  <si>
    <t>FINESTORAGE_FLOOR</t>
  </si>
  <si>
    <t>FINESTORAGE_CEILING</t>
  </si>
  <si>
    <t>BULKSTORAGE_WALL_EAST</t>
  </si>
  <si>
    <t>BULKSTORAGE_WALL_NORTH</t>
  </si>
  <si>
    <t>BULKSTORAGE_WALL_WEST</t>
  </si>
  <si>
    <t>BULKSTORAGE_FLOOR</t>
  </si>
  <si>
    <t>BULKSTORAGE_CEILING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</si>
  <si>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</si>
  <si>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</si>
  <si>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</si>
  <si>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</si>
  <si>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</si>
  <si>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</si>
  <si>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OFFICE_WALL_SOUTH WINDOW 1</t>
  </si>
  <si>
    <t>No</t>
  </si>
  <si>
    <t>OFFICE_WALL_SOUTH WINDOW2</t>
  </si>
  <si>
    <t>OFFICE_WALL_WEST WINDOW1</t>
  </si>
  <si>
    <t>OFFICE_WALL_WEST WINDOW2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</si>
  <si>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</si>
  <si>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</si>
  <si>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</si>
  <si>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</si>
  <si>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</si>
  <si>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</si>
  <si>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</si>
  <si>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</si>
  <si>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</si>
  <si>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</si>
  <si>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FURNACE_PACU_CAV_1:1_UNITARY_PACKAGE_COOLCOIL</t>
  </si>
  <si>
    <t>Coil:Cooling:DX:SingleSpeed</t>
  </si>
  <si>
    <t>FURNACE_PACU_CAV_2:2_UNITARY_PACKAGE_COOLCOIL</t>
  </si>
  <si>
    <t>BULKSTORAGE UNIT HEATER COIL</t>
  </si>
  <si>
    <t>Coil:Heating:Gas</t>
  </si>
  <si>
    <t>FURNACE_PACU_CAV_1:1_UNITARY_PACKAGE_HEATCOIL</t>
  </si>
  <si>
    <t>FURNACE_PACU_CAV_2:2_UNITARY_PACKAGE_HEATCOIL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</si>
  <si>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</si>
  <si>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</si>
  <si>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</si>
  <si>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</si>
  <si>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</si>
  <si>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</si>
  <si>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BULKSTORAGE UNIT HEATERFAN</t>
  </si>
  <si>
    <t>Fan:ConstantVolume</t>
  </si>
  <si>
    <t>Unit Heater Fans</t>
  </si>
  <si>
    <t>FURNACE_PACU_CAV_1:1_UNITARY_PACKAGE_FAN</t>
  </si>
  <si>
    <t>Fan:OnOff</t>
  </si>
  <si>
    <t>Unitary Fans</t>
  </si>
  <si>
    <t>FURNACE_PACU_CAV_2:2_UNITARY_PACKAGE_FAN</t>
  </si>
  <si>
    <t>Control</t>
  </si>
  <si>
    <t>Head [pa]</t>
  </si>
  <si>
    <t>Power [W]</t>
  </si>
  <si>
    <t>Motor Efficiency [W/W]</t>
  </si>
  <si>
    <t>Storage Volume [m3]</t>
  </si>
  <si>
    <t>Input [W]</t>
  </si>
  <si>
    <t>Thermal Efficiency [W/W]</t>
  </si>
  <si>
    <t>Recovery Efficiency [W/W]</t>
  </si>
  <si>
    <t>Energy Factor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</si>
  <si>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</si>
  <si>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</si>
  <si>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</si>
  <si>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</si>
  <si>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</si>
  <si>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</si>
  <si>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</si>
  <si>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</si>
  <si>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</si>
  <si>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</si>
  <si>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</si>
  <si>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</si>
  <si>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</si>
  <si>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</si>
  <si>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</si>
  <si>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</si>
  <si>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</si>
  <si>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</si>
  <si>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</si>
  <si>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</si>
  <si>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</si>
  <si>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</si>
  <si>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</si>
  <si>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</si>
  <si>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</si>
  <si>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</si>
  <si>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</si>
  <si>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</si>
  <si>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</si>
  <si>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</si>
  <si>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[Invalid/Undefined]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</si>
  <si>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</si>
  <si>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</si>
  <si>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</si>
  <si>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</si>
  <si>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</si>
  <si>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</si>
  <si>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</si>
  <si>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</si>
  <si>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24-MAY-14:00</t>
  </si>
  <si>
    <t>28-JUN-14:00</t>
  </si>
  <si>
    <t>06-OCT-14:00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</si>
  <si>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</si>
  <si>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</si>
  <si>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</si>
  <si>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</si>
  <si>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</si>
  <si>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</si>
  <si>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03-JAN-13:00</t>
  </si>
  <si>
    <t>21-APR-14:00</t>
  </si>
  <si>
    <t>06-OCT-15:00</t>
  </si>
  <si>
    <t>28-JUN-15:00</t>
  </si>
  <si>
    <t>11-JUL-15:00</t>
  </si>
  <si>
    <t>01-AUG-15:00</t>
  </si>
  <si>
    <t>14-APR-15:00</t>
  </si>
  <si>
    <t>03-JUL-14:00</t>
  </si>
  <si>
    <t>17-AUG-13:00</t>
  </si>
  <si>
    <t>11-SEP-13:00</t>
  </si>
  <si>
    <t>12-OCT-15:00</t>
  </si>
  <si>
    <t>02-JAN-16:00</t>
  </si>
  <si>
    <t>11-APR-15:00</t>
  </si>
  <si>
    <t>30-JUN-14:00</t>
  </si>
  <si>
    <t>10-JUL-15:00</t>
  </si>
  <si>
    <t>21-APR-15:00</t>
  </si>
  <si>
    <t>31-MAY-15:00</t>
  </si>
  <si>
    <t>01-SEP-14:00</t>
  </si>
  <si>
    <t>15-FEB-15:00</t>
  </si>
  <si>
    <t>13-APR-14:00</t>
  </si>
  <si>
    <t>16-JUN-14:00</t>
  </si>
  <si>
    <t>13-OCT-14:00</t>
  </si>
  <si>
    <t>10-NOV-16:00</t>
  </si>
  <si>
    <t>03-OCT-14:00</t>
  </si>
  <si>
    <t>06-NOV-16:00</t>
  </si>
  <si>
    <t>13-NOV-16:00</t>
  </si>
  <si>
    <t>01-DEC-16:00</t>
  </si>
  <si>
    <t>04-MAY-14:00</t>
  </si>
  <si>
    <t>01-SEP-15:00</t>
  </si>
  <si>
    <t>01-FEB-16:00</t>
  </si>
  <si>
    <t>07-APR-14:00</t>
  </si>
  <si>
    <t>08-JUN-12:00</t>
  </si>
  <si>
    <t>31-OCT-13:30</t>
  </si>
  <si>
    <t>25-APR-14:00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</si>
  <si>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</si>
  <si>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</si>
  <si>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</si>
  <si>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</si>
  <si>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</si>
  <si>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</si>
  <si>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</si>
  <si>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EXT-WALLS-METAL-SEMI</t>
  </si>
  <si>
    <t>ROOF-METAL-SEMI</t>
  </si>
  <si>
    <t>13-JUN-14:00</t>
  </si>
  <si>
    <t>15-MAY-14:00</t>
  </si>
  <si>
    <t>19-JUN-14:00</t>
  </si>
  <si>
    <t>13-FEB-11:00</t>
  </si>
  <si>
    <t>25-SEP-12:00</t>
  </si>
  <si>
    <t>17-MAY-13:00</t>
  </si>
  <si>
    <t>28-SEP-14:00</t>
  </si>
  <si>
    <t>09-MAR-15:00</t>
  </si>
  <si>
    <t>25-JUL-12:00</t>
  </si>
  <si>
    <t>08-SEP-14:00</t>
  </si>
  <si>
    <t>31-JUL-14:00</t>
  </si>
  <si>
    <t>24-JUL-14:00</t>
  </si>
  <si>
    <t>13-JUL-14:00</t>
  </si>
  <si>
    <t>29-JUN-14:00</t>
  </si>
  <si>
    <t>14-SEP-14:00</t>
  </si>
  <si>
    <t>14-JUN-15:00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</si>
  <si>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</si>
  <si>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</si>
  <si>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</si>
  <si>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</si>
  <si>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</si>
  <si>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20-NOV-16:49</t>
  </si>
  <si>
    <t>18-DEC-16:49</t>
  </si>
  <si>
    <t>02-JAN-16:40</t>
  </si>
  <si>
    <t>27-JUN-15:00</t>
  </si>
  <si>
    <t>25-JUL-15:00</t>
  </si>
  <si>
    <t>01-MAR-09:09</t>
  </si>
  <si>
    <t>01-DEC-16:49</t>
  </si>
  <si>
    <t>02-JAN-16:49</t>
  </si>
  <si>
    <t>01-FEB-09:09</t>
  </si>
  <si>
    <t>01-DEC-16:40</t>
  </si>
  <si>
    <t>02-JAN-09:09</t>
  </si>
  <si>
    <t>02-JAN-16:30</t>
  </si>
  <si>
    <t>17-OCT-14:00</t>
  </si>
  <si>
    <t>06-NOV-16:49</t>
  </si>
  <si>
    <t>01-DEC-16:19</t>
  </si>
  <si>
    <t>31-MAR-15:50</t>
  </si>
  <si>
    <t>06-NOV-16:40</t>
  </si>
  <si>
    <t>08-NOV-16:00</t>
  </si>
  <si>
    <t>03-APR-08:09</t>
  </si>
  <si>
    <t>01-SEP-08:09</t>
  </si>
  <si>
    <t>23-OCT-08:09</t>
  </si>
  <si>
    <t>01-NOV-08:09</t>
  </si>
  <si>
    <t>01-DEC-16:30</t>
  </si>
  <si>
    <t>24-JAN-13:00</t>
  </si>
  <si>
    <t>22-FEB-13:00</t>
  </si>
  <si>
    <t>13-MAR-15:00</t>
  </si>
  <si>
    <t>03-APR-14:50</t>
  </si>
  <si>
    <t>10-JUL-13:50</t>
  </si>
  <si>
    <t>21-AUG-14:30</t>
  </si>
  <si>
    <t>11-SEP-14:00</t>
  </si>
  <si>
    <t>06-OCT-14:20</t>
  </si>
  <si>
    <t>07-NOV-14:50</t>
  </si>
  <si>
    <t>13-DEC-15:39</t>
  </si>
  <si>
    <t>23-FEB-15:50</t>
  </si>
  <si>
    <t>24-MAR-13:00</t>
  </si>
  <si>
    <t>18-MAY-15:39</t>
  </si>
  <si>
    <t>31-JUL-13:00</t>
  </si>
  <si>
    <t>31-AUG-13:00</t>
  </si>
  <si>
    <t>15-SEP-14:00</t>
  </si>
  <si>
    <t>03-NOV-14:00</t>
  </si>
  <si>
    <t>19-DEC-14:00</t>
  </si>
  <si>
    <t>26-JAN-15:00</t>
  </si>
  <si>
    <t>28-FEB-15:00</t>
  </si>
  <si>
    <t>17-MAR-15:00</t>
  </si>
  <si>
    <t>26-APR-15:00</t>
  </si>
  <si>
    <t>30-MAY-15:00</t>
  </si>
  <si>
    <t>08-SEP-15:00</t>
  </si>
  <si>
    <t>02-OCT-15:00</t>
  </si>
  <si>
    <t>13-NOV-15:00</t>
  </si>
  <si>
    <t>11-DEC-15:50</t>
  </si>
  <si>
    <t>02-JAN-09:30</t>
  </si>
  <si>
    <t>09-FEB-09:09</t>
  </si>
  <si>
    <t>28-MAR-15:00</t>
  </si>
  <si>
    <t>03-JUL-15:50</t>
  </si>
  <si>
    <t>22-NOV-15:09</t>
  </si>
  <si>
    <t>01-DEC-09:09</t>
  </si>
  <si>
    <t>31-MAR-14:09</t>
  </si>
  <si>
    <t>30-MAY-13:50</t>
  </si>
  <si>
    <t>08-AUG-12:00</t>
  </si>
  <si>
    <t>19-OCT-10:00</t>
  </si>
  <si>
    <t>31-MAR-14:00</t>
  </si>
  <si>
    <t>04-AUG-15:00</t>
  </si>
  <si>
    <t>06-OCT-13:00</t>
  </si>
  <si>
    <t>10-NOV-16:40</t>
  </si>
  <si>
    <t>03-JUL-12:00</t>
  </si>
  <si>
    <t>15-AUG-12:09</t>
  </si>
  <si>
    <t>30-OCT-13:50</t>
  </si>
  <si>
    <t>08-FEB-09:09</t>
  </si>
  <si>
    <t>04-APR-15:00</t>
  </si>
  <si>
    <t>15-MAY-15:00</t>
  </si>
  <si>
    <t>30-JUN-15:00</t>
  </si>
  <si>
    <t>17-AUG-15:39</t>
  </si>
  <si>
    <t>29-JUN-15:39</t>
  </si>
  <si>
    <t>01-AUG-13:00</t>
  </si>
  <si>
    <t>14-SEP-15:00</t>
  </si>
  <si>
    <t>29-MAR-15:50</t>
  </si>
  <si>
    <t>07-AUG-15:00</t>
  </si>
  <si>
    <t>06-JAN-16:30</t>
  </si>
  <si>
    <t>27-SEP-15:00</t>
  </si>
  <si>
    <t>05-JAN-16:49</t>
  </si>
  <si>
    <t>14-FEB-09:09</t>
  </si>
  <si>
    <t>30-MAR-15:00</t>
  </si>
  <si>
    <t>17-JUL-15:50</t>
  </si>
  <si>
    <t>06-SEP-15:00</t>
  </si>
  <si>
    <t>05-OCT-14:00</t>
  </si>
  <si>
    <t>06-MAR-09:09</t>
  </si>
  <si>
    <t>31-MAY-12:09</t>
  </si>
  <si>
    <t>25-AUG-15:00</t>
  </si>
  <si>
    <t>27-NOV-16:40</t>
  </si>
  <si>
    <t>13-DEC-16:30</t>
  </si>
  <si>
    <t>04-JAN-16:49</t>
  </si>
  <si>
    <t>06-FEB-09:09</t>
  </si>
  <si>
    <t>03-MAR-09:09</t>
  </si>
  <si>
    <t>08-DEC-16:40</t>
  </si>
  <si>
    <t>02-MAR-09:09</t>
  </si>
  <si>
    <t>06-JUL-15:00</t>
  </si>
  <si>
    <t>11-AUG-15:50</t>
  </si>
  <si>
    <t>02-OCT-08:09</t>
  </si>
  <si>
    <t>24-NOV-16:30</t>
  </si>
  <si>
    <t>05-DEC-16:19</t>
  </si>
  <si>
    <t>15-AUG-15:00</t>
  </si>
  <si>
    <t>WINDOW-SEMI-OPER</t>
  </si>
  <si>
    <t>PSZ-AC office, semi-conditioned storage</t>
  </si>
  <si>
    <t>Gas furnace office, gas unit heaters storage</t>
  </si>
  <si>
    <t>PACU office</t>
  </si>
  <si>
    <t>Building Summary Warehouse post-1980 construction</t>
  </si>
  <si>
    <t>[2] ASHRAE Standard 90.1-1989, Atlanta, GA:  American Society of Heating, Refrigerating and Air-Conditioning Engineers.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</si>
</sst>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0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wrapText="1"/>
    </xf>
    <xf numFmtId="2" fontId="17" fillId="2" borderId="0" xfId="5" applyNumberFormat="1" applyFont="1" applyFill="1" applyBorder="1" applyAlignment="1">
      <alignment horizontal="center" wrapText="1"/>
    </xf>
    <xf numFmtId="2" fontId="17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4" applyFont="1" applyFill="1" applyBorder="1"/>
    <xf numFmtId="0" fontId="19" fillId="2" borderId="1" xfId="4" applyFont="1" applyFill="1" applyBorder="1" applyAlignment="1">
      <alignment wrapText="1"/>
    </xf>
    <xf numFmtId="0" fontId="20" fillId="0" borderId="0" xfId="3" applyFont="1"/>
    <xf numFmtId="0" fontId="20" fillId="0" borderId="0" xfId="4" applyFont="1"/>
    <xf numFmtId="0" fontId="19" fillId="0" borderId="0" xfId="4" applyFont="1"/>
    <xf numFmtId="1" fontId="20" fillId="0" borderId="0" xfId="4" applyNumberFormat="1" applyFont="1"/>
    <xf numFmtId="0" fontId="2" fillId="0" borderId="0" xfId="3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7" fillId="0" borderId="0" xfId="6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7" applyNumberFormat="1" applyFont="1" applyBorder="1" applyAlignment="1">
      <alignment horizontal="center"/>
    </xf>
    <xf numFmtId="164" fontId="22" fillId="0" borderId="0" xfId="7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1" fontId="2" fillId="0" borderId="0" xfId="5" applyNumberFormat="1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53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43333.333333333336</c:v>
                </c:pt>
                <c:pt idx="1">
                  <c:v>28811.111111111109</c:v>
                </c:pt>
                <c:pt idx="2">
                  <c:v>47252.777777777781</c:v>
                </c:pt>
                <c:pt idx="3">
                  <c:v>12550</c:v>
                </c:pt>
                <c:pt idx="4">
                  <c:v>1616.6666666666667</c:v>
                </c:pt>
                <c:pt idx="5">
                  <c:v>29097.222222222223</c:v>
                </c:pt>
                <c:pt idx="6">
                  <c:v>347.22222222222223</c:v>
                </c:pt>
                <c:pt idx="7">
                  <c:v>9644.4444444444453</c:v>
                </c:pt>
                <c:pt idx="8">
                  <c:v>7105.5555555555557</c:v>
                </c:pt>
                <c:pt idx="9">
                  <c:v>363.88888888888891</c:v>
                </c:pt>
                <c:pt idx="10">
                  <c:v>6236.1111111111113</c:v>
                </c:pt>
                <c:pt idx="11">
                  <c:v>3797.2222222222222</c:v>
                </c:pt>
                <c:pt idx="12">
                  <c:v>4433.333333333333</c:v>
                </c:pt>
                <c:pt idx="13">
                  <c:v>1680.5555555555557</c:v>
                </c:pt>
                <c:pt idx="14">
                  <c:v>966.66666666666663</c:v>
                </c:pt>
                <c:pt idx="15">
                  <c:v>175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88561.111111111109</c:v>
                </c:pt>
                <c:pt idx="1">
                  <c:v>88561.111111111109</c:v>
                </c:pt>
                <c:pt idx="2">
                  <c:v>88561.111111111109</c:v>
                </c:pt>
                <c:pt idx="3">
                  <c:v>88561.111111111109</c:v>
                </c:pt>
                <c:pt idx="4">
                  <c:v>88561.111111111109</c:v>
                </c:pt>
                <c:pt idx="5">
                  <c:v>88561.111111111109</c:v>
                </c:pt>
                <c:pt idx="6">
                  <c:v>88561.111111111109</c:v>
                </c:pt>
                <c:pt idx="7">
                  <c:v>88561.111111111109</c:v>
                </c:pt>
                <c:pt idx="8">
                  <c:v>88561.111111111109</c:v>
                </c:pt>
                <c:pt idx="9">
                  <c:v>88561.111111111109</c:v>
                </c:pt>
                <c:pt idx="10">
                  <c:v>88561.111111111109</c:v>
                </c:pt>
                <c:pt idx="11">
                  <c:v>88561.111111111109</c:v>
                </c:pt>
                <c:pt idx="12">
                  <c:v>88561.111111111109</c:v>
                </c:pt>
                <c:pt idx="13">
                  <c:v>88561.111111111109</c:v>
                </c:pt>
                <c:pt idx="14">
                  <c:v>88561.111111111109</c:v>
                </c:pt>
                <c:pt idx="15">
                  <c:v>88561.111111111109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32122.222222222223</c:v>
                </c:pt>
                <c:pt idx="1">
                  <c:v>32111.111111111109</c:v>
                </c:pt>
                <c:pt idx="2">
                  <c:v>32102.777777777777</c:v>
                </c:pt>
                <c:pt idx="3">
                  <c:v>32100</c:v>
                </c:pt>
                <c:pt idx="4">
                  <c:v>32075</c:v>
                </c:pt>
                <c:pt idx="5">
                  <c:v>32066.666666666668</c:v>
                </c:pt>
                <c:pt idx="6">
                  <c:v>32083.333333333332</c:v>
                </c:pt>
                <c:pt idx="7">
                  <c:v>32063.888888888891</c:v>
                </c:pt>
                <c:pt idx="8">
                  <c:v>32077.777777777777</c:v>
                </c:pt>
                <c:pt idx="9">
                  <c:v>32013.888888888891</c:v>
                </c:pt>
                <c:pt idx="10">
                  <c:v>32069.444444444445</c:v>
                </c:pt>
                <c:pt idx="11">
                  <c:v>32052.777777777777</c:v>
                </c:pt>
                <c:pt idx="12">
                  <c:v>32050</c:v>
                </c:pt>
                <c:pt idx="13">
                  <c:v>32041.666666666668</c:v>
                </c:pt>
                <c:pt idx="14">
                  <c:v>32022.222222222223</c:v>
                </c:pt>
                <c:pt idx="15">
                  <c:v>31827.777777777777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18305.555555555558</c:v>
                </c:pt>
                <c:pt idx="1">
                  <c:v>18830.555555555555</c:v>
                </c:pt>
                <c:pt idx="2">
                  <c:v>35605.555555555555</c:v>
                </c:pt>
                <c:pt idx="3">
                  <c:v>38255.555555555555</c:v>
                </c:pt>
                <c:pt idx="4">
                  <c:v>10027.777777777777</c:v>
                </c:pt>
                <c:pt idx="5">
                  <c:v>32341.666666666668</c:v>
                </c:pt>
                <c:pt idx="6">
                  <c:v>12727.777777777777</c:v>
                </c:pt>
                <c:pt idx="7">
                  <c:v>44422.222222222219</c:v>
                </c:pt>
                <c:pt idx="8">
                  <c:v>43558.333333333336</c:v>
                </c:pt>
                <c:pt idx="9">
                  <c:v>33197.222222222219</c:v>
                </c:pt>
                <c:pt idx="10">
                  <c:v>63008.333333333336</c:v>
                </c:pt>
                <c:pt idx="11">
                  <c:v>61452.777777777781</c:v>
                </c:pt>
                <c:pt idx="12">
                  <c:v>74663.888888888891</c:v>
                </c:pt>
                <c:pt idx="13">
                  <c:v>77608.333333333328</c:v>
                </c:pt>
                <c:pt idx="14">
                  <c:v>77458.333333333328</c:v>
                </c:pt>
                <c:pt idx="15">
                  <c:v>108055.55555555556</c:v>
                </c:pt>
              </c:numCache>
            </c:numRef>
          </c:val>
        </c:ser>
        <c:overlap val="100"/>
        <c:axId val="100112256"/>
        <c:axId val="100113792"/>
      </c:barChart>
      <c:catAx>
        <c:axId val="1001122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13792"/>
        <c:crosses val="autoZero"/>
        <c:auto val="1"/>
        <c:lblAlgn val="ctr"/>
        <c:lblOffset val="50"/>
        <c:tickLblSkip val="1"/>
        <c:tickMarkSkip val="1"/>
      </c:catAx>
      <c:valAx>
        <c:axId val="100113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67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1122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19940806511318"/>
          <c:y val="3.6432843936922282E-2"/>
          <c:w val="0.22974472807991192"/>
          <c:h val="0.2561174551386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4834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Schedules!$D$46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Schedules!$D$47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Schedules!$E$47:$AB$47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Schedules!$D$49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415168"/>
        <c:axId val="101421440"/>
      </c:barChart>
      <c:catAx>
        <c:axId val="10141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1440"/>
        <c:crosses val="autoZero"/>
        <c:auto val="1"/>
        <c:lblAlgn val="ctr"/>
        <c:lblOffset val="100"/>
        <c:tickLblSkip val="1"/>
        <c:tickMarkSkip val="1"/>
      </c:catAx>
      <c:valAx>
        <c:axId val="10142144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88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151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709581945985943E-2"/>
          <c:y val="4.7852093529092019E-2"/>
          <c:w val="0.22752497225305188"/>
          <c:h val="0.151712887438826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894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Schedules!$A$44</c:f>
              <c:strCache>
                <c:ptCount val="1"/>
                <c:pt idx="0">
                  <c:v>HTGSETP_FineStorage_SCH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Schedules!$A$45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axId val="101610624"/>
        <c:axId val="101612544"/>
      </c:barChart>
      <c:catAx>
        <c:axId val="10161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2544"/>
        <c:crosses val="autoZero"/>
        <c:auto val="1"/>
        <c:lblAlgn val="ctr"/>
        <c:lblOffset val="100"/>
        <c:tickLblSkip val="1"/>
        <c:tickMarkSkip val="1"/>
      </c:catAx>
      <c:valAx>
        <c:axId val="1016125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06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22"/>
          <c:w val="0.31742508324084751"/>
          <c:h val="8.972267536704789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Cooling Set Point Schedules</a:t>
            </a:r>
          </a:p>
        </c:rich>
      </c:tx>
      <c:layout>
        <c:manualLayout>
          <c:xMode val="edge"/>
          <c:yMode val="edge"/>
          <c:x val="0.30854605993340894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Schedules!$A$50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1703040"/>
        <c:axId val="101721600"/>
      </c:barChart>
      <c:catAx>
        <c:axId val="10170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1600"/>
        <c:crosses val="autoZero"/>
        <c:auto val="1"/>
        <c:lblAlgn val="ctr"/>
        <c:lblOffset val="100"/>
        <c:tickLblSkip val="1"/>
        <c:tickMarkSkip val="1"/>
      </c:catAx>
      <c:valAx>
        <c:axId val="1017216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03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4751"/>
          <c:h val="4.5676998368678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9140</c:v>
                </c:pt>
                <c:pt idx="1">
                  <c:v>211340</c:v>
                </c:pt>
                <c:pt idx="2">
                  <c:v>148830</c:v>
                </c:pt>
                <c:pt idx="3">
                  <c:v>450390</c:v>
                </c:pt>
                <c:pt idx="4">
                  <c:v>76140</c:v>
                </c:pt>
                <c:pt idx="5">
                  <c:v>290160</c:v>
                </c:pt>
                <c:pt idx="6">
                  <c:v>269660</c:v>
                </c:pt>
                <c:pt idx="7">
                  <c:v>834240</c:v>
                </c:pt>
                <c:pt idx="8">
                  <c:v>597040</c:v>
                </c:pt>
                <c:pt idx="9">
                  <c:v>621820</c:v>
                </c:pt>
                <c:pt idx="10">
                  <c:v>1286610</c:v>
                </c:pt>
                <c:pt idx="11">
                  <c:v>957690</c:v>
                </c:pt>
                <c:pt idx="12">
                  <c:v>2041250</c:v>
                </c:pt>
                <c:pt idx="13">
                  <c:v>1539250</c:v>
                </c:pt>
                <c:pt idx="14">
                  <c:v>2660170</c:v>
                </c:pt>
                <c:pt idx="15">
                  <c:v>5562430</c:v>
                </c:pt>
              </c:numCache>
            </c:numRef>
          </c:val>
        </c:ser>
        <c:overlap val="100"/>
        <c:axId val="100216832"/>
        <c:axId val="100218368"/>
      </c:barChart>
      <c:catAx>
        <c:axId val="1002168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8368"/>
        <c:crosses val="autoZero"/>
        <c:auto val="1"/>
        <c:lblAlgn val="ctr"/>
        <c:lblOffset val="50"/>
        <c:tickLblSkip val="1"/>
        <c:tickMarkSkip val="1"/>
      </c:catAx>
      <c:valAx>
        <c:axId val="100218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68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41"/>
          <c:h val="9.46166394779775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17"/>
          <c:y val="4.730831973898858E-2"/>
          <c:w val="0.84572697003329955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32.263868810145745</c:v>
                </c:pt>
                <c:pt idx="1">
                  <c:v>21.451336365309722</c:v>
                </c:pt>
                <c:pt idx="2">
                  <c:v>35.182094380089055</c:v>
                </c:pt>
                <c:pt idx="3">
                  <c:v>9.3441127746306716</c:v>
                </c:pt>
                <c:pt idx="4">
                  <c:v>1.2036904902246681</c:v>
                </c:pt>
                <c:pt idx="5">
                  <c:v>21.664360627325429</c:v>
                </c:pt>
                <c:pt idx="6">
                  <c:v>0.2585245898248858</c:v>
                </c:pt>
                <c:pt idx="7">
                  <c:v>7.1807790069760271</c:v>
                </c:pt>
                <c:pt idx="8">
                  <c:v>5.2904472061764629</c:v>
                </c:pt>
                <c:pt idx="9">
                  <c:v>0.27093377013648029</c:v>
                </c:pt>
                <c:pt idx="10">
                  <c:v>4.6431016332549486</c:v>
                </c:pt>
                <c:pt idx="11">
                  <c:v>2.827224914324951</c:v>
                </c:pt>
                <c:pt idx="12">
                  <c:v>3.3008419628841414</c:v>
                </c:pt>
                <c:pt idx="13">
                  <c:v>1.2512590147524472</c:v>
                </c:pt>
                <c:pt idx="14">
                  <c:v>0.71973245807248198</c:v>
                </c:pt>
                <c:pt idx="15">
                  <c:v>0.13029639327174244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65.938247782376067</c:v>
                </c:pt>
                <c:pt idx="1">
                  <c:v>65.938247782376067</c:v>
                </c:pt>
                <c:pt idx="2">
                  <c:v>65.938247782376067</c:v>
                </c:pt>
                <c:pt idx="3">
                  <c:v>65.938247782376067</c:v>
                </c:pt>
                <c:pt idx="4">
                  <c:v>65.938247782376067</c:v>
                </c:pt>
                <c:pt idx="5">
                  <c:v>65.938247782376067</c:v>
                </c:pt>
                <c:pt idx="6">
                  <c:v>65.938247782376067</c:v>
                </c:pt>
                <c:pt idx="7">
                  <c:v>65.938247782376067</c:v>
                </c:pt>
                <c:pt idx="8">
                  <c:v>65.938247782376067</c:v>
                </c:pt>
                <c:pt idx="9">
                  <c:v>65.938247782376067</c:v>
                </c:pt>
                <c:pt idx="10">
                  <c:v>65.938247782376067</c:v>
                </c:pt>
                <c:pt idx="11">
                  <c:v>65.938247782376067</c:v>
                </c:pt>
                <c:pt idx="12">
                  <c:v>65.938247782376067</c:v>
                </c:pt>
                <c:pt idx="13">
                  <c:v>65.938247782376067</c:v>
                </c:pt>
                <c:pt idx="14">
                  <c:v>65.938247782376067</c:v>
                </c:pt>
                <c:pt idx="15">
                  <c:v>65.938247782376067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23.916626853879833</c:v>
                </c:pt>
                <c:pt idx="1">
                  <c:v>23.908354067005437</c:v>
                </c:pt>
                <c:pt idx="2">
                  <c:v>23.90214947684964</c:v>
                </c:pt>
                <c:pt idx="3">
                  <c:v>23.90008128013104</c:v>
                </c:pt>
                <c:pt idx="4">
                  <c:v>23.881467509663647</c:v>
                </c:pt>
                <c:pt idx="5">
                  <c:v>23.875262919507851</c:v>
                </c:pt>
                <c:pt idx="6">
                  <c:v>23.887672099819447</c:v>
                </c:pt>
                <c:pt idx="7">
                  <c:v>23.873194722789254</c:v>
                </c:pt>
                <c:pt idx="8">
                  <c:v>23.883535706382247</c:v>
                </c:pt>
                <c:pt idx="9">
                  <c:v>23.835967181854468</c:v>
                </c:pt>
                <c:pt idx="10">
                  <c:v>23.877331116226451</c:v>
                </c:pt>
                <c:pt idx="11">
                  <c:v>23.864921935914857</c:v>
                </c:pt>
                <c:pt idx="12">
                  <c:v>23.862853739196257</c:v>
                </c:pt>
                <c:pt idx="13">
                  <c:v>23.856649149040461</c:v>
                </c:pt>
                <c:pt idx="14">
                  <c:v>23.842171772010268</c:v>
                </c:pt>
                <c:pt idx="15">
                  <c:v>23.697398001708329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13.629416375567978</c:v>
                </c:pt>
                <c:pt idx="1">
                  <c:v>14.020305555383205</c:v>
                </c:pt>
                <c:pt idx="2">
                  <c:v>26.510145539003087</c:v>
                </c:pt>
                <c:pt idx="3">
                  <c:v>28.483205208546615</c:v>
                </c:pt>
                <c:pt idx="4">
                  <c:v>7.4661901541427014</c:v>
                </c:pt>
                <c:pt idx="5">
                  <c:v>24.080014394649162</c:v>
                </c:pt>
                <c:pt idx="6">
                  <c:v>9.4764773646210134</c:v>
                </c:pt>
                <c:pt idx="7">
                  <c:v>33.074601923836589</c:v>
                </c:pt>
                <c:pt idx="8">
                  <c:v>32.431392744352273</c:v>
                </c:pt>
                <c:pt idx="9">
                  <c:v>24.717018983977681</c:v>
                </c:pt>
                <c:pt idx="10">
                  <c:v>46.912906167983074</c:v>
                </c:pt>
                <c:pt idx="11">
                  <c:v>45.754716005567587</c:v>
                </c:pt>
                <c:pt idx="12">
                  <c:v>55.591059599224842</c:v>
                </c:pt>
                <c:pt idx="13">
                  <c:v>57.78334812093987</c:v>
                </c:pt>
                <c:pt idx="14">
                  <c:v>57.671665498135518</c:v>
                </c:pt>
                <c:pt idx="15">
                  <c:v>80.452852353504454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1.8903318007995649</c:v>
                </c:pt>
                <c:pt idx="1">
                  <c:v>43.709269450873087</c:v>
                </c:pt>
                <c:pt idx="2">
                  <c:v>30.780971762910202</c:v>
                </c:pt>
                <c:pt idx="3">
                  <c:v>93.149512008984246</c:v>
                </c:pt>
                <c:pt idx="4">
                  <c:v>15.747249815413442</c:v>
                </c:pt>
                <c:pt idx="5">
                  <c:v>60.010795986871088</c:v>
                </c:pt>
                <c:pt idx="6">
                  <c:v>55.770992713742956</c:v>
                </c:pt>
                <c:pt idx="7">
                  <c:v>172.53724305241016</c:v>
                </c:pt>
                <c:pt idx="8">
                  <c:v>123.47961688723984</c:v>
                </c:pt>
                <c:pt idx="9">
                  <c:v>128.60460835592838</c:v>
                </c:pt>
                <c:pt idx="10">
                  <c:v>266.09625801167704</c:v>
                </c:pt>
                <c:pt idx="11">
                  <c:v>198.06913154351588</c:v>
                </c:pt>
                <c:pt idx="12">
                  <c:v>422.17065518403848</c:v>
                </c:pt>
                <c:pt idx="13">
                  <c:v>318.34717991036433</c:v>
                </c:pt>
                <c:pt idx="14">
                  <c:v>550.17548649157311</c:v>
                </c:pt>
                <c:pt idx="15">
                  <c:v>1150.4199473437116</c:v>
                </c:pt>
              </c:numCache>
            </c:numRef>
          </c:val>
        </c:ser>
        <c:overlap val="100"/>
        <c:axId val="100312960"/>
        <c:axId val="100314496"/>
      </c:barChart>
      <c:catAx>
        <c:axId val="10031296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4496"/>
        <c:crosses val="autoZero"/>
        <c:auto val="1"/>
        <c:lblAlgn val="ctr"/>
        <c:lblOffset val="0"/>
        <c:tickLblSkip val="1"/>
        <c:tickMarkSkip val="1"/>
      </c:catAx>
      <c:valAx>
        <c:axId val="1003144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765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129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896"/>
          <c:y val="6.1990212071778142E-2"/>
          <c:w val="0.26304106548279654"/>
          <c:h val="0.26590538336052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LocationSummary!$B$233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LocationSummary!$C$233:$R$233</c:f>
              <c:numCache>
                <c:formatCode>#,##0.00</c:formatCode>
                <c:ptCount val="16"/>
                <c:pt idx="0">
                  <c:v>111.95434110000001</c:v>
                </c:pt>
                <c:pt idx="1">
                  <c:v>321.06382299999996</c:v>
                </c:pt>
                <c:pt idx="2">
                  <c:v>6907.1900000000005</c:v>
                </c:pt>
                <c:pt idx="3">
                  <c:v>1251.67</c:v>
                </c:pt>
                <c:pt idx="4">
                  <c:v>2831.82</c:v>
                </c:pt>
                <c:pt idx="5">
                  <c:v>5790.58</c:v>
                </c:pt>
                <c:pt idx="6">
                  <c:v>2857.12</c:v>
                </c:pt>
                <c:pt idx="7">
                  <c:v>46.247006999999996</c:v>
                </c:pt>
                <c:pt idx="8">
                  <c:v>909.55256869999994</c:v>
                </c:pt>
                <c:pt idx="9">
                  <c:v>1871.1100000000001</c:v>
                </c:pt>
                <c:pt idx="10">
                  <c:v>339.58022019999999</c:v>
                </c:pt>
                <c:pt idx="11">
                  <c:v>975.67774600000007</c:v>
                </c:pt>
                <c:pt idx="12">
                  <c:v>354.83153499999997</c:v>
                </c:pt>
                <c:pt idx="13">
                  <c:v>14499.300000000001</c:v>
                </c:pt>
                <c:pt idx="14">
                  <c:v>353.75570250000004</c:v>
                </c:pt>
                <c:pt idx="15">
                  <c:v>263.21012079999997</c:v>
                </c:pt>
              </c:numCache>
            </c:numRef>
          </c:val>
        </c:ser>
        <c:overlap val="100"/>
        <c:axId val="100340096"/>
        <c:axId val="100341632"/>
      </c:barChart>
      <c:catAx>
        <c:axId val="1003400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1632"/>
        <c:crosses val="autoZero"/>
        <c:auto val="1"/>
        <c:lblAlgn val="ctr"/>
        <c:lblOffset val="50"/>
        <c:tickLblSkip val="1"/>
        <c:tickMarkSkip val="1"/>
      </c:catAx>
      <c:valAx>
        <c:axId val="100341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00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594"/>
          <c:y val="6.0902664491571792E-2"/>
          <c:w val="0.30171294071038018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LocationSummary!$C$227:$R$227</c:f>
              <c:numCache>
                <c:formatCode>#,##0.00</c:formatCode>
                <c:ptCount val="16"/>
                <c:pt idx="0">
                  <c:v>58122.346899999997</c:v>
                </c:pt>
                <c:pt idx="1">
                  <c:v>69629.428</c:v>
                </c:pt>
                <c:pt idx="2">
                  <c:v>72879.076499999996</c:v>
                </c:pt>
                <c:pt idx="3">
                  <c:v>69874.397400000002</c:v>
                </c:pt>
                <c:pt idx="4">
                  <c:v>20221.763999999999</c:v>
                </c:pt>
                <c:pt idx="5">
                  <c:v>76422.190799999997</c:v>
                </c:pt>
                <c:pt idx="6">
                  <c:v>23879.900699999998</c:v>
                </c:pt>
                <c:pt idx="7">
                  <c:v>70012.558999999994</c:v>
                </c:pt>
                <c:pt idx="8">
                  <c:v>92591.211200000005</c:v>
                </c:pt>
                <c:pt idx="9">
                  <c:v>24552.009600000001</c:v>
                </c:pt>
                <c:pt idx="10">
                  <c:v>139897.18049999999</c:v>
                </c:pt>
                <c:pt idx="11">
                  <c:v>105043.41409999999</c:v>
                </c:pt>
                <c:pt idx="12">
                  <c:v>115095.55319999999</c:v>
                </c:pt>
                <c:pt idx="13">
                  <c:v>111404.42660000001</c:v>
                </c:pt>
                <c:pt idx="14">
                  <c:v>126018.9372</c:v>
                </c:pt>
                <c:pt idx="15">
                  <c:v>172797.9993</c:v>
                </c:pt>
              </c:numCache>
            </c:numRef>
          </c:val>
        </c:ser>
        <c:overlap val="100"/>
        <c:axId val="100693888"/>
        <c:axId val="100695424"/>
      </c:barChart>
      <c:catAx>
        <c:axId val="10069388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5424"/>
        <c:crosses val="autoZero"/>
        <c:auto val="1"/>
        <c:lblAlgn val="ctr"/>
        <c:lblOffset val="50"/>
        <c:tickLblSkip val="1"/>
        <c:tickMarkSkip val="1"/>
      </c:catAx>
      <c:valAx>
        <c:axId val="1006954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9388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279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100940032"/>
        <c:axId val="100942208"/>
      </c:barChart>
      <c:catAx>
        <c:axId val="10094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2208"/>
        <c:crosses val="autoZero"/>
        <c:auto val="1"/>
        <c:lblAlgn val="ctr"/>
        <c:lblOffset val="100"/>
        <c:tickLblSkip val="1"/>
        <c:tickMarkSkip val="1"/>
      </c:catAx>
      <c:valAx>
        <c:axId val="100942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082E-3"/>
              <c:y val="0.419249592169659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0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646"/>
          <c:w val="0.17425083240843611"/>
          <c:h val="0.13376835236541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100972800"/>
        <c:axId val="100983168"/>
      </c:barChart>
      <c:catAx>
        <c:axId val="10097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83168"/>
        <c:crosses val="autoZero"/>
        <c:auto val="1"/>
        <c:lblAlgn val="ctr"/>
        <c:lblOffset val="100"/>
        <c:tickLblSkip val="1"/>
        <c:tickMarkSkip val="1"/>
      </c:catAx>
      <c:valAx>
        <c:axId val="100983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72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37"/>
          <c:y val="0.16476345840130638"/>
          <c:w val="0.17425083240843672"/>
          <c:h val="0.1337683523654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871"/>
          <c:h val="0.776508972267540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050624"/>
        <c:axId val="101138816"/>
      </c:barChart>
      <c:catAx>
        <c:axId val="101050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38816"/>
        <c:crosses val="autoZero"/>
        <c:auto val="1"/>
        <c:lblAlgn val="ctr"/>
        <c:lblOffset val="100"/>
        <c:tickLblSkip val="1"/>
        <c:tickMarkSkip val="1"/>
      </c:catAx>
      <c:valAx>
        <c:axId val="101138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06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69"/>
          <c:y val="0.11147362697118066"/>
          <c:w val="0.17425083240843572"/>
          <c:h val="0.133768352365416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7776"/>
          <c:y val="1.9575856443719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7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Schedules!$D$39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strRef>
              <c:f>Schedules!$D$42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Schedules!$E$42:$AB$42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Schedules!$D$43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101271808"/>
        <c:axId val="101278080"/>
      </c:barChart>
      <c:catAx>
        <c:axId val="10127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8080"/>
        <c:crosses val="autoZero"/>
        <c:auto val="1"/>
        <c:lblAlgn val="ctr"/>
        <c:lblOffset val="100"/>
        <c:tickLblSkip val="1"/>
        <c:tickMarkSkip val="1"/>
      </c:catAx>
      <c:valAx>
        <c:axId val="1012780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71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229"/>
          <c:h val="0.1337683523654167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are01miami_8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re10seattle_8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e11chicago_8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e12boulder_8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e13minneapolis_8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e14helena_8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e15duluth_8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re16fairbanks_8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re02houston_8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re03phoenix_8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e04atlanta_8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e05losangeles_8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e06lasvegas_8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e07sanfrancisco_8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e08baltimore_8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e09albuquerque_8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tabSelected="1" workbookViewId="0">
      <pane ySplit="2" topLeftCell="A3" activePane="bottomLeft" state="frozen"/>
      <selection activeCell="B2" sqref="B2"/>
      <selection pane="bottomLeft" activeCell="C3" sqref="C3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624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208</v>
      </c>
      <c r="D2" s="30" t="s">
        <v>209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12</v>
      </c>
    </row>
    <row r="4" spans="1:18">
      <c r="B4" s="34" t="s">
        <v>13</v>
      </c>
      <c r="C4" s="32" t="s">
        <v>256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28</v>
      </c>
      <c r="C5" s="32" t="s">
        <v>29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30</v>
      </c>
      <c r="C6" s="32" t="s">
        <v>257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31</v>
      </c>
    </row>
    <row r="8" spans="1:18" ht="76.5">
      <c r="B8" s="34" t="s">
        <v>238</v>
      </c>
      <c r="C8" s="32">
        <v>4835.13</v>
      </c>
      <c r="D8" s="35" t="s">
        <v>5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32</v>
      </c>
      <c r="C9" s="32" t="s">
        <v>212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33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34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35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213</v>
      </c>
      <c r="C13" s="60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214</v>
      </c>
      <c r="C14" s="60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215</v>
      </c>
      <c r="C15" s="6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216</v>
      </c>
      <c r="C16" s="60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159</v>
      </c>
      <c r="C17" s="60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36</v>
      </c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37</v>
      </c>
      <c r="C19" s="32" t="s">
        <v>38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39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40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217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218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B24" s="34" t="s">
        <v>219</v>
      </c>
      <c r="C24" s="28" t="s">
        <v>1</v>
      </c>
      <c r="D24" s="35" t="s">
        <v>211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41</v>
      </c>
    </row>
    <row r="26" spans="1:18">
      <c r="B26" s="31" t="s">
        <v>42</v>
      </c>
    </row>
    <row r="27" spans="1:18">
      <c r="B27" s="34" t="s">
        <v>43</v>
      </c>
      <c r="C27" s="28" t="s">
        <v>2</v>
      </c>
      <c r="D27" s="35" t="s">
        <v>211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239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240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44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45</v>
      </c>
    </row>
    <row r="32" spans="1:18">
      <c r="B32" s="34" t="s">
        <v>43</v>
      </c>
      <c r="C32" s="28" t="s">
        <v>1</v>
      </c>
      <c r="D32" s="35" t="s">
        <v>211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239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240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46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241</v>
      </c>
    </row>
    <row r="37" spans="2:18">
      <c r="B37" s="34" t="s">
        <v>213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214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215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216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242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243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50</v>
      </c>
    </row>
    <row r="44" spans="2:18" ht="14.25">
      <c r="B44" s="34" t="s">
        <v>244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243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51</v>
      </c>
    </row>
    <row r="47" spans="2:18">
      <c r="B47" s="34" t="s">
        <v>52</v>
      </c>
      <c r="C47" s="32" t="s">
        <v>53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54</v>
      </c>
      <c r="C48" s="62" t="s">
        <v>284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244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55</v>
      </c>
    </row>
    <row r="51" spans="1:18">
      <c r="B51" s="34" t="s">
        <v>54</v>
      </c>
      <c r="C51" s="32" t="s">
        <v>56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244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57</v>
      </c>
    </row>
    <row r="54" spans="1:18">
      <c r="B54" s="34" t="s">
        <v>54</v>
      </c>
      <c r="C54" s="32" t="s">
        <v>220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244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245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58</v>
      </c>
    </row>
    <row r="58" spans="1:18">
      <c r="B58" s="34" t="s">
        <v>59</v>
      </c>
      <c r="C58" s="39">
        <v>0.74</v>
      </c>
      <c r="D58" s="41" t="s">
        <v>221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60</v>
      </c>
    </row>
    <row r="60" spans="1:18" ht="25.5">
      <c r="B60" s="46" t="s">
        <v>61</v>
      </c>
      <c r="C60" s="32" t="s">
        <v>621</v>
      </c>
      <c r="D60" s="35" t="s">
        <v>211</v>
      </c>
    </row>
    <row r="61" spans="1:18" ht="25.5">
      <c r="B61" s="34" t="s">
        <v>62</v>
      </c>
      <c r="C61" s="32" t="s">
        <v>622</v>
      </c>
      <c r="D61" s="35" t="s">
        <v>211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63</v>
      </c>
      <c r="C62" s="32" t="s">
        <v>623</v>
      </c>
      <c r="D62" s="35" t="s">
        <v>211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64</v>
      </c>
      <c r="C63" s="32" t="s">
        <v>3</v>
      </c>
      <c r="D63" s="35" t="s">
        <v>211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70</v>
      </c>
    </row>
    <row r="65" spans="2:18">
      <c r="B65" s="34" t="s">
        <v>71</v>
      </c>
      <c r="C65" s="32" t="s">
        <v>161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72</v>
      </c>
      <c r="C66" s="32" t="s">
        <v>161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73</v>
      </c>
      <c r="C67" s="32" t="s">
        <v>161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222</v>
      </c>
      <c r="C68" s="32" t="s">
        <v>161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246</v>
      </c>
      <c r="C69" s="32" t="s">
        <v>161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855.48</v>
      </c>
      <c r="C2" s="95">
        <v>176.93</v>
      </c>
      <c r="D2" s="95">
        <v>176.93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855.48</v>
      </c>
      <c r="C3" s="95">
        <v>176.93</v>
      </c>
      <c r="D3" s="95">
        <v>176.93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2107.5700000000002</v>
      </c>
      <c r="C4" s="95">
        <v>435.89</v>
      </c>
      <c r="D4" s="95">
        <v>435.89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2107.5700000000002</v>
      </c>
      <c r="C5" s="95">
        <v>435.89</v>
      </c>
      <c r="D5" s="95">
        <v>435.89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269.66000000000003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1.25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45.82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585.82000000000005</v>
      </c>
      <c r="C28" s="95">
        <v>269.66000000000003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0.86</v>
      </c>
      <c r="E39" s="95">
        <v>0.98699999999999999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0.86</v>
      </c>
      <c r="E40" s="95">
        <v>0.98699999999999999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0.86</v>
      </c>
      <c r="E41" s="95">
        <v>0.98699999999999999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0.501</v>
      </c>
      <c r="E43" s="95">
        <v>0.55300000000000005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0.86</v>
      </c>
      <c r="E44" s="95">
        <v>0.98699999999999999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0.86</v>
      </c>
      <c r="E45" s="95">
        <v>0.98699999999999999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0.86</v>
      </c>
      <c r="E46" s="95">
        <v>0.98699999999999999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0.86</v>
      </c>
      <c r="E48" s="95">
        <v>0.98699999999999999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0.86</v>
      </c>
      <c r="E49" s="95">
        <v>0.98699999999999999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0.501</v>
      </c>
      <c r="E51" s="95">
        <v>0.55300000000000005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0.86</v>
      </c>
      <c r="E52" s="95">
        <v>0.98699999999999999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0.86</v>
      </c>
      <c r="E53" s="95">
        <v>0.98699999999999999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0.86</v>
      </c>
      <c r="E54" s="95">
        <v>0.98699999999999999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0.86</v>
      </c>
      <c r="E55" s="95">
        <v>0.98699999999999999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4.0919999999999996</v>
      </c>
      <c r="F59" s="95">
        <v>0.39200000000000002</v>
      </c>
      <c r="G59" s="95">
        <v>0.253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4.0919999999999996</v>
      </c>
      <c r="F60" s="95">
        <v>0.39200000000000002</v>
      </c>
      <c r="G60" s="95">
        <v>0.253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4.0919999999999996</v>
      </c>
      <c r="F61" s="95">
        <v>0.39200000000000002</v>
      </c>
      <c r="G61" s="95">
        <v>0.253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4.0919999999999996</v>
      </c>
      <c r="F62" s="95">
        <v>0.39200000000000002</v>
      </c>
      <c r="G62" s="95">
        <v>0.253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4.09</v>
      </c>
      <c r="F63" s="95">
        <v>0.39200000000000002</v>
      </c>
      <c r="G63" s="95">
        <v>0.253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4.09</v>
      </c>
      <c r="F65" s="95">
        <v>0.39200000000000002</v>
      </c>
      <c r="G65" s="95">
        <v>0.253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12380.39</v>
      </c>
      <c r="D71" s="95">
        <v>9887.66</v>
      </c>
      <c r="E71" s="95">
        <v>2492.73</v>
      </c>
      <c r="F71" s="95">
        <v>0.8</v>
      </c>
      <c r="G71" s="95">
        <v>3.19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47263.22</v>
      </c>
      <c r="D72" s="95">
        <v>34830.58</v>
      </c>
      <c r="E72" s="95">
        <v>12432.64</v>
      </c>
      <c r="F72" s="95">
        <v>0.74</v>
      </c>
      <c r="G72" s="95">
        <v>2.71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39333.64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18266.900000000001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75348.98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0.54</v>
      </c>
      <c r="D81" s="95">
        <v>622</v>
      </c>
      <c r="E81" s="95">
        <v>0.75</v>
      </c>
      <c r="F81" s="95">
        <v>867.49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0.56999999999999995</v>
      </c>
      <c r="D82" s="95">
        <v>622</v>
      </c>
      <c r="E82" s="95">
        <v>2.38</v>
      </c>
      <c r="F82" s="95">
        <v>2598.42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8403.6402999999991</v>
      </c>
      <c r="C91" s="95">
        <v>7.3949999999999996</v>
      </c>
      <c r="D91" s="95">
        <v>41.990600000000001</v>
      </c>
      <c r="E91" s="95">
        <v>0</v>
      </c>
      <c r="F91" s="95">
        <v>0</v>
      </c>
      <c r="G91" s="95">
        <v>253243.38879999999</v>
      </c>
      <c r="H91" s="95">
        <v>3036.6255999999998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5453.0513000000001</v>
      </c>
      <c r="C92" s="95">
        <v>4.7446999999999999</v>
      </c>
      <c r="D92" s="95">
        <v>36.883899999999997</v>
      </c>
      <c r="E92" s="95">
        <v>0</v>
      </c>
      <c r="F92" s="95">
        <v>0</v>
      </c>
      <c r="G92" s="95">
        <v>222505.22070000001</v>
      </c>
      <c r="H92" s="95">
        <v>1999.8416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6450.1976000000004</v>
      </c>
      <c r="C93" s="95">
        <v>5.6208999999999998</v>
      </c>
      <c r="D93" s="95">
        <v>42.0899</v>
      </c>
      <c r="E93" s="95">
        <v>0</v>
      </c>
      <c r="F93" s="95">
        <v>0</v>
      </c>
      <c r="G93" s="95">
        <v>253903.4437</v>
      </c>
      <c r="H93" s="95">
        <v>2360.8388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5137.6021000000001</v>
      </c>
      <c r="C94" s="95">
        <v>4.4542000000000002</v>
      </c>
      <c r="D94" s="95">
        <v>37.605899999999998</v>
      </c>
      <c r="E94" s="95">
        <v>0</v>
      </c>
      <c r="F94" s="95">
        <v>0</v>
      </c>
      <c r="G94" s="95">
        <v>226873.5428</v>
      </c>
      <c r="H94" s="95">
        <v>1892.8667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4684.4310999999998</v>
      </c>
      <c r="C95" s="95">
        <v>4.0339999999999998</v>
      </c>
      <c r="D95" s="95">
        <v>39.186</v>
      </c>
      <c r="E95" s="95">
        <v>0</v>
      </c>
      <c r="F95" s="95">
        <v>0</v>
      </c>
      <c r="G95" s="95">
        <v>236427.43309999999</v>
      </c>
      <c r="H95" s="95">
        <v>1740.8444999999999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4316.1162999999997</v>
      </c>
      <c r="C96" s="95">
        <v>3.7044999999999999</v>
      </c>
      <c r="D96" s="95">
        <v>38.309199999999997</v>
      </c>
      <c r="E96" s="95">
        <v>0</v>
      </c>
      <c r="F96" s="95">
        <v>0</v>
      </c>
      <c r="G96" s="95">
        <v>231145.05859999999</v>
      </c>
      <c r="H96" s="95">
        <v>1610.6949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4104.0177999999996</v>
      </c>
      <c r="C97" s="95">
        <v>3.5173999999999999</v>
      </c>
      <c r="D97" s="95">
        <v>37.3322</v>
      </c>
      <c r="E97" s="95">
        <v>0</v>
      </c>
      <c r="F97" s="95">
        <v>0</v>
      </c>
      <c r="G97" s="95">
        <v>225253.68590000001</v>
      </c>
      <c r="H97" s="95">
        <v>1534.3065999999999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4461.0928000000004</v>
      </c>
      <c r="C98" s="95">
        <v>3.8237000000000001</v>
      </c>
      <c r="D98" s="95">
        <v>40.534399999999998</v>
      </c>
      <c r="E98" s="95">
        <v>0</v>
      </c>
      <c r="F98" s="95">
        <v>0</v>
      </c>
      <c r="G98" s="95">
        <v>244574.84340000001</v>
      </c>
      <c r="H98" s="95">
        <v>1667.6606999999999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4188.0641999999998</v>
      </c>
      <c r="C99" s="95">
        <v>3.5889000000000002</v>
      </c>
      <c r="D99" s="95">
        <v>38.197800000000001</v>
      </c>
      <c r="E99" s="95">
        <v>0</v>
      </c>
      <c r="F99" s="95">
        <v>0</v>
      </c>
      <c r="G99" s="95">
        <v>230476.8811</v>
      </c>
      <c r="H99" s="95">
        <v>1566.0362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4555.7102999999997</v>
      </c>
      <c r="C100" s="95">
        <v>3.9123000000000001</v>
      </c>
      <c r="D100" s="95">
        <v>40.055500000000002</v>
      </c>
      <c r="E100" s="95">
        <v>0</v>
      </c>
      <c r="F100" s="95">
        <v>0</v>
      </c>
      <c r="G100" s="95">
        <v>241680.57250000001</v>
      </c>
      <c r="H100" s="95">
        <v>1698.9467999999999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5410.9494999999997</v>
      </c>
      <c r="C101" s="95">
        <v>4.6878000000000002</v>
      </c>
      <c r="D101" s="95">
        <v>40.227699999999999</v>
      </c>
      <c r="E101" s="95">
        <v>0</v>
      </c>
      <c r="F101" s="95">
        <v>0</v>
      </c>
      <c r="G101" s="95">
        <v>242693.27059999999</v>
      </c>
      <c r="H101" s="95">
        <v>1995.4717000000001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7657.1212999999998</v>
      </c>
      <c r="C102" s="95">
        <v>6.7218</v>
      </c>
      <c r="D102" s="95">
        <v>41.175199999999997</v>
      </c>
      <c r="E102" s="95">
        <v>0</v>
      </c>
      <c r="F102" s="95">
        <v>0</v>
      </c>
      <c r="G102" s="95">
        <v>248344.15</v>
      </c>
      <c r="H102" s="95">
        <v>2775.7665999999999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64821.994700000003</v>
      </c>
      <c r="C104" s="95">
        <v>56.204900000000002</v>
      </c>
      <c r="D104" s="95">
        <v>473.5883</v>
      </c>
      <c r="E104" s="95">
        <v>0</v>
      </c>
      <c r="F104" s="95">
        <v>2.0000000000000001E-4</v>
      </c>
      <c r="G104" s="96">
        <v>2857120</v>
      </c>
      <c r="H104" s="95">
        <v>23879.900699999998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4104.0177999999996</v>
      </c>
      <c r="C105" s="95">
        <v>3.5173999999999999</v>
      </c>
      <c r="D105" s="95">
        <v>36.883899999999997</v>
      </c>
      <c r="E105" s="95">
        <v>0</v>
      </c>
      <c r="F105" s="95">
        <v>0</v>
      </c>
      <c r="G105" s="95">
        <v>222505.22070000001</v>
      </c>
      <c r="H105" s="95">
        <v>1534.3065999999999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8403.6402999999991</v>
      </c>
      <c r="C106" s="95">
        <v>7.3949999999999996</v>
      </c>
      <c r="D106" s="95">
        <v>42.0899</v>
      </c>
      <c r="E106" s="95">
        <v>0</v>
      </c>
      <c r="F106" s="95">
        <v>0</v>
      </c>
      <c r="G106" s="95">
        <v>253903.4437</v>
      </c>
      <c r="H106" s="95">
        <v>3036.6255999999998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51924400000</v>
      </c>
      <c r="C109" s="95">
        <v>48848.923000000003</v>
      </c>
      <c r="D109" s="95" t="s">
        <v>466</v>
      </c>
      <c r="E109" s="95">
        <v>28855.206999999999</v>
      </c>
      <c r="F109" s="95">
        <v>9104.3970000000008</v>
      </c>
      <c r="G109" s="95">
        <v>3540.3180000000002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45621900000</v>
      </c>
      <c r="C110" s="95">
        <v>42103.726999999999</v>
      </c>
      <c r="D110" s="95" t="s">
        <v>473</v>
      </c>
      <c r="E110" s="95">
        <v>28855.206999999999</v>
      </c>
      <c r="F110" s="95">
        <v>9104.3970000000008</v>
      </c>
      <c r="G110" s="95">
        <v>3540.3180000000002</v>
      </c>
      <c r="H110" s="95">
        <v>0</v>
      </c>
      <c r="I110" s="95">
        <v>603.80399999999997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52059700000</v>
      </c>
      <c r="C111" s="95">
        <v>41499.923000000003</v>
      </c>
      <c r="D111" s="95" t="s">
        <v>524</v>
      </c>
      <c r="E111" s="95">
        <v>28855.206999999999</v>
      </c>
      <c r="F111" s="95">
        <v>9104.3970000000008</v>
      </c>
      <c r="G111" s="95">
        <v>3540.3180000000002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46517600000</v>
      </c>
      <c r="C112" s="95">
        <v>42350.841999999997</v>
      </c>
      <c r="D112" s="95" t="s">
        <v>474</v>
      </c>
      <c r="E112" s="95">
        <v>28855.206999999999</v>
      </c>
      <c r="F112" s="95">
        <v>9104.3970000000008</v>
      </c>
      <c r="G112" s="95">
        <v>3540.3180000000002</v>
      </c>
      <c r="H112" s="95">
        <v>0</v>
      </c>
      <c r="I112" s="95">
        <v>850.91899999999998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48476500000</v>
      </c>
      <c r="C113" s="95">
        <v>42748.017</v>
      </c>
      <c r="D113" s="95" t="s">
        <v>503</v>
      </c>
      <c r="E113" s="95">
        <v>28855.206999999999</v>
      </c>
      <c r="F113" s="95">
        <v>9104.3970000000008</v>
      </c>
      <c r="G113" s="95">
        <v>3540.3180000000002</v>
      </c>
      <c r="H113" s="95">
        <v>0</v>
      </c>
      <c r="I113" s="95">
        <v>1248.0940000000001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47393400000</v>
      </c>
      <c r="C114" s="95">
        <v>42973.078999999998</v>
      </c>
      <c r="D114" s="95" t="s">
        <v>475</v>
      </c>
      <c r="E114" s="95">
        <v>28855.206999999999</v>
      </c>
      <c r="F114" s="95">
        <v>9104.3970000000008</v>
      </c>
      <c r="G114" s="95">
        <v>3540.3180000000002</v>
      </c>
      <c r="H114" s="95">
        <v>0</v>
      </c>
      <c r="I114" s="95">
        <v>1473.1559999999999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46185500000</v>
      </c>
      <c r="C115" s="95">
        <v>52624.267</v>
      </c>
      <c r="D115" s="95" t="s">
        <v>583</v>
      </c>
      <c r="E115" s="95">
        <v>28855.206999999999</v>
      </c>
      <c r="F115" s="95">
        <v>9104.3970000000008</v>
      </c>
      <c r="G115" s="95">
        <v>3540.3180000000002</v>
      </c>
      <c r="H115" s="95">
        <v>0</v>
      </c>
      <c r="I115" s="95">
        <v>11124.343999999999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50147000000</v>
      </c>
      <c r="C116" s="95">
        <v>43415.086000000003</v>
      </c>
      <c r="D116" s="95" t="s">
        <v>584</v>
      </c>
      <c r="E116" s="95">
        <v>28855.206999999999</v>
      </c>
      <c r="F116" s="95">
        <v>9104.3970000000008</v>
      </c>
      <c r="G116" s="95">
        <v>3540.3180000000002</v>
      </c>
      <c r="H116" s="95">
        <v>0</v>
      </c>
      <c r="I116" s="95">
        <v>1915.163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47256400000</v>
      </c>
      <c r="C117" s="95">
        <v>59114.64</v>
      </c>
      <c r="D117" s="95" t="s">
        <v>504</v>
      </c>
      <c r="E117" s="95">
        <v>28855.206999999999</v>
      </c>
      <c r="F117" s="95">
        <v>9104.3970000000008</v>
      </c>
      <c r="G117" s="95">
        <v>3540.3180000000002</v>
      </c>
      <c r="H117" s="95">
        <v>0</v>
      </c>
      <c r="I117" s="95">
        <v>17614.717000000001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49553600000</v>
      </c>
      <c r="C118" s="95">
        <v>42765.49</v>
      </c>
      <c r="D118" s="95" t="s">
        <v>585</v>
      </c>
      <c r="E118" s="95">
        <v>28855.206999999999</v>
      </c>
      <c r="F118" s="95">
        <v>9104.3970000000008</v>
      </c>
      <c r="G118" s="95">
        <v>3540.3180000000002</v>
      </c>
      <c r="H118" s="95">
        <v>0</v>
      </c>
      <c r="I118" s="95">
        <v>1265.567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49761200000</v>
      </c>
      <c r="C119" s="95">
        <v>48848.923000000003</v>
      </c>
      <c r="D119" s="95" t="s">
        <v>477</v>
      </c>
      <c r="E119" s="95">
        <v>28855.206999999999</v>
      </c>
      <c r="F119" s="95">
        <v>9104.3970000000008</v>
      </c>
      <c r="G119" s="95">
        <v>3540.3180000000002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50919900000</v>
      </c>
      <c r="C120" s="95">
        <v>48848.923000000003</v>
      </c>
      <c r="D120" s="95" t="s">
        <v>525</v>
      </c>
      <c r="E120" s="95">
        <v>28855.206999999999</v>
      </c>
      <c r="F120" s="95">
        <v>9104.3970000000008</v>
      </c>
      <c r="G120" s="95">
        <v>3540.3180000000002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585817000000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45621900000</v>
      </c>
      <c r="C123" s="95">
        <v>41499.923000000003</v>
      </c>
      <c r="D123" s="95"/>
      <c r="E123" s="95">
        <v>28855.206999999999</v>
      </c>
      <c r="F123" s="95">
        <v>9104.3970000000008</v>
      </c>
      <c r="G123" s="95">
        <v>3540.3180000000002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52059700000</v>
      </c>
      <c r="C124" s="95">
        <v>59114.64</v>
      </c>
      <c r="D124" s="95"/>
      <c r="E124" s="95">
        <v>28855.206999999999</v>
      </c>
      <c r="F124" s="95">
        <v>9104.3970000000008</v>
      </c>
      <c r="G124" s="95">
        <v>3540.3180000000002</v>
      </c>
      <c r="H124" s="95">
        <v>0</v>
      </c>
      <c r="I124" s="95">
        <v>17614.717000000001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24779.97</v>
      </c>
      <c r="C127" s="95">
        <v>2351.65</v>
      </c>
      <c r="D127" s="95">
        <v>0</v>
      </c>
      <c r="E127" s="95">
        <v>27131.63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5.12</v>
      </c>
      <c r="C128" s="95">
        <v>0.49</v>
      </c>
      <c r="D128" s="95">
        <v>0</v>
      </c>
      <c r="E128" s="95">
        <v>5.61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5.12</v>
      </c>
      <c r="C129" s="95">
        <v>0.49</v>
      </c>
      <c r="D129" s="95">
        <v>0</v>
      </c>
      <c r="E129" s="95">
        <v>5.61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1567.55</v>
      </c>
      <c r="C2" s="95">
        <v>324.2</v>
      </c>
      <c r="D2" s="95">
        <v>324.2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1567.55</v>
      </c>
      <c r="C3" s="95">
        <v>324.2</v>
      </c>
      <c r="D3" s="95">
        <v>324.2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3533.31</v>
      </c>
      <c r="C4" s="95">
        <v>730.76</v>
      </c>
      <c r="D4" s="95">
        <v>730.76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3533.31</v>
      </c>
      <c r="C5" s="95">
        <v>730.76</v>
      </c>
      <c r="D5" s="95">
        <v>730.76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834.24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34.72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115.43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159.91999999999999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733.31</v>
      </c>
      <c r="C28" s="95">
        <v>834.24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0.55900000000000005</v>
      </c>
      <c r="E39" s="95">
        <v>0.61099999999999999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0.55900000000000005</v>
      </c>
      <c r="E40" s="95">
        <v>0.61099999999999999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0.55900000000000005</v>
      </c>
      <c r="E41" s="95">
        <v>0.61099999999999999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0.33</v>
      </c>
      <c r="E43" s="95">
        <v>0.35199999999999998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0.55900000000000005</v>
      </c>
      <c r="E44" s="95">
        <v>0.61099999999999999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0.55900000000000005</v>
      </c>
      <c r="E45" s="95">
        <v>0.61099999999999999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0.55900000000000005</v>
      </c>
      <c r="E46" s="95">
        <v>0.61099999999999999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0.55900000000000005</v>
      </c>
      <c r="E48" s="95">
        <v>0.61099999999999999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0.55900000000000005</v>
      </c>
      <c r="E49" s="95">
        <v>0.61099999999999999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0.33</v>
      </c>
      <c r="E51" s="95">
        <v>0.35199999999999998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0.55900000000000005</v>
      </c>
      <c r="E52" s="95">
        <v>0.61099999999999999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0.55900000000000005</v>
      </c>
      <c r="E53" s="95">
        <v>0.61099999999999999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0.55900000000000005</v>
      </c>
      <c r="E54" s="95">
        <v>0.61099999999999999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0.55900000000000005</v>
      </c>
      <c r="E55" s="95">
        <v>0.61099999999999999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3.3540000000000001</v>
      </c>
      <c r="F59" s="95">
        <v>0.35499999999999998</v>
      </c>
      <c r="G59" s="95">
        <v>0.27400000000000002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3.3540000000000001</v>
      </c>
      <c r="F60" s="95">
        <v>0.35499999999999998</v>
      </c>
      <c r="G60" s="95">
        <v>0.27400000000000002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3.3540000000000001</v>
      </c>
      <c r="F61" s="95">
        <v>0.35499999999999998</v>
      </c>
      <c r="G61" s="95">
        <v>0.27400000000000002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3.3540000000000001</v>
      </c>
      <c r="F62" s="95">
        <v>0.35499999999999998</v>
      </c>
      <c r="G62" s="95">
        <v>0.27400000000000002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3.35</v>
      </c>
      <c r="F63" s="95">
        <v>0.35499999999999998</v>
      </c>
      <c r="G63" s="95">
        <v>0.27400000000000002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3.35</v>
      </c>
      <c r="F65" s="95">
        <v>0.35499999999999998</v>
      </c>
      <c r="G65" s="95">
        <v>0.27400000000000002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26918.93</v>
      </c>
      <c r="D71" s="95">
        <v>18851.91</v>
      </c>
      <c r="E71" s="95">
        <v>8067.03</v>
      </c>
      <c r="F71" s="95">
        <v>0.7</v>
      </c>
      <c r="G71" s="95">
        <v>3.02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132264.85999999999</v>
      </c>
      <c r="D72" s="95">
        <v>89422.05</v>
      </c>
      <c r="E72" s="95">
        <v>42842.81</v>
      </c>
      <c r="F72" s="95">
        <v>0.68</v>
      </c>
      <c r="G72" s="95">
        <v>2.89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88469.74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29179.63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167618.85999999999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1.76</v>
      </c>
      <c r="F80" s="95">
        <v>163.81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1.19</v>
      </c>
      <c r="F81" s="95">
        <v>1357.05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1109.6500000000001</v>
      </c>
      <c r="E82" s="95">
        <v>5.33</v>
      </c>
      <c r="F82" s="95">
        <v>9992.1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23974.797699999999</v>
      </c>
      <c r="C91" s="95">
        <v>33.785899999999998</v>
      </c>
      <c r="D91" s="95">
        <v>66.491799999999998</v>
      </c>
      <c r="E91" s="95">
        <v>0</v>
      </c>
      <c r="F91" s="95">
        <v>2.9999999999999997E-4</v>
      </c>
      <c r="G91" s="95">
        <v>4131.3281999999999</v>
      </c>
      <c r="H91" s="95">
        <v>9397.1558000000005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18788.3953</v>
      </c>
      <c r="C92" s="95">
        <v>27.621400000000001</v>
      </c>
      <c r="D92" s="95">
        <v>58.426600000000001</v>
      </c>
      <c r="E92" s="95">
        <v>0</v>
      </c>
      <c r="F92" s="95">
        <v>2.9999999999999997E-4</v>
      </c>
      <c r="G92" s="95">
        <v>3630.9411</v>
      </c>
      <c r="H92" s="95">
        <v>7468.9332999999997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15454.0339</v>
      </c>
      <c r="C93" s="95">
        <v>25.5031</v>
      </c>
      <c r="D93" s="95">
        <v>63.427700000000002</v>
      </c>
      <c r="E93" s="95">
        <v>0</v>
      </c>
      <c r="F93" s="95">
        <v>2.9999999999999997E-4</v>
      </c>
      <c r="G93" s="95">
        <v>3943.3197</v>
      </c>
      <c r="H93" s="95">
        <v>6397.9552000000003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10838.151400000001</v>
      </c>
      <c r="C94" s="95">
        <v>19.873899999999999</v>
      </c>
      <c r="D94" s="95">
        <v>55.460799999999999</v>
      </c>
      <c r="E94" s="95">
        <v>0</v>
      </c>
      <c r="F94" s="95">
        <v>2.0000000000000001E-4</v>
      </c>
      <c r="G94" s="95">
        <v>3448.87</v>
      </c>
      <c r="H94" s="95">
        <v>4668.7790999999997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9757.7217000000001</v>
      </c>
      <c r="C95" s="95">
        <v>19.239599999999999</v>
      </c>
      <c r="D95" s="95">
        <v>57.3688</v>
      </c>
      <c r="E95" s="95">
        <v>0</v>
      </c>
      <c r="F95" s="95">
        <v>2.0000000000000001E-4</v>
      </c>
      <c r="G95" s="95">
        <v>3567.9911999999999</v>
      </c>
      <c r="H95" s="95">
        <v>4326.5135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10673.5154</v>
      </c>
      <c r="C96" s="95">
        <v>21.3352</v>
      </c>
      <c r="D96" s="95">
        <v>64.353700000000003</v>
      </c>
      <c r="E96" s="95">
        <v>0</v>
      </c>
      <c r="F96" s="95">
        <v>2.9999999999999997E-4</v>
      </c>
      <c r="G96" s="95">
        <v>4002.4911999999999</v>
      </c>
      <c r="H96" s="95">
        <v>4759.0761000000002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10944.5736</v>
      </c>
      <c r="C97" s="95">
        <v>21.881900000000002</v>
      </c>
      <c r="D97" s="95">
        <v>66.015100000000004</v>
      </c>
      <c r="E97" s="95">
        <v>0</v>
      </c>
      <c r="F97" s="95">
        <v>2.9999999999999997E-4</v>
      </c>
      <c r="G97" s="95">
        <v>4105.8248000000003</v>
      </c>
      <c r="H97" s="95">
        <v>4880.384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11881.431200000001</v>
      </c>
      <c r="C98" s="95">
        <v>23.753599999999999</v>
      </c>
      <c r="D98" s="95">
        <v>71.6584</v>
      </c>
      <c r="E98" s="95">
        <v>0</v>
      </c>
      <c r="F98" s="95">
        <v>2.9999999999999997E-4</v>
      </c>
      <c r="G98" s="95">
        <v>4456.8095999999996</v>
      </c>
      <c r="H98" s="95">
        <v>5298.0195999999996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9539.9562000000005</v>
      </c>
      <c r="C99" s="95">
        <v>19.042899999999999</v>
      </c>
      <c r="D99" s="95">
        <v>57.373399999999997</v>
      </c>
      <c r="E99" s="95">
        <v>0</v>
      </c>
      <c r="F99" s="95">
        <v>2.0000000000000001E-4</v>
      </c>
      <c r="G99" s="95">
        <v>3568.3424</v>
      </c>
      <c r="H99" s="95">
        <v>4251.2344999999996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11059.4758</v>
      </c>
      <c r="C100" s="95">
        <v>20.702400000000001</v>
      </c>
      <c r="D100" s="95">
        <v>58.926699999999997</v>
      </c>
      <c r="E100" s="95">
        <v>0</v>
      </c>
      <c r="F100" s="95">
        <v>2.0000000000000001E-4</v>
      </c>
      <c r="G100" s="95">
        <v>3664.5491000000002</v>
      </c>
      <c r="H100" s="95">
        <v>4802.7606999999998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13767.989799999999</v>
      </c>
      <c r="C101" s="95">
        <v>23.405100000000001</v>
      </c>
      <c r="D101" s="95">
        <v>60.2864</v>
      </c>
      <c r="E101" s="95">
        <v>0</v>
      </c>
      <c r="F101" s="95">
        <v>2.9999999999999997E-4</v>
      </c>
      <c r="G101" s="95">
        <v>3748.3215</v>
      </c>
      <c r="H101" s="95">
        <v>5762.5105000000003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20053.621899999998</v>
      </c>
      <c r="C102" s="95">
        <v>29.7805</v>
      </c>
      <c r="D102" s="95">
        <v>64.012</v>
      </c>
      <c r="E102" s="95">
        <v>0</v>
      </c>
      <c r="F102" s="95">
        <v>2.9999999999999997E-4</v>
      </c>
      <c r="G102" s="95">
        <v>3978.2181999999998</v>
      </c>
      <c r="H102" s="95">
        <v>7999.2367000000004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166733.66380000001</v>
      </c>
      <c r="C104" s="95">
        <v>285.92559999999997</v>
      </c>
      <c r="D104" s="95">
        <v>743.80119999999999</v>
      </c>
      <c r="E104" s="95">
        <v>0</v>
      </c>
      <c r="F104" s="95">
        <v>3.0999999999999999E-3</v>
      </c>
      <c r="G104" s="95">
        <v>46247.006999999998</v>
      </c>
      <c r="H104" s="95">
        <v>70012.558999999994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9539.9562000000005</v>
      </c>
      <c r="C105" s="95">
        <v>19.042899999999999</v>
      </c>
      <c r="D105" s="95">
        <v>55.460799999999999</v>
      </c>
      <c r="E105" s="95">
        <v>0</v>
      </c>
      <c r="F105" s="95">
        <v>2.0000000000000001E-4</v>
      </c>
      <c r="G105" s="95">
        <v>3448.87</v>
      </c>
      <c r="H105" s="95">
        <v>4251.2344999999996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23974.797699999999</v>
      </c>
      <c r="C106" s="95">
        <v>33.785899999999998</v>
      </c>
      <c r="D106" s="95">
        <v>71.6584</v>
      </c>
      <c r="E106" s="95">
        <v>0</v>
      </c>
      <c r="F106" s="95">
        <v>2.9999999999999997E-4</v>
      </c>
      <c r="G106" s="95">
        <v>4456.8095999999996</v>
      </c>
      <c r="H106" s="95">
        <v>9397.1558000000005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65508000000</v>
      </c>
      <c r="C109" s="95">
        <v>56732.152999999998</v>
      </c>
      <c r="D109" s="95" t="s">
        <v>526</v>
      </c>
      <c r="E109" s="95">
        <v>28855.206999999999</v>
      </c>
      <c r="F109" s="95">
        <v>9104.3970000000008</v>
      </c>
      <c r="G109" s="95">
        <v>11423.548000000001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57573700000</v>
      </c>
      <c r="C110" s="95">
        <v>49472.561000000002</v>
      </c>
      <c r="D110" s="95" t="s">
        <v>586</v>
      </c>
      <c r="E110" s="95">
        <v>28855.206999999999</v>
      </c>
      <c r="F110" s="95">
        <v>9104.3970000000008</v>
      </c>
      <c r="G110" s="95">
        <v>11512.957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62526900000</v>
      </c>
      <c r="C111" s="95">
        <v>50735.464999999997</v>
      </c>
      <c r="D111" s="95" t="s">
        <v>505</v>
      </c>
      <c r="E111" s="95">
        <v>28855.206999999999</v>
      </c>
      <c r="F111" s="95">
        <v>9104.3970000000008</v>
      </c>
      <c r="G111" s="95">
        <v>11423.548000000001</v>
      </c>
      <c r="H111" s="95">
        <v>0</v>
      </c>
      <c r="I111" s="95">
        <v>1352.3130000000001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54686700000</v>
      </c>
      <c r="C112" s="95">
        <v>51157.722000000002</v>
      </c>
      <c r="D112" s="95" t="s">
        <v>587</v>
      </c>
      <c r="E112" s="95">
        <v>28855.206999999999</v>
      </c>
      <c r="F112" s="95">
        <v>9104.3970000000008</v>
      </c>
      <c r="G112" s="95">
        <v>11423.548000000001</v>
      </c>
      <c r="H112" s="95">
        <v>0</v>
      </c>
      <c r="I112" s="95">
        <v>1774.569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56575500000</v>
      </c>
      <c r="C113" s="95">
        <v>57568.233</v>
      </c>
      <c r="D113" s="95" t="s">
        <v>588</v>
      </c>
      <c r="E113" s="95">
        <v>28855.206999999999</v>
      </c>
      <c r="F113" s="95">
        <v>9104.3970000000008</v>
      </c>
      <c r="G113" s="95">
        <v>11423.548000000001</v>
      </c>
      <c r="H113" s="95">
        <v>0</v>
      </c>
      <c r="I113" s="95">
        <v>8185.0810000000001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63465100000</v>
      </c>
      <c r="C114" s="95">
        <v>86931.159</v>
      </c>
      <c r="D114" s="95" t="s">
        <v>589</v>
      </c>
      <c r="E114" s="95">
        <v>28855.206999999999</v>
      </c>
      <c r="F114" s="95">
        <v>9104.3970000000008</v>
      </c>
      <c r="G114" s="95">
        <v>11423.548000000001</v>
      </c>
      <c r="H114" s="95">
        <v>0</v>
      </c>
      <c r="I114" s="95">
        <v>37548.006999999998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65103600000</v>
      </c>
      <c r="C115" s="95">
        <v>93300.585000000006</v>
      </c>
      <c r="D115" s="95" t="s">
        <v>506</v>
      </c>
      <c r="E115" s="95">
        <v>28855.206999999999</v>
      </c>
      <c r="F115" s="95">
        <v>9104.3970000000008</v>
      </c>
      <c r="G115" s="95">
        <v>11423.548000000001</v>
      </c>
      <c r="H115" s="95">
        <v>0</v>
      </c>
      <c r="I115" s="95">
        <v>43917.432000000001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70669000000</v>
      </c>
      <c r="C116" s="95">
        <v>90164.611000000004</v>
      </c>
      <c r="D116" s="95" t="s">
        <v>590</v>
      </c>
      <c r="E116" s="95">
        <v>28855.206999999999</v>
      </c>
      <c r="F116" s="95">
        <v>9104.3970000000008</v>
      </c>
      <c r="G116" s="95">
        <v>11423.548000000001</v>
      </c>
      <c r="H116" s="95">
        <v>0</v>
      </c>
      <c r="I116" s="95">
        <v>40781.457999999999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56581100000</v>
      </c>
      <c r="C117" s="95">
        <v>72778.52</v>
      </c>
      <c r="D117" s="95" t="s">
        <v>507</v>
      </c>
      <c r="E117" s="95">
        <v>28855.206999999999</v>
      </c>
      <c r="F117" s="95">
        <v>9104.3970000000008</v>
      </c>
      <c r="G117" s="95">
        <v>11423.548000000001</v>
      </c>
      <c r="H117" s="95">
        <v>0</v>
      </c>
      <c r="I117" s="95">
        <v>23395.366999999998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58106600000</v>
      </c>
      <c r="C118" s="95">
        <v>54943.436000000002</v>
      </c>
      <c r="D118" s="95" t="s">
        <v>478</v>
      </c>
      <c r="E118" s="95">
        <v>28855.206999999999</v>
      </c>
      <c r="F118" s="95">
        <v>9104.3970000000008</v>
      </c>
      <c r="G118" s="95">
        <v>11423.548000000001</v>
      </c>
      <c r="H118" s="95">
        <v>0</v>
      </c>
      <c r="I118" s="95">
        <v>5560.2839999999997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59434900000</v>
      </c>
      <c r="C119" s="95">
        <v>56732.152999999998</v>
      </c>
      <c r="D119" s="95" t="s">
        <v>479</v>
      </c>
      <c r="E119" s="95">
        <v>28855.206999999999</v>
      </c>
      <c r="F119" s="95">
        <v>9104.3970000000008</v>
      </c>
      <c r="G119" s="95">
        <v>11423.548000000001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63080200000</v>
      </c>
      <c r="C120" s="95">
        <v>56732.152999999998</v>
      </c>
      <c r="D120" s="95" t="s">
        <v>528</v>
      </c>
      <c r="E120" s="95">
        <v>28855.206999999999</v>
      </c>
      <c r="F120" s="95">
        <v>9104.3970000000008</v>
      </c>
      <c r="G120" s="95">
        <v>11423.548000000001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733311000000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54686700000</v>
      </c>
      <c r="C123" s="95">
        <v>49472.561000000002</v>
      </c>
      <c r="D123" s="95"/>
      <c r="E123" s="95">
        <v>28855.206999999999</v>
      </c>
      <c r="F123" s="95">
        <v>9104.3970000000008</v>
      </c>
      <c r="G123" s="95">
        <v>11423.548000000001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70669000000</v>
      </c>
      <c r="C124" s="95">
        <v>93300.585000000006</v>
      </c>
      <c r="D124" s="95"/>
      <c r="E124" s="95">
        <v>28855.206999999999</v>
      </c>
      <c r="F124" s="95">
        <v>9104.3970000000008</v>
      </c>
      <c r="G124" s="95">
        <v>11512.957</v>
      </c>
      <c r="H124" s="95">
        <v>0</v>
      </c>
      <c r="I124" s="95">
        <v>43917.432000000001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16774.55</v>
      </c>
      <c r="C127" s="95">
        <v>8040.09</v>
      </c>
      <c r="D127" s="95">
        <v>0</v>
      </c>
      <c r="E127" s="95">
        <v>24814.63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3.47</v>
      </c>
      <c r="C128" s="95">
        <v>1.66</v>
      </c>
      <c r="D128" s="95">
        <v>0</v>
      </c>
      <c r="E128" s="95">
        <v>5.13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3.47</v>
      </c>
      <c r="C129" s="95">
        <v>1.66</v>
      </c>
      <c r="D129" s="95">
        <v>0</v>
      </c>
      <c r="E129" s="95">
        <v>5.13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1318.15</v>
      </c>
      <c r="C2" s="95">
        <v>272.62</v>
      </c>
      <c r="D2" s="95">
        <v>272.62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1318.15</v>
      </c>
      <c r="C3" s="95">
        <v>272.62</v>
      </c>
      <c r="D3" s="95">
        <v>272.62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3044.6</v>
      </c>
      <c r="C4" s="95">
        <v>629.67999999999995</v>
      </c>
      <c r="D4" s="95">
        <v>629.67999999999995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3044.6</v>
      </c>
      <c r="C5" s="95">
        <v>629.67999999999995</v>
      </c>
      <c r="D5" s="95">
        <v>629.67999999999995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597.04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25.58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115.48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156.81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721.1</v>
      </c>
      <c r="C28" s="95">
        <v>597.04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0.63700000000000001</v>
      </c>
      <c r="E39" s="95">
        <v>0.70399999999999996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0.63700000000000001</v>
      </c>
      <c r="E40" s="95">
        <v>0.70399999999999996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0.63700000000000001</v>
      </c>
      <c r="E41" s="95">
        <v>0.70399999999999996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0.33500000000000002</v>
      </c>
      <c r="E43" s="95">
        <v>0.35799999999999998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0.63700000000000001</v>
      </c>
      <c r="E44" s="95">
        <v>0.70399999999999996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0.63700000000000001</v>
      </c>
      <c r="E45" s="95">
        <v>0.70399999999999996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0.63700000000000001</v>
      </c>
      <c r="E46" s="95">
        <v>0.70399999999999996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0.63700000000000001</v>
      </c>
      <c r="E48" s="95">
        <v>0.70399999999999996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0.63700000000000001</v>
      </c>
      <c r="E49" s="95">
        <v>0.70399999999999996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0.33500000000000002</v>
      </c>
      <c r="E51" s="95">
        <v>0.35799999999999998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0.63700000000000001</v>
      </c>
      <c r="E52" s="95">
        <v>0.70399999999999996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0.63700000000000001</v>
      </c>
      <c r="E53" s="95">
        <v>0.70399999999999996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0.63700000000000001</v>
      </c>
      <c r="E54" s="95">
        <v>0.70399999999999996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0.63700000000000001</v>
      </c>
      <c r="E55" s="95">
        <v>0.70399999999999996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4.0919999999999996</v>
      </c>
      <c r="F59" s="95">
        <v>0.36199999999999999</v>
      </c>
      <c r="G59" s="95">
        <v>0.22500000000000001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4.0919999999999996</v>
      </c>
      <c r="F60" s="95">
        <v>0.36199999999999999</v>
      </c>
      <c r="G60" s="95">
        <v>0.22500000000000001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4.0919999999999996</v>
      </c>
      <c r="F61" s="95">
        <v>0.36199999999999999</v>
      </c>
      <c r="G61" s="95">
        <v>0.22500000000000001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4.0919999999999996</v>
      </c>
      <c r="F62" s="95">
        <v>0.36199999999999999</v>
      </c>
      <c r="G62" s="95">
        <v>0.22500000000000001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4.09</v>
      </c>
      <c r="F63" s="95">
        <v>0.36199999999999999</v>
      </c>
      <c r="G63" s="95">
        <v>0.22500000000000001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4.09</v>
      </c>
      <c r="F65" s="95">
        <v>0.36199999999999999</v>
      </c>
      <c r="G65" s="95">
        <v>0.22500000000000001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20837.509999999998</v>
      </c>
      <c r="D71" s="95">
        <v>16641.98</v>
      </c>
      <c r="E71" s="95">
        <v>4195.5200000000004</v>
      </c>
      <c r="F71" s="95">
        <v>0.8</v>
      </c>
      <c r="G71" s="95">
        <v>3.22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116520.09</v>
      </c>
      <c r="D72" s="95">
        <v>81969.63</v>
      </c>
      <c r="E72" s="95">
        <v>34550.46</v>
      </c>
      <c r="F72" s="95">
        <v>0.7</v>
      </c>
      <c r="G72" s="95">
        <v>2.97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44832.58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25307.63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135256.81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0.96</v>
      </c>
      <c r="F80" s="95">
        <v>88.94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1.26</v>
      </c>
      <c r="F81" s="95">
        <v>1434.01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1109.6500000000001</v>
      </c>
      <c r="E82" s="95">
        <v>5.22</v>
      </c>
      <c r="F82" s="95">
        <v>9786.67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24422.407200000001</v>
      </c>
      <c r="C91" s="95">
        <v>36.460700000000003</v>
      </c>
      <c r="D91" s="95">
        <v>77.461200000000005</v>
      </c>
      <c r="E91" s="95">
        <v>0</v>
      </c>
      <c r="F91" s="95">
        <v>2.9999999999999997E-4</v>
      </c>
      <c r="G91" s="95">
        <v>80507.292199999996</v>
      </c>
      <c r="H91" s="95">
        <v>9854.5509000000002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19975.489099999999</v>
      </c>
      <c r="C92" s="95">
        <v>30.662500000000001</v>
      </c>
      <c r="D92" s="95">
        <v>67.906899999999993</v>
      </c>
      <c r="E92" s="95">
        <v>0</v>
      </c>
      <c r="F92" s="95">
        <v>2.9999999999999997E-4</v>
      </c>
      <c r="G92" s="95">
        <v>70585.019499999995</v>
      </c>
      <c r="H92" s="95">
        <v>8142.6608999999999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20449.5383</v>
      </c>
      <c r="C93" s="95">
        <v>32.513399999999997</v>
      </c>
      <c r="D93" s="95">
        <v>75.598399999999998</v>
      </c>
      <c r="E93" s="95">
        <v>0</v>
      </c>
      <c r="F93" s="95">
        <v>2.9999999999999997E-4</v>
      </c>
      <c r="G93" s="95">
        <v>78589.448099999994</v>
      </c>
      <c r="H93" s="95">
        <v>8446.0846999999994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15532.4494</v>
      </c>
      <c r="C94" s="95">
        <v>26.2898</v>
      </c>
      <c r="D94" s="95">
        <v>66.049400000000006</v>
      </c>
      <c r="E94" s="95">
        <v>0</v>
      </c>
      <c r="F94" s="95">
        <v>2.9999999999999997E-4</v>
      </c>
      <c r="G94" s="95">
        <v>68675.156199999998</v>
      </c>
      <c r="H94" s="95">
        <v>6571.5992999999999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15349.4894</v>
      </c>
      <c r="C95" s="95">
        <v>26.818100000000001</v>
      </c>
      <c r="D95" s="95">
        <v>69.807000000000002</v>
      </c>
      <c r="E95" s="95">
        <v>0</v>
      </c>
      <c r="F95" s="95">
        <v>2.9999999999999997E-4</v>
      </c>
      <c r="G95" s="95">
        <v>72587.802200000006</v>
      </c>
      <c r="H95" s="95">
        <v>6576.3878999999997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16175.6666</v>
      </c>
      <c r="C96" s="95">
        <v>28.376100000000001</v>
      </c>
      <c r="D96" s="95">
        <v>74.184100000000001</v>
      </c>
      <c r="E96" s="95">
        <v>0</v>
      </c>
      <c r="F96" s="95">
        <v>2.9999999999999997E-4</v>
      </c>
      <c r="G96" s="95">
        <v>77140.015499999994</v>
      </c>
      <c r="H96" s="95">
        <v>6941.5906000000004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17061.3881</v>
      </c>
      <c r="C97" s="95">
        <v>29.934799999999999</v>
      </c>
      <c r="D97" s="95">
        <v>78.272999999999996</v>
      </c>
      <c r="E97" s="95">
        <v>0</v>
      </c>
      <c r="F97" s="95">
        <v>2.9999999999999997E-4</v>
      </c>
      <c r="G97" s="95">
        <v>81391.876099999994</v>
      </c>
      <c r="H97" s="95">
        <v>7322.1737999999996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17143.325199999999</v>
      </c>
      <c r="C98" s="95">
        <v>30.077500000000001</v>
      </c>
      <c r="D98" s="95">
        <v>78.643000000000001</v>
      </c>
      <c r="E98" s="95">
        <v>0</v>
      </c>
      <c r="F98" s="95">
        <v>2.9999999999999997E-4</v>
      </c>
      <c r="G98" s="95">
        <v>81776.556299999997</v>
      </c>
      <c r="H98" s="95">
        <v>7357.2304000000004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14777.1504</v>
      </c>
      <c r="C99" s="95">
        <v>25.917100000000001</v>
      </c>
      <c r="D99" s="95">
        <v>67.739500000000007</v>
      </c>
      <c r="E99" s="95">
        <v>0</v>
      </c>
      <c r="F99" s="95">
        <v>2.9999999999999997E-4</v>
      </c>
      <c r="G99" s="95">
        <v>70438.616599999994</v>
      </c>
      <c r="H99" s="95">
        <v>6340.8768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16296.8879</v>
      </c>
      <c r="C100" s="95">
        <v>27.7059</v>
      </c>
      <c r="D100" s="95">
        <v>69.9619</v>
      </c>
      <c r="E100" s="95">
        <v>0</v>
      </c>
      <c r="F100" s="95">
        <v>2.9999999999999997E-4</v>
      </c>
      <c r="G100" s="95">
        <v>72744.018800000005</v>
      </c>
      <c r="H100" s="95">
        <v>6907.0186000000003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20071.121599999999</v>
      </c>
      <c r="C101" s="95">
        <v>31.6341</v>
      </c>
      <c r="D101" s="95">
        <v>72.696600000000004</v>
      </c>
      <c r="E101" s="95">
        <v>0</v>
      </c>
      <c r="F101" s="95">
        <v>2.9999999999999997E-4</v>
      </c>
      <c r="G101" s="95">
        <v>75570.681500000006</v>
      </c>
      <c r="H101" s="95">
        <v>8262.5550999999996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24511.004000000001</v>
      </c>
      <c r="C102" s="95">
        <v>36.3705</v>
      </c>
      <c r="D102" s="95">
        <v>76.538300000000007</v>
      </c>
      <c r="E102" s="95">
        <v>0</v>
      </c>
      <c r="F102" s="95">
        <v>2.9999999999999997E-4</v>
      </c>
      <c r="G102" s="95">
        <v>79546.085800000001</v>
      </c>
      <c r="H102" s="95">
        <v>9868.4824000000008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221765.9173</v>
      </c>
      <c r="C104" s="95">
        <v>362.7604</v>
      </c>
      <c r="D104" s="95">
        <v>874.85940000000005</v>
      </c>
      <c r="E104" s="95">
        <v>0</v>
      </c>
      <c r="F104" s="95">
        <v>3.5000000000000001E-3</v>
      </c>
      <c r="G104" s="95">
        <v>909552.56869999995</v>
      </c>
      <c r="H104" s="95">
        <v>92591.211200000005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14777.1504</v>
      </c>
      <c r="C105" s="95">
        <v>25.917100000000001</v>
      </c>
      <c r="D105" s="95">
        <v>66.049400000000006</v>
      </c>
      <c r="E105" s="95">
        <v>0</v>
      </c>
      <c r="F105" s="95">
        <v>2.9999999999999997E-4</v>
      </c>
      <c r="G105" s="95">
        <v>68675.156199999998</v>
      </c>
      <c r="H105" s="95">
        <v>6340.8768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24511.004000000001</v>
      </c>
      <c r="C106" s="95">
        <v>36.460700000000003</v>
      </c>
      <c r="D106" s="95">
        <v>78.643000000000001</v>
      </c>
      <c r="E106" s="95">
        <v>0</v>
      </c>
      <c r="F106" s="95">
        <v>2.9999999999999997E-4</v>
      </c>
      <c r="G106" s="95">
        <v>81776.556299999997</v>
      </c>
      <c r="H106" s="95">
        <v>9868.4824000000008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63827200000</v>
      </c>
      <c r="C109" s="95">
        <v>49254.694000000003</v>
      </c>
      <c r="D109" s="95" t="s">
        <v>529</v>
      </c>
      <c r="E109" s="95">
        <v>28855.206999999999</v>
      </c>
      <c r="F109" s="95">
        <v>9104.3970000000008</v>
      </c>
      <c r="G109" s="95">
        <v>11295.089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55960700000</v>
      </c>
      <c r="C110" s="95">
        <v>49254.694000000003</v>
      </c>
      <c r="D110" s="95" t="s">
        <v>527</v>
      </c>
      <c r="E110" s="95">
        <v>28855.206999999999</v>
      </c>
      <c r="F110" s="95">
        <v>9104.3970000000008</v>
      </c>
      <c r="G110" s="95">
        <v>11295.089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62306700000</v>
      </c>
      <c r="C111" s="95">
        <v>49254.694000000003</v>
      </c>
      <c r="D111" s="95" t="s">
        <v>524</v>
      </c>
      <c r="E111" s="95">
        <v>28855.206999999999</v>
      </c>
      <c r="F111" s="95">
        <v>9104.3970000000008</v>
      </c>
      <c r="G111" s="95">
        <v>11295.089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54446500000</v>
      </c>
      <c r="C112" s="95">
        <v>51183.856</v>
      </c>
      <c r="D112" s="95" t="s">
        <v>470</v>
      </c>
      <c r="E112" s="95">
        <v>28855.206999999999</v>
      </c>
      <c r="F112" s="95">
        <v>9104.3970000000008</v>
      </c>
      <c r="G112" s="95">
        <v>11295.089</v>
      </c>
      <c r="H112" s="95">
        <v>0</v>
      </c>
      <c r="I112" s="95">
        <v>1929.162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57548500000</v>
      </c>
      <c r="C113" s="95">
        <v>64677.985999999997</v>
      </c>
      <c r="D113" s="95" t="s">
        <v>471</v>
      </c>
      <c r="E113" s="95">
        <v>28855.206999999999</v>
      </c>
      <c r="F113" s="95">
        <v>9104.3970000000008</v>
      </c>
      <c r="G113" s="95">
        <v>11295.089</v>
      </c>
      <c r="H113" s="95">
        <v>0</v>
      </c>
      <c r="I113" s="95">
        <v>15423.291999999999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61157500000</v>
      </c>
      <c r="C114" s="95">
        <v>76387.035999999993</v>
      </c>
      <c r="D114" s="95" t="s">
        <v>591</v>
      </c>
      <c r="E114" s="95">
        <v>28855.206999999999</v>
      </c>
      <c r="F114" s="95">
        <v>9104.3970000000008</v>
      </c>
      <c r="G114" s="95">
        <v>11295.089</v>
      </c>
      <c r="H114" s="95">
        <v>0</v>
      </c>
      <c r="I114" s="95">
        <v>27132.342000000001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64528500000</v>
      </c>
      <c r="C115" s="95">
        <v>78350.721000000005</v>
      </c>
      <c r="D115" s="95" t="s">
        <v>508</v>
      </c>
      <c r="E115" s="95">
        <v>28855.206999999999</v>
      </c>
      <c r="F115" s="95">
        <v>9104.3970000000008</v>
      </c>
      <c r="G115" s="95">
        <v>11295.089</v>
      </c>
      <c r="H115" s="95">
        <v>0</v>
      </c>
      <c r="I115" s="95">
        <v>29096.026999999998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64833400000</v>
      </c>
      <c r="C116" s="95">
        <v>78963.869000000006</v>
      </c>
      <c r="D116" s="95" t="s">
        <v>592</v>
      </c>
      <c r="E116" s="95">
        <v>28855.206999999999</v>
      </c>
      <c r="F116" s="95">
        <v>9104.3970000000008</v>
      </c>
      <c r="G116" s="95">
        <v>11295.089</v>
      </c>
      <c r="H116" s="95">
        <v>0</v>
      </c>
      <c r="I116" s="95">
        <v>29709.174999999999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55844600000</v>
      </c>
      <c r="C117" s="95">
        <v>61650.300999999999</v>
      </c>
      <c r="D117" s="95" t="s">
        <v>593</v>
      </c>
      <c r="E117" s="95">
        <v>28855.206999999999</v>
      </c>
      <c r="F117" s="95">
        <v>9104.3970000000008</v>
      </c>
      <c r="G117" s="95">
        <v>11295.089</v>
      </c>
      <c r="H117" s="95">
        <v>0</v>
      </c>
      <c r="I117" s="95">
        <v>12395.607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57672300000</v>
      </c>
      <c r="C118" s="95">
        <v>51215.398999999998</v>
      </c>
      <c r="D118" s="95" t="s">
        <v>476</v>
      </c>
      <c r="E118" s="95">
        <v>28855.206999999999</v>
      </c>
      <c r="F118" s="95">
        <v>9104.3970000000008</v>
      </c>
      <c r="G118" s="95">
        <v>11295.089</v>
      </c>
      <c r="H118" s="95">
        <v>0</v>
      </c>
      <c r="I118" s="95">
        <v>1960.7049999999999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59913300000</v>
      </c>
      <c r="C119" s="95">
        <v>56603.694000000003</v>
      </c>
      <c r="D119" s="95" t="s">
        <v>480</v>
      </c>
      <c r="E119" s="95">
        <v>28855.206999999999</v>
      </c>
      <c r="F119" s="95">
        <v>9104.3970000000008</v>
      </c>
      <c r="G119" s="95">
        <v>11295.089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63065100000</v>
      </c>
      <c r="C120" s="95">
        <v>56603.694000000003</v>
      </c>
      <c r="D120" s="95" t="s">
        <v>481</v>
      </c>
      <c r="E120" s="95">
        <v>28855.206999999999</v>
      </c>
      <c r="F120" s="95">
        <v>9104.3970000000008</v>
      </c>
      <c r="G120" s="95">
        <v>11295.089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721104000000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54446500000</v>
      </c>
      <c r="C123" s="95">
        <v>49254.694000000003</v>
      </c>
      <c r="D123" s="95"/>
      <c r="E123" s="95">
        <v>28855.206999999999</v>
      </c>
      <c r="F123" s="95">
        <v>9104.3970000000008</v>
      </c>
      <c r="G123" s="95">
        <v>11295.089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64833400000</v>
      </c>
      <c r="C124" s="95">
        <v>78963.869000000006</v>
      </c>
      <c r="D124" s="95"/>
      <c r="E124" s="95">
        <v>28855.206999999999</v>
      </c>
      <c r="F124" s="95">
        <v>9104.3970000000008</v>
      </c>
      <c r="G124" s="95">
        <v>11295.089</v>
      </c>
      <c r="H124" s="95">
        <v>0</v>
      </c>
      <c r="I124" s="95">
        <v>29709.174999999999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7589.47</v>
      </c>
      <c r="C127" s="95">
        <v>4083.05</v>
      </c>
      <c r="D127" s="95">
        <v>0</v>
      </c>
      <c r="E127" s="95">
        <v>11672.52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1.57</v>
      </c>
      <c r="C128" s="95">
        <v>0.84</v>
      </c>
      <c r="D128" s="95">
        <v>0</v>
      </c>
      <c r="E128" s="95">
        <v>2.41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1.57</v>
      </c>
      <c r="C129" s="95">
        <v>0.84</v>
      </c>
      <c r="D129" s="95">
        <v>0</v>
      </c>
      <c r="E129" s="95">
        <v>2.41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1281.1300000000001</v>
      </c>
      <c r="C2" s="95">
        <v>264.95999999999998</v>
      </c>
      <c r="D2" s="95">
        <v>264.95999999999998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1281.1300000000001</v>
      </c>
      <c r="C3" s="95">
        <v>264.95999999999998</v>
      </c>
      <c r="D3" s="95">
        <v>264.95999999999998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1827.54</v>
      </c>
      <c r="C4" s="95">
        <v>377.97</v>
      </c>
      <c r="D4" s="95">
        <v>377.97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1827.54</v>
      </c>
      <c r="C5" s="95">
        <v>377.97</v>
      </c>
      <c r="D5" s="95">
        <v>377.97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621.82000000000005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1.31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115.25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119.51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659.31</v>
      </c>
      <c r="C28" s="95">
        <v>621.82000000000005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0.57999999999999996</v>
      </c>
      <c r="E39" s="95">
        <v>0.63600000000000001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0.57999999999999996</v>
      </c>
      <c r="E40" s="95">
        <v>0.63600000000000001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0.57999999999999996</v>
      </c>
      <c r="E41" s="95">
        <v>0.63600000000000001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0.36399999999999999</v>
      </c>
      <c r="E43" s="95">
        <v>0.39100000000000001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0.57999999999999996</v>
      </c>
      <c r="E44" s="95">
        <v>0.63600000000000001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0.57999999999999996</v>
      </c>
      <c r="E45" s="95">
        <v>0.63600000000000001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0.57999999999999996</v>
      </c>
      <c r="E46" s="95">
        <v>0.63600000000000001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0.57999999999999996</v>
      </c>
      <c r="E48" s="95">
        <v>0.63600000000000001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0.57999999999999996</v>
      </c>
      <c r="E49" s="95">
        <v>0.63600000000000001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0.36399999999999999</v>
      </c>
      <c r="E51" s="95">
        <v>0.39100000000000001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0.57999999999999996</v>
      </c>
      <c r="E52" s="95">
        <v>0.63600000000000001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0.57999999999999996</v>
      </c>
      <c r="E53" s="95">
        <v>0.63600000000000001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0.57999999999999996</v>
      </c>
      <c r="E54" s="95">
        <v>0.63600000000000001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0.57999999999999996</v>
      </c>
      <c r="E55" s="95">
        <v>0.63600000000000001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4.0919999999999996</v>
      </c>
      <c r="F59" s="95">
        <v>0.39200000000000002</v>
      </c>
      <c r="G59" s="95">
        <v>0.253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4.0919999999999996</v>
      </c>
      <c r="F60" s="95">
        <v>0.39200000000000002</v>
      </c>
      <c r="G60" s="95">
        <v>0.253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4.0919999999999996</v>
      </c>
      <c r="F61" s="95">
        <v>0.39200000000000002</v>
      </c>
      <c r="G61" s="95">
        <v>0.253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4.0919999999999996</v>
      </c>
      <c r="F62" s="95">
        <v>0.39200000000000002</v>
      </c>
      <c r="G62" s="95">
        <v>0.253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4.09</v>
      </c>
      <c r="F63" s="95">
        <v>0.39200000000000002</v>
      </c>
      <c r="G63" s="95">
        <v>0.253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4.09</v>
      </c>
      <c r="F65" s="95">
        <v>0.39200000000000002</v>
      </c>
      <c r="G65" s="95">
        <v>0.253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16133.65</v>
      </c>
      <c r="D71" s="95">
        <v>12885.22</v>
      </c>
      <c r="E71" s="95">
        <v>3248.43</v>
      </c>
      <c r="F71" s="95">
        <v>0.8</v>
      </c>
      <c r="G71" s="95">
        <v>3.17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84814.83</v>
      </c>
      <c r="D72" s="95">
        <v>60222.52</v>
      </c>
      <c r="E72" s="95">
        <v>24592.32</v>
      </c>
      <c r="F72" s="95">
        <v>0.71</v>
      </c>
      <c r="G72" s="95">
        <v>3.01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38791.019999999997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23618.39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121562.61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0.97</v>
      </c>
      <c r="F81" s="95">
        <v>1110.3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0.57999999999999996</v>
      </c>
      <c r="D82" s="95">
        <v>1109.6500000000001</v>
      </c>
      <c r="E82" s="95">
        <v>3.89</v>
      </c>
      <c r="F82" s="95">
        <v>7417.65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9759.4557000000004</v>
      </c>
      <c r="C91" s="95">
        <v>10.8927</v>
      </c>
      <c r="D91" s="95">
        <v>13.0267</v>
      </c>
      <c r="E91" s="95">
        <v>0</v>
      </c>
      <c r="F91" s="95">
        <v>1E-4</v>
      </c>
      <c r="G91" s="95">
        <v>171726.4748</v>
      </c>
      <c r="H91" s="95">
        <v>3595.5882999999999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7003.5928000000004</v>
      </c>
      <c r="C92" s="95">
        <v>8.1298999999999992</v>
      </c>
      <c r="D92" s="95">
        <v>11.347099999999999</v>
      </c>
      <c r="E92" s="95">
        <v>0</v>
      </c>
      <c r="F92" s="95">
        <v>1E-4</v>
      </c>
      <c r="G92" s="95">
        <v>149687.21789999999</v>
      </c>
      <c r="H92" s="95">
        <v>2613.8004999999998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7357.89</v>
      </c>
      <c r="C93" s="95">
        <v>8.6757000000000009</v>
      </c>
      <c r="D93" s="95">
        <v>12.78</v>
      </c>
      <c r="E93" s="95">
        <v>0</v>
      </c>
      <c r="F93" s="95">
        <v>1E-4</v>
      </c>
      <c r="G93" s="95">
        <v>168625.71109999999</v>
      </c>
      <c r="H93" s="95">
        <v>2760.4342999999999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5030.2128000000002</v>
      </c>
      <c r="C94" s="95">
        <v>6.3181000000000003</v>
      </c>
      <c r="D94" s="95">
        <v>11.208</v>
      </c>
      <c r="E94" s="95">
        <v>0</v>
      </c>
      <c r="F94" s="95">
        <v>0</v>
      </c>
      <c r="G94" s="95">
        <v>147980.82579999999</v>
      </c>
      <c r="H94" s="95">
        <v>1928.6165000000001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3342.5826000000002</v>
      </c>
      <c r="C95" s="95">
        <v>4.8205999999999998</v>
      </c>
      <c r="D95" s="95">
        <v>11.420299999999999</v>
      </c>
      <c r="E95" s="95">
        <v>0</v>
      </c>
      <c r="F95" s="95">
        <v>0</v>
      </c>
      <c r="G95" s="95">
        <v>150904.4712</v>
      </c>
      <c r="H95" s="95">
        <v>1348.2040999999999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2701.6053000000002</v>
      </c>
      <c r="C96" s="95">
        <v>4.1848999999999998</v>
      </c>
      <c r="D96" s="95">
        <v>11.073399999999999</v>
      </c>
      <c r="E96" s="95">
        <v>0</v>
      </c>
      <c r="F96" s="95">
        <v>0</v>
      </c>
      <c r="G96" s="95">
        <v>146358.2536</v>
      </c>
      <c r="H96" s="95">
        <v>1120.5882999999999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2458.0066000000002</v>
      </c>
      <c r="C97" s="95">
        <v>3.9148000000000001</v>
      </c>
      <c r="D97" s="95">
        <v>10.7598</v>
      </c>
      <c r="E97" s="95">
        <v>0</v>
      </c>
      <c r="F97" s="95">
        <v>0</v>
      </c>
      <c r="G97" s="95">
        <v>142225.08670000001</v>
      </c>
      <c r="H97" s="95">
        <v>1031.0355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2689.8584999999998</v>
      </c>
      <c r="C98" s="95">
        <v>4.2944000000000004</v>
      </c>
      <c r="D98" s="95">
        <v>11.8409</v>
      </c>
      <c r="E98" s="95">
        <v>0</v>
      </c>
      <c r="F98" s="95">
        <v>0</v>
      </c>
      <c r="G98" s="95">
        <v>156515.03330000001</v>
      </c>
      <c r="H98" s="95">
        <v>1129.3966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2787.2878999999998</v>
      </c>
      <c r="C99" s="95">
        <v>4.2779999999999996</v>
      </c>
      <c r="D99" s="95">
        <v>11.1716</v>
      </c>
      <c r="E99" s="95">
        <v>0</v>
      </c>
      <c r="F99" s="95">
        <v>0</v>
      </c>
      <c r="G99" s="95">
        <v>147651.54060000001</v>
      </c>
      <c r="H99" s="95">
        <v>1151.8838000000001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4061.6849000000002</v>
      </c>
      <c r="C100" s="95">
        <v>5.5498000000000003</v>
      </c>
      <c r="D100" s="95">
        <v>11.911300000000001</v>
      </c>
      <c r="E100" s="95">
        <v>0</v>
      </c>
      <c r="F100" s="95">
        <v>0</v>
      </c>
      <c r="G100" s="95">
        <v>157353.5877</v>
      </c>
      <c r="H100" s="95">
        <v>1605.2725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7203.8339999999998</v>
      </c>
      <c r="C101" s="95">
        <v>8.4713999999999992</v>
      </c>
      <c r="D101" s="95">
        <v>12.367699999999999</v>
      </c>
      <c r="E101" s="95">
        <v>0</v>
      </c>
      <c r="F101" s="95">
        <v>1E-4</v>
      </c>
      <c r="G101" s="95">
        <v>163180.3965</v>
      </c>
      <c r="H101" s="95">
        <v>2700.2107000000001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9687.1414000000004</v>
      </c>
      <c r="C102" s="95">
        <v>10.7936</v>
      </c>
      <c r="D102" s="95">
        <v>12.812799999999999</v>
      </c>
      <c r="E102" s="95">
        <v>0</v>
      </c>
      <c r="F102" s="95">
        <v>1E-4</v>
      </c>
      <c r="G102" s="95">
        <v>168901.6244</v>
      </c>
      <c r="H102" s="95">
        <v>3566.9785000000002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64083.152499999997</v>
      </c>
      <c r="C104" s="95">
        <v>80.323800000000006</v>
      </c>
      <c r="D104" s="95">
        <v>141.71960000000001</v>
      </c>
      <c r="E104" s="95">
        <v>0</v>
      </c>
      <c r="F104" s="95">
        <v>5.9999999999999995E-4</v>
      </c>
      <c r="G104" s="96">
        <v>1871110</v>
      </c>
      <c r="H104" s="95">
        <v>24552.009600000001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2458.0066000000002</v>
      </c>
      <c r="C105" s="95">
        <v>3.9148000000000001</v>
      </c>
      <c r="D105" s="95">
        <v>10.7598</v>
      </c>
      <c r="E105" s="95">
        <v>0</v>
      </c>
      <c r="F105" s="95">
        <v>0</v>
      </c>
      <c r="G105" s="95">
        <v>142225.08670000001</v>
      </c>
      <c r="H105" s="95">
        <v>1031.0355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9759.4557000000004</v>
      </c>
      <c r="C106" s="95">
        <v>10.8927</v>
      </c>
      <c r="D106" s="95">
        <v>13.0267</v>
      </c>
      <c r="E106" s="95">
        <v>0</v>
      </c>
      <c r="F106" s="95">
        <v>1E-4</v>
      </c>
      <c r="G106" s="95">
        <v>171726.4748</v>
      </c>
      <c r="H106" s="95">
        <v>3595.5882999999999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60509700000</v>
      </c>
      <c r="C109" s="95">
        <v>53910.953000000001</v>
      </c>
      <c r="D109" s="95" t="s">
        <v>530</v>
      </c>
      <c r="E109" s="95">
        <v>28855.206999999999</v>
      </c>
      <c r="F109" s="95">
        <v>9104.3970000000008</v>
      </c>
      <c r="G109" s="95">
        <v>8602.3490000000002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52743900000</v>
      </c>
      <c r="C110" s="95">
        <v>46561.953000000001</v>
      </c>
      <c r="D110" s="95" t="s">
        <v>527</v>
      </c>
      <c r="E110" s="95">
        <v>28855.206999999999</v>
      </c>
      <c r="F110" s="95">
        <v>9104.3970000000008</v>
      </c>
      <c r="G110" s="95">
        <v>8602.3490000000002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59417100000</v>
      </c>
      <c r="C111" s="95">
        <v>46698.269</v>
      </c>
      <c r="D111" s="95" t="s">
        <v>594</v>
      </c>
      <c r="E111" s="95">
        <v>28855.206999999999</v>
      </c>
      <c r="F111" s="95">
        <v>9104.3970000000008</v>
      </c>
      <c r="G111" s="95">
        <v>8602.3490000000002</v>
      </c>
      <c r="H111" s="95">
        <v>0</v>
      </c>
      <c r="I111" s="95">
        <v>136.316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52142600000</v>
      </c>
      <c r="C112" s="95">
        <v>46561.953000000001</v>
      </c>
      <c r="D112" s="95" t="s">
        <v>537</v>
      </c>
      <c r="E112" s="95">
        <v>28855.206999999999</v>
      </c>
      <c r="F112" s="95">
        <v>9104.3970000000008</v>
      </c>
      <c r="G112" s="95">
        <v>8602.3490000000002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53172800000</v>
      </c>
      <c r="C113" s="95">
        <v>47805.633000000002</v>
      </c>
      <c r="D113" s="95" t="s">
        <v>482</v>
      </c>
      <c r="E113" s="95">
        <v>28855.206999999999</v>
      </c>
      <c r="F113" s="95">
        <v>9104.3970000000008</v>
      </c>
      <c r="G113" s="95">
        <v>8602.3490000000002</v>
      </c>
      <c r="H113" s="95">
        <v>0</v>
      </c>
      <c r="I113" s="95">
        <v>1243.6790000000001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51570900000</v>
      </c>
      <c r="C114" s="95">
        <v>48545.5</v>
      </c>
      <c r="D114" s="95" t="s">
        <v>447</v>
      </c>
      <c r="E114" s="95">
        <v>28855.206999999999</v>
      </c>
      <c r="F114" s="95">
        <v>9104.3970000000008</v>
      </c>
      <c r="G114" s="95">
        <v>8602.3490000000002</v>
      </c>
      <c r="H114" s="95">
        <v>0</v>
      </c>
      <c r="I114" s="95">
        <v>1983.547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50114500000</v>
      </c>
      <c r="C115" s="95">
        <v>59444.28</v>
      </c>
      <c r="D115" s="95" t="s">
        <v>509</v>
      </c>
      <c r="E115" s="95">
        <v>28855.206999999999</v>
      </c>
      <c r="F115" s="95">
        <v>9104.3970000000008</v>
      </c>
      <c r="G115" s="95">
        <v>8602.3490000000002</v>
      </c>
      <c r="H115" s="95">
        <v>0</v>
      </c>
      <c r="I115" s="95">
        <v>12882.326999999999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55149800000</v>
      </c>
      <c r="C116" s="95">
        <v>54260.885999999999</v>
      </c>
      <c r="D116" s="95" t="s">
        <v>595</v>
      </c>
      <c r="E116" s="95">
        <v>28855.206999999999</v>
      </c>
      <c r="F116" s="95">
        <v>9104.3970000000008</v>
      </c>
      <c r="G116" s="95">
        <v>8602.3490000000002</v>
      </c>
      <c r="H116" s="95">
        <v>0</v>
      </c>
      <c r="I116" s="95">
        <v>7698.933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52026600000</v>
      </c>
      <c r="C117" s="95">
        <v>52515.154999999999</v>
      </c>
      <c r="D117" s="95" t="s">
        <v>483</v>
      </c>
      <c r="E117" s="95">
        <v>28855.206999999999</v>
      </c>
      <c r="F117" s="95">
        <v>9104.3970000000008</v>
      </c>
      <c r="G117" s="95">
        <v>8602.3490000000002</v>
      </c>
      <c r="H117" s="95">
        <v>0</v>
      </c>
      <c r="I117" s="95">
        <v>5953.2020000000002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55445200000</v>
      </c>
      <c r="C118" s="95">
        <v>47170.625</v>
      </c>
      <c r="D118" s="95" t="s">
        <v>531</v>
      </c>
      <c r="E118" s="95">
        <v>28855.206999999999</v>
      </c>
      <c r="F118" s="95">
        <v>9104.3970000000008</v>
      </c>
      <c r="G118" s="95">
        <v>8602.3490000000002</v>
      </c>
      <c r="H118" s="95">
        <v>0</v>
      </c>
      <c r="I118" s="95">
        <v>608.67200000000003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57498400000</v>
      </c>
      <c r="C119" s="95">
        <v>53910.953000000001</v>
      </c>
      <c r="D119" s="95" t="s">
        <v>532</v>
      </c>
      <c r="E119" s="95">
        <v>28855.206999999999</v>
      </c>
      <c r="F119" s="95">
        <v>9104.3970000000008</v>
      </c>
      <c r="G119" s="95">
        <v>8602.3490000000002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59514300000</v>
      </c>
      <c r="C120" s="95">
        <v>53910.953000000001</v>
      </c>
      <c r="D120" s="95" t="s">
        <v>533</v>
      </c>
      <c r="E120" s="95">
        <v>28855.206999999999</v>
      </c>
      <c r="F120" s="95">
        <v>9104.3970000000008</v>
      </c>
      <c r="G120" s="95">
        <v>8602.3490000000002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659306000000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50114500000</v>
      </c>
      <c r="C123" s="95">
        <v>46561.953000000001</v>
      </c>
      <c r="D123" s="95"/>
      <c r="E123" s="95">
        <v>28855.206999999999</v>
      </c>
      <c r="F123" s="95">
        <v>9104.3970000000008</v>
      </c>
      <c r="G123" s="95">
        <v>8602.3490000000002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60509700000</v>
      </c>
      <c r="C124" s="95">
        <v>59444.28</v>
      </c>
      <c r="D124" s="95"/>
      <c r="E124" s="95">
        <v>28855.206999999999</v>
      </c>
      <c r="F124" s="95">
        <v>9104.3970000000008</v>
      </c>
      <c r="G124" s="95">
        <v>8602.3490000000002</v>
      </c>
      <c r="H124" s="95">
        <v>0</v>
      </c>
      <c r="I124" s="95">
        <v>12882.326999999999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13273.5</v>
      </c>
      <c r="C127" s="95">
        <v>5261.05</v>
      </c>
      <c r="D127" s="95">
        <v>0</v>
      </c>
      <c r="E127" s="95">
        <v>18534.560000000001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2.75</v>
      </c>
      <c r="C128" s="95">
        <v>1.0900000000000001</v>
      </c>
      <c r="D128" s="95">
        <v>0</v>
      </c>
      <c r="E128" s="95">
        <v>3.83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2.75</v>
      </c>
      <c r="C129" s="95">
        <v>1.0900000000000001</v>
      </c>
      <c r="D129" s="95">
        <v>0</v>
      </c>
      <c r="E129" s="95">
        <v>3.83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2074.58</v>
      </c>
      <c r="C2" s="95">
        <v>429.06</v>
      </c>
      <c r="D2" s="95">
        <v>429.06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2074.58</v>
      </c>
      <c r="C3" s="95">
        <v>429.06</v>
      </c>
      <c r="D3" s="95">
        <v>429.06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4199.12</v>
      </c>
      <c r="C4" s="95">
        <v>868.46</v>
      </c>
      <c r="D4" s="95">
        <v>868.46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4199.12</v>
      </c>
      <c r="C5" s="95">
        <v>868.46</v>
      </c>
      <c r="D5" s="95">
        <v>868.46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1286.6099999999999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22.45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115.45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226.83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787.97</v>
      </c>
      <c r="C28" s="95">
        <v>1286.6099999999999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0.51100000000000001</v>
      </c>
      <c r="E39" s="95">
        <v>0.55400000000000005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0.51100000000000001</v>
      </c>
      <c r="E40" s="95">
        <v>0.55400000000000005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0.51100000000000001</v>
      </c>
      <c r="E41" s="95">
        <v>0.55400000000000005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0.29599999999999999</v>
      </c>
      <c r="E43" s="95">
        <v>0.314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0.51100000000000001</v>
      </c>
      <c r="E44" s="95">
        <v>0.55400000000000005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0.51100000000000001</v>
      </c>
      <c r="E45" s="95">
        <v>0.55400000000000005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0.51100000000000001</v>
      </c>
      <c r="E46" s="95">
        <v>0.55400000000000005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0.51100000000000001</v>
      </c>
      <c r="E48" s="95">
        <v>0.55400000000000005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0.51100000000000001</v>
      </c>
      <c r="E49" s="95">
        <v>0.55400000000000005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0.29599999999999999</v>
      </c>
      <c r="E51" s="95">
        <v>0.314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0.51100000000000001</v>
      </c>
      <c r="E52" s="95">
        <v>0.55400000000000005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0.51100000000000001</v>
      </c>
      <c r="E53" s="95">
        <v>0.55400000000000005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0.51100000000000001</v>
      </c>
      <c r="E54" s="95">
        <v>0.55400000000000005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0.51100000000000001</v>
      </c>
      <c r="E55" s="95">
        <v>0.55400000000000005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3.3540000000000001</v>
      </c>
      <c r="F59" s="95">
        <v>0.38500000000000001</v>
      </c>
      <c r="G59" s="95">
        <v>0.30499999999999999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3.3540000000000001</v>
      </c>
      <c r="F60" s="95">
        <v>0.38500000000000001</v>
      </c>
      <c r="G60" s="95">
        <v>0.30499999999999999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3.3540000000000001</v>
      </c>
      <c r="F61" s="95">
        <v>0.38500000000000001</v>
      </c>
      <c r="G61" s="95">
        <v>0.30499999999999999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3.3540000000000001</v>
      </c>
      <c r="F62" s="95">
        <v>0.38500000000000001</v>
      </c>
      <c r="G62" s="95">
        <v>0.30499999999999999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3.35</v>
      </c>
      <c r="F63" s="95">
        <v>0.38500000000000001</v>
      </c>
      <c r="G63" s="95">
        <v>0.30499999999999999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3.35</v>
      </c>
      <c r="F65" s="95">
        <v>0.38500000000000001</v>
      </c>
      <c r="G65" s="95">
        <v>0.30499999999999999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34820.79</v>
      </c>
      <c r="D71" s="95">
        <v>24409.81</v>
      </c>
      <c r="E71" s="95">
        <v>10410.98</v>
      </c>
      <c r="F71" s="95">
        <v>0.7</v>
      </c>
      <c r="G71" s="95">
        <v>3.02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188354.83</v>
      </c>
      <c r="D72" s="95">
        <v>127343.54</v>
      </c>
      <c r="E72" s="95">
        <v>61011.29</v>
      </c>
      <c r="F72" s="95">
        <v>0.68</v>
      </c>
      <c r="G72" s="95">
        <v>2.89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202747.77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37214.800000000003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234016.98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4.47</v>
      </c>
      <c r="F80" s="95">
        <v>414.97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1.54</v>
      </c>
      <c r="F81" s="95">
        <v>1759.9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1109.6500000000001</v>
      </c>
      <c r="E82" s="95">
        <v>7.59</v>
      </c>
      <c r="F82" s="95">
        <v>14229.48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44086.438000000002</v>
      </c>
      <c r="C91" s="95">
        <v>62.802799999999998</v>
      </c>
      <c r="D91" s="95">
        <v>136.77500000000001</v>
      </c>
      <c r="E91" s="95">
        <v>0</v>
      </c>
      <c r="F91" s="95">
        <v>5.0000000000000001E-4</v>
      </c>
      <c r="G91" s="95">
        <v>31464.488000000001</v>
      </c>
      <c r="H91" s="95">
        <v>17436.9054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34282.112399999998</v>
      </c>
      <c r="C92" s="95">
        <v>50.943600000000004</v>
      </c>
      <c r="D92" s="95">
        <v>118.9915</v>
      </c>
      <c r="E92" s="95">
        <v>0</v>
      </c>
      <c r="F92" s="95">
        <v>4.0000000000000002E-4</v>
      </c>
      <c r="G92" s="95">
        <v>27378.3014</v>
      </c>
      <c r="H92" s="95">
        <v>13760.6314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32515.856899999999</v>
      </c>
      <c r="C93" s="95">
        <v>51.282800000000002</v>
      </c>
      <c r="D93" s="95">
        <v>130.6285</v>
      </c>
      <c r="E93" s="95">
        <v>0</v>
      </c>
      <c r="F93" s="95">
        <v>4.0000000000000002E-4</v>
      </c>
      <c r="G93" s="95">
        <v>30061.891800000001</v>
      </c>
      <c r="H93" s="95">
        <v>13335.045099999999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23593.461899999998</v>
      </c>
      <c r="C94" s="95">
        <v>40.189500000000002</v>
      </c>
      <c r="D94" s="95">
        <v>112.6408</v>
      </c>
      <c r="E94" s="95">
        <v>0</v>
      </c>
      <c r="F94" s="95">
        <v>2.9999999999999997E-4</v>
      </c>
      <c r="G94" s="95">
        <v>25927.595799999999</v>
      </c>
      <c r="H94" s="95">
        <v>9960.6926999999996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21466.914700000001</v>
      </c>
      <c r="C95" s="95">
        <v>38.645000000000003</v>
      </c>
      <c r="D95" s="95">
        <v>114.94450000000001</v>
      </c>
      <c r="E95" s="95">
        <v>0</v>
      </c>
      <c r="F95" s="95">
        <v>2.9999999999999997E-4</v>
      </c>
      <c r="G95" s="95">
        <v>26460.959900000002</v>
      </c>
      <c r="H95" s="95">
        <v>9261.5746999999992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22305.669699999999</v>
      </c>
      <c r="C96" s="95">
        <v>40.604799999999997</v>
      </c>
      <c r="D96" s="95">
        <v>122.1324</v>
      </c>
      <c r="E96" s="95">
        <v>0</v>
      </c>
      <c r="F96" s="95">
        <v>4.0000000000000002E-4</v>
      </c>
      <c r="G96" s="95">
        <v>28116.2392</v>
      </c>
      <c r="H96" s="95">
        <v>9666.4529999999995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23048.861400000002</v>
      </c>
      <c r="C97" s="95">
        <v>41.968200000000003</v>
      </c>
      <c r="D97" s="95">
        <v>126.2646</v>
      </c>
      <c r="E97" s="95">
        <v>0</v>
      </c>
      <c r="F97" s="95">
        <v>4.0000000000000002E-4</v>
      </c>
      <c r="G97" s="95">
        <v>29067.5501</v>
      </c>
      <c r="H97" s="95">
        <v>9989.5296999999991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23285.190600000002</v>
      </c>
      <c r="C98" s="95">
        <v>42.3962</v>
      </c>
      <c r="D98" s="95">
        <v>127.5457</v>
      </c>
      <c r="E98" s="95">
        <v>0</v>
      </c>
      <c r="F98" s="95">
        <v>4.0000000000000002E-4</v>
      </c>
      <c r="G98" s="95">
        <v>29362.4689</v>
      </c>
      <c r="H98" s="95">
        <v>10091.740299999999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20532.077700000002</v>
      </c>
      <c r="C99" s="95">
        <v>37.334899999999998</v>
      </c>
      <c r="D99" s="95">
        <v>112.1738</v>
      </c>
      <c r="E99" s="95">
        <v>0</v>
      </c>
      <c r="F99" s="95">
        <v>2.9999999999999997E-4</v>
      </c>
      <c r="G99" s="95">
        <v>25823.612099999998</v>
      </c>
      <c r="H99" s="95">
        <v>8893.8971000000001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23370.250599999999</v>
      </c>
      <c r="C100" s="95">
        <v>40.871299999999998</v>
      </c>
      <c r="D100" s="95">
        <v>117.94159999999999</v>
      </c>
      <c r="E100" s="95">
        <v>0</v>
      </c>
      <c r="F100" s="95">
        <v>4.0000000000000002E-4</v>
      </c>
      <c r="G100" s="95">
        <v>27149.309099999999</v>
      </c>
      <c r="H100" s="95">
        <v>9967.9966000000004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28499.994699999999</v>
      </c>
      <c r="C101" s="95">
        <v>46.244599999999998</v>
      </c>
      <c r="D101" s="95">
        <v>122.2615</v>
      </c>
      <c r="E101" s="95">
        <v>0</v>
      </c>
      <c r="F101" s="95">
        <v>4.0000000000000002E-4</v>
      </c>
      <c r="G101" s="95">
        <v>28138.658500000001</v>
      </c>
      <c r="H101" s="95">
        <v>11811.968199999999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39295.171999999999</v>
      </c>
      <c r="C102" s="95">
        <v>57.848199999999999</v>
      </c>
      <c r="D102" s="95">
        <v>133.12520000000001</v>
      </c>
      <c r="E102" s="95">
        <v>0</v>
      </c>
      <c r="F102" s="95">
        <v>4.0000000000000002E-4</v>
      </c>
      <c r="G102" s="95">
        <v>30629.1453</v>
      </c>
      <c r="H102" s="95">
        <v>15720.7464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336282.00060000003</v>
      </c>
      <c r="C104" s="95">
        <v>551.13189999999997</v>
      </c>
      <c r="D104" s="95">
        <v>1475.4251999999999</v>
      </c>
      <c r="E104" s="95">
        <v>0</v>
      </c>
      <c r="F104" s="95">
        <v>4.5999999999999999E-3</v>
      </c>
      <c r="G104" s="95">
        <v>339580.22019999998</v>
      </c>
      <c r="H104" s="95">
        <v>139897.18049999999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20532.077700000002</v>
      </c>
      <c r="C105" s="95">
        <v>37.334899999999998</v>
      </c>
      <c r="D105" s="95">
        <v>112.1738</v>
      </c>
      <c r="E105" s="95">
        <v>0</v>
      </c>
      <c r="F105" s="95">
        <v>2.9999999999999997E-4</v>
      </c>
      <c r="G105" s="95">
        <v>25823.612099999998</v>
      </c>
      <c r="H105" s="95">
        <v>8893.8971000000001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44086.438000000002</v>
      </c>
      <c r="C106" s="95">
        <v>62.802799999999998</v>
      </c>
      <c r="D106" s="95">
        <v>136.77500000000001</v>
      </c>
      <c r="E106" s="95">
        <v>0</v>
      </c>
      <c r="F106" s="95">
        <v>5.0000000000000001E-4</v>
      </c>
      <c r="G106" s="95">
        <v>31464.488000000001</v>
      </c>
      <c r="H106" s="95">
        <v>17436.9054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73011000000</v>
      </c>
      <c r="C109" s="95">
        <v>61712.947</v>
      </c>
      <c r="D109" s="95" t="s">
        <v>596</v>
      </c>
      <c r="E109" s="95">
        <v>28855.206999999999</v>
      </c>
      <c r="F109" s="95">
        <v>9104.3970000000008</v>
      </c>
      <c r="G109" s="95">
        <v>16404.342000000001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63529300000</v>
      </c>
      <c r="C110" s="95">
        <v>61372.387000000002</v>
      </c>
      <c r="D110" s="95" t="s">
        <v>484</v>
      </c>
      <c r="E110" s="95">
        <v>28855.206999999999</v>
      </c>
      <c r="F110" s="95">
        <v>9104.3970000000008</v>
      </c>
      <c r="G110" s="95">
        <v>16063.781999999999</v>
      </c>
      <c r="H110" s="95">
        <v>0</v>
      </c>
      <c r="I110" s="95">
        <v>0</v>
      </c>
      <c r="J110" s="95">
        <v>7349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69756400000</v>
      </c>
      <c r="C111" s="95">
        <v>54361.32</v>
      </c>
      <c r="D111" s="95" t="s">
        <v>534</v>
      </c>
      <c r="E111" s="95">
        <v>28855.206999999999</v>
      </c>
      <c r="F111" s="95">
        <v>9104.3970000000008</v>
      </c>
      <c r="G111" s="95">
        <v>16063.781999999999</v>
      </c>
      <c r="H111" s="95">
        <v>0</v>
      </c>
      <c r="I111" s="95">
        <v>337.93299999999999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60163000000</v>
      </c>
      <c r="C112" s="95">
        <v>54776.805</v>
      </c>
      <c r="D112" s="95" t="s">
        <v>485</v>
      </c>
      <c r="E112" s="95">
        <v>28855.206999999999</v>
      </c>
      <c r="F112" s="95">
        <v>9104.3970000000008</v>
      </c>
      <c r="G112" s="95">
        <v>16063.781999999999</v>
      </c>
      <c r="H112" s="95">
        <v>0</v>
      </c>
      <c r="I112" s="95">
        <v>753.41800000000001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61400700000</v>
      </c>
      <c r="C113" s="95">
        <v>65916.862999999998</v>
      </c>
      <c r="D113" s="95" t="s">
        <v>564</v>
      </c>
      <c r="E113" s="95">
        <v>28855.206999999999</v>
      </c>
      <c r="F113" s="95">
        <v>9104.3970000000008</v>
      </c>
      <c r="G113" s="95">
        <v>16063.781999999999</v>
      </c>
      <c r="H113" s="95">
        <v>0</v>
      </c>
      <c r="I113" s="95">
        <v>11893.476000000001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65241600000</v>
      </c>
      <c r="C114" s="95">
        <v>91470.816000000006</v>
      </c>
      <c r="D114" s="95" t="s">
        <v>486</v>
      </c>
      <c r="E114" s="95">
        <v>28855.206999999999</v>
      </c>
      <c r="F114" s="95">
        <v>9104.3970000000008</v>
      </c>
      <c r="G114" s="95">
        <v>16063.781999999999</v>
      </c>
      <c r="H114" s="95">
        <v>0</v>
      </c>
      <c r="I114" s="95">
        <v>37447.428999999996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67449100000</v>
      </c>
      <c r="C115" s="95">
        <v>94370.619000000006</v>
      </c>
      <c r="D115" s="95" t="s">
        <v>462</v>
      </c>
      <c r="E115" s="95">
        <v>28855.206999999999</v>
      </c>
      <c r="F115" s="95">
        <v>9104.3970000000008</v>
      </c>
      <c r="G115" s="95">
        <v>16063.781999999999</v>
      </c>
      <c r="H115" s="95">
        <v>0</v>
      </c>
      <c r="I115" s="95">
        <v>40347.233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68133400000</v>
      </c>
      <c r="C116" s="95">
        <v>89407.82</v>
      </c>
      <c r="D116" s="95" t="s">
        <v>580</v>
      </c>
      <c r="E116" s="95">
        <v>28855.206999999999</v>
      </c>
      <c r="F116" s="95">
        <v>9104.3970000000008</v>
      </c>
      <c r="G116" s="95">
        <v>16063.781999999999</v>
      </c>
      <c r="H116" s="95">
        <v>0</v>
      </c>
      <c r="I116" s="95">
        <v>35384.432999999997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59921700000</v>
      </c>
      <c r="C117" s="95">
        <v>72649.074999999997</v>
      </c>
      <c r="D117" s="95" t="s">
        <v>597</v>
      </c>
      <c r="E117" s="95">
        <v>28855.206999999999</v>
      </c>
      <c r="F117" s="95">
        <v>9104.3970000000008</v>
      </c>
      <c r="G117" s="95">
        <v>16063.781999999999</v>
      </c>
      <c r="H117" s="95">
        <v>0</v>
      </c>
      <c r="I117" s="95">
        <v>18625.687999999998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62997900000</v>
      </c>
      <c r="C118" s="95">
        <v>56255.991000000002</v>
      </c>
      <c r="D118" s="95" t="s">
        <v>487</v>
      </c>
      <c r="E118" s="95">
        <v>28855.206999999999</v>
      </c>
      <c r="F118" s="95">
        <v>9104.3970000000008</v>
      </c>
      <c r="G118" s="95">
        <v>16063.781999999999</v>
      </c>
      <c r="H118" s="95">
        <v>0</v>
      </c>
      <c r="I118" s="95">
        <v>2232.6039999999998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65293600000</v>
      </c>
      <c r="C119" s="95">
        <v>61372.387000000002</v>
      </c>
      <c r="D119" s="95" t="s">
        <v>535</v>
      </c>
      <c r="E119" s="95">
        <v>28855.206999999999</v>
      </c>
      <c r="F119" s="95">
        <v>9104.3970000000008</v>
      </c>
      <c r="G119" s="95">
        <v>16063.781999999999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71072600000</v>
      </c>
      <c r="C120" s="95">
        <v>61372.387000000002</v>
      </c>
      <c r="D120" s="95" t="s">
        <v>533</v>
      </c>
      <c r="E120" s="95">
        <v>28855.206999999999</v>
      </c>
      <c r="F120" s="95">
        <v>9104.3970000000008</v>
      </c>
      <c r="G120" s="95">
        <v>16063.781999999999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787970000000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59921700000</v>
      </c>
      <c r="C123" s="95">
        <v>54361.32</v>
      </c>
      <c r="D123" s="95"/>
      <c r="E123" s="95">
        <v>28855.206999999999</v>
      </c>
      <c r="F123" s="95">
        <v>9104.3970000000008</v>
      </c>
      <c r="G123" s="95">
        <v>16063.781999999999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73011000000</v>
      </c>
      <c r="C124" s="95">
        <v>94370.619000000006</v>
      </c>
      <c r="D124" s="95"/>
      <c r="E124" s="95">
        <v>28855.206999999999</v>
      </c>
      <c r="F124" s="95">
        <v>9104.3970000000008</v>
      </c>
      <c r="G124" s="95">
        <v>16404.342000000001</v>
      </c>
      <c r="H124" s="95">
        <v>0</v>
      </c>
      <c r="I124" s="95">
        <v>40347.233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11732.02</v>
      </c>
      <c r="C127" s="95">
        <v>10613.59</v>
      </c>
      <c r="D127" s="95">
        <v>0</v>
      </c>
      <c r="E127" s="95">
        <v>22345.61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2.4300000000000002</v>
      </c>
      <c r="C128" s="95">
        <v>2.2000000000000002</v>
      </c>
      <c r="D128" s="95">
        <v>0</v>
      </c>
      <c r="E128" s="95">
        <v>4.62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2.4300000000000002</v>
      </c>
      <c r="C129" s="95">
        <v>2.2000000000000002</v>
      </c>
      <c r="D129" s="95">
        <v>0</v>
      </c>
      <c r="E129" s="95">
        <v>4.62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1731.22</v>
      </c>
      <c r="C2" s="95">
        <v>358.05</v>
      </c>
      <c r="D2" s="95">
        <v>358.05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1731.22</v>
      </c>
      <c r="C3" s="95">
        <v>358.05</v>
      </c>
      <c r="D3" s="95">
        <v>358.05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3612.37</v>
      </c>
      <c r="C4" s="95">
        <v>747.11</v>
      </c>
      <c r="D4" s="95">
        <v>747.11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3612.37</v>
      </c>
      <c r="C5" s="95">
        <v>747.11</v>
      </c>
      <c r="D5" s="95">
        <v>747.11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957.69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13.67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115.39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221.23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773.53</v>
      </c>
      <c r="C28" s="95">
        <v>957.69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0.51100000000000001</v>
      </c>
      <c r="E39" s="95">
        <v>0.55400000000000005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0.51100000000000001</v>
      </c>
      <c r="E40" s="95">
        <v>0.55400000000000005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0.51100000000000001</v>
      </c>
      <c r="E41" s="95">
        <v>0.55400000000000005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0.28499999999999998</v>
      </c>
      <c r="E43" s="95">
        <v>0.30199999999999999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0.51100000000000001</v>
      </c>
      <c r="E44" s="95">
        <v>0.55400000000000005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0.51100000000000001</v>
      </c>
      <c r="E45" s="95">
        <v>0.55400000000000005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0.51100000000000001</v>
      </c>
      <c r="E46" s="95">
        <v>0.55400000000000005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0.51100000000000001</v>
      </c>
      <c r="E48" s="95">
        <v>0.55400000000000005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0.51100000000000001</v>
      </c>
      <c r="E49" s="95">
        <v>0.55400000000000005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0.28499999999999998</v>
      </c>
      <c r="E51" s="95">
        <v>0.30199999999999999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0.51100000000000001</v>
      </c>
      <c r="E52" s="95">
        <v>0.55400000000000005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0.51100000000000001</v>
      </c>
      <c r="E53" s="95">
        <v>0.55400000000000005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0.51100000000000001</v>
      </c>
      <c r="E54" s="95">
        <v>0.55400000000000005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0.51100000000000001</v>
      </c>
      <c r="E55" s="95">
        <v>0.55400000000000005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3.3540000000000001</v>
      </c>
      <c r="F59" s="95">
        <v>0.38500000000000001</v>
      </c>
      <c r="G59" s="95">
        <v>0.30499999999999999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3.3540000000000001</v>
      </c>
      <c r="F60" s="95">
        <v>0.38500000000000001</v>
      </c>
      <c r="G60" s="95">
        <v>0.30499999999999999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3.3540000000000001</v>
      </c>
      <c r="F61" s="95">
        <v>0.38500000000000001</v>
      </c>
      <c r="G61" s="95">
        <v>0.30499999999999999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3.3540000000000001</v>
      </c>
      <c r="F62" s="95">
        <v>0.38500000000000001</v>
      </c>
      <c r="G62" s="95">
        <v>0.30499999999999999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3.35</v>
      </c>
      <c r="F63" s="95">
        <v>0.38500000000000001</v>
      </c>
      <c r="G63" s="95">
        <v>0.30499999999999999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3.35</v>
      </c>
      <c r="F65" s="95">
        <v>0.38500000000000001</v>
      </c>
      <c r="G65" s="95">
        <v>0.30499999999999999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25962.13</v>
      </c>
      <c r="D71" s="95">
        <v>20734.79</v>
      </c>
      <c r="E71" s="95">
        <v>5227.34</v>
      </c>
      <c r="F71" s="95">
        <v>0.8</v>
      </c>
      <c r="G71" s="95">
        <v>3.22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176155.42</v>
      </c>
      <c r="D72" s="95">
        <v>121016.74</v>
      </c>
      <c r="E72" s="95">
        <v>55138.68</v>
      </c>
      <c r="F72" s="95">
        <v>0.69</v>
      </c>
      <c r="G72" s="95">
        <v>2.92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139355.41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31588.53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191523.68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3.58</v>
      </c>
      <c r="F80" s="95">
        <v>332.82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1.57</v>
      </c>
      <c r="F81" s="95">
        <v>1786.68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1109.6500000000001</v>
      </c>
      <c r="E82" s="95">
        <v>7.41</v>
      </c>
      <c r="F82" s="95">
        <v>13900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30349.3685</v>
      </c>
      <c r="C91" s="95">
        <v>43.405000000000001</v>
      </c>
      <c r="D91" s="95">
        <v>85.953800000000001</v>
      </c>
      <c r="E91" s="95">
        <v>0</v>
      </c>
      <c r="F91" s="95">
        <v>4.0000000000000002E-4</v>
      </c>
      <c r="G91" s="95">
        <v>89316.491699999999</v>
      </c>
      <c r="H91" s="95">
        <v>12059.332399999999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24563.3161</v>
      </c>
      <c r="C92" s="95">
        <v>36.184399999999997</v>
      </c>
      <c r="D92" s="95">
        <v>75.274199999999993</v>
      </c>
      <c r="E92" s="95">
        <v>0</v>
      </c>
      <c r="F92" s="95">
        <v>2.9999999999999997E-4</v>
      </c>
      <c r="G92" s="95">
        <v>78229.934999999998</v>
      </c>
      <c r="H92" s="95">
        <v>9863.6759999999995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24466.4306</v>
      </c>
      <c r="C93" s="95">
        <v>37.68</v>
      </c>
      <c r="D93" s="95">
        <v>83.844800000000006</v>
      </c>
      <c r="E93" s="95">
        <v>0</v>
      </c>
      <c r="F93" s="95">
        <v>2.9999999999999997E-4</v>
      </c>
      <c r="G93" s="95">
        <v>87152.5484</v>
      </c>
      <c r="H93" s="95">
        <v>9985.4737999999998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18373.108400000001</v>
      </c>
      <c r="C94" s="95">
        <v>30.0702</v>
      </c>
      <c r="D94" s="95">
        <v>72.566699999999997</v>
      </c>
      <c r="E94" s="95">
        <v>0</v>
      </c>
      <c r="F94" s="95">
        <v>2.9999999999999997E-4</v>
      </c>
      <c r="G94" s="95">
        <v>75444.5285</v>
      </c>
      <c r="H94" s="95">
        <v>7672.6469999999999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17154.634999999998</v>
      </c>
      <c r="C95" s="95">
        <v>29.302299999999999</v>
      </c>
      <c r="D95" s="95">
        <v>74.391999999999996</v>
      </c>
      <c r="E95" s="95">
        <v>0</v>
      </c>
      <c r="F95" s="95">
        <v>2.9999999999999997E-4</v>
      </c>
      <c r="G95" s="95">
        <v>77351.188299999994</v>
      </c>
      <c r="H95" s="95">
        <v>7284.1048000000001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16248.985500000001</v>
      </c>
      <c r="C96" s="95">
        <v>28.3935</v>
      </c>
      <c r="D96" s="95">
        <v>73.918300000000002</v>
      </c>
      <c r="E96" s="95">
        <v>0</v>
      </c>
      <c r="F96" s="95">
        <v>2.9999999999999997E-4</v>
      </c>
      <c r="G96" s="95">
        <v>76862.871700000003</v>
      </c>
      <c r="H96" s="95">
        <v>6962.1427999999996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16773.038700000001</v>
      </c>
      <c r="C97" s="95">
        <v>29.427900000000001</v>
      </c>
      <c r="D97" s="95">
        <v>76.944599999999994</v>
      </c>
      <c r="E97" s="95">
        <v>0</v>
      </c>
      <c r="F97" s="95">
        <v>2.9999999999999997E-4</v>
      </c>
      <c r="G97" s="95">
        <v>80010.557400000005</v>
      </c>
      <c r="H97" s="95">
        <v>7198.3239999999996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17831.675899999998</v>
      </c>
      <c r="C98" s="95">
        <v>31.2804</v>
      </c>
      <c r="D98" s="95">
        <v>81.775000000000006</v>
      </c>
      <c r="E98" s="95">
        <v>0</v>
      </c>
      <c r="F98" s="95">
        <v>2.9999999999999997E-4</v>
      </c>
      <c r="G98" s="95">
        <v>85033.367800000007</v>
      </c>
      <c r="H98" s="95">
        <v>7652.1774999999998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16091.734</v>
      </c>
      <c r="C99" s="95">
        <v>27.970300000000002</v>
      </c>
      <c r="D99" s="95">
        <v>72.399900000000002</v>
      </c>
      <c r="E99" s="95">
        <v>0</v>
      </c>
      <c r="F99" s="95">
        <v>2.9999999999999997E-4</v>
      </c>
      <c r="G99" s="95">
        <v>75283.044299999994</v>
      </c>
      <c r="H99" s="95">
        <v>6880.2124999999996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18600.668000000001</v>
      </c>
      <c r="C100" s="95">
        <v>30.983499999999999</v>
      </c>
      <c r="D100" s="95">
        <v>76.3934</v>
      </c>
      <c r="E100" s="95">
        <v>0</v>
      </c>
      <c r="F100" s="95">
        <v>2.9999999999999997E-4</v>
      </c>
      <c r="G100" s="95">
        <v>79426.919800000003</v>
      </c>
      <c r="H100" s="95">
        <v>7820.7377999999999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23441.9846</v>
      </c>
      <c r="C101" s="95">
        <v>36.061599999999999</v>
      </c>
      <c r="D101" s="95">
        <v>80.113799999999998</v>
      </c>
      <c r="E101" s="95">
        <v>0</v>
      </c>
      <c r="F101" s="95">
        <v>2.9999999999999997E-4</v>
      </c>
      <c r="G101" s="95">
        <v>83273.956000000006</v>
      </c>
      <c r="H101" s="95">
        <v>9563.3737999999994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30521.878400000001</v>
      </c>
      <c r="C102" s="95">
        <v>43.379899999999999</v>
      </c>
      <c r="D102" s="95">
        <v>84.9709</v>
      </c>
      <c r="E102" s="95">
        <v>0</v>
      </c>
      <c r="F102" s="95">
        <v>4.0000000000000002E-4</v>
      </c>
      <c r="G102" s="95">
        <v>88292.337100000004</v>
      </c>
      <c r="H102" s="95">
        <v>12101.211799999999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254416.82380000001</v>
      </c>
      <c r="C104" s="95">
        <v>404.13900000000001</v>
      </c>
      <c r="D104" s="95">
        <v>938.54740000000004</v>
      </c>
      <c r="E104" s="95">
        <v>0</v>
      </c>
      <c r="F104" s="95">
        <v>3.8E-3</v>
      </c>
      <c r="G104" s="95">
        <v>975677.74600000004</v>
      </c>
      <c r="H104" s="95">
        <v>105043.41409999999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16091.734</v>
      </c>
      <c r="C105" s="95">
        <v>27.970300000000002</v>
      </c>
      <c r="D105" s="95">
        <v>72.399900000000002</v>
      </c>
      <c r="E105" s="95">
        <v>0</v>
      </c>
      <c r="F105" s="95">
        <v>2.9999999999999997E-4</v>
      </c>
      <c r="G105" s="95">
        <v>75283.044299999994</v>
      </c>
      <c r="H105" s="95">
        <v>6880.2124999999996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30521.878400000001</v>
      </c>
      <c r="C106" s="95">
        <v>43.405000000000001</v>
      </c>
      <c r="D106" s="95">
        <v>85.953800000000001</v>
      </c>
      <c r="E106" s="95">
        <v>0</v>
      </c>
      <c r="F106" s="95">
        <v>4.0000000000000002E-4</v>
      </c>
      <c r="G106" s="95">
        <v>89316.491699999999</v>
      </c>
      <c r="H106" s="95">
        <v>12101.211799999999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70811200000</v>
      </c>
      <c r="C109" s="95">
        <v>61328.112000000001</v>
      </c>
      <c r="D109" s="95" t="s">
        <v>598</v>
      </c>
      <c r="E109" s="95">
        <v>28855.206999999999</v>
      </c>
      <c r="F109" s="95">
        <v>9104.3970000000008</v>
      </c>
      <c r="G109" s="95">
        <v>16019.507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62021600000</v>
      </c>
      <c r="C110" s="95">
        <v>53979.112000000001</v>
      </c>
      <c r="D110" s="95" t="s">
        <v>599</v>
      </c>
      <c r="E110" s="95">
        <v>28855.206999999999</v>
      </c>
      <c r="F110" s="95">
        <v>9104.3970000000008</v>
      </c>
      <c r="G110" s="95">
        <v>16019.507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69095600000</v>
      </c>
      <c r="C111" s="95">
        <v>54369.59</v>
      </c>
      <c r="D111" s="95" t="s">
        <v>600</v>
      </c>
      <c r="E111" s="95">
        <v>28855.206999999999</v>
      </c>
      <c r="F111" s="95">
        <v>9104.3970000000008</v>
      </c>
      <c r="G111" s="95">
        <v>15761.092000000001</v>
      </c>
      <c r="H111" s="95">
        <v>0</v>
      </c>
      <c r="I111" s="95">
        <v>648.89400000000001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59813300000</v>
      </c>
      <c r="C112" s="95">
        <v>55272.097000000002</v>
      </c>
      <c r="D112" s="95" t="s">
        <v>488</v>
      </c>
      <c r="E112" s="95">
        <v>28855.206999999999</v>
      </c>
      <c r="F112" s="95">
        <v>9104.3970000000008</v>
      </c>
      <c r="G112" s="95">
        <v>15761.092000000001</v>
      </c>
      <c r="H112" s="95">
        <v>0</v>
      </c>
      <c r="I112" s="95">
        <v>1551.4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61325000000</v>
      </c>
      <c r="C113" s="95">
        <v>63480.288</v>
      </c>
      <c r="D113" s="95" t="s">
        <v>489</v>
      </c>
      <c r="E113" s="95">
        <v>28855.206999999999</v>
      </c>
      <c r="F113" s="95">
        <v>9104.3970000000008</v>
      </c>
      <c r="G113" s="95">
        <v>15761.092000000001</v>
      </c>
      <c r="H113" s="95">
        <v>0</v>
      </c>
      <c r="I113" s="95">
        <v>9759.5910000000003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60937800000</v>
      </c>
      <c r="C114" s="95">
        <v>75660.981</v>
      </c>
      <c r="D114" s="95" t="s">
        <v>490</v>
      </c>
      <c r="E114" s="95">
        <v>28855.206999999999</v>
      </c>
      <c r="F114" s="95">
        <v>9104.3970000000008</v>
      </c>
      <c r="G114" s="95">
        <v>15761.092000000001</v>
      </c>
      <c r="H114" s="95">
        <v>0</v>
      </c>
      <c r="I114" s="95">
        <v>21940.284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63433300000</v>
      </c>
      <c r="C115" s="95">
        <v>82583.672000000006</v>
      </c>
      <c r="D115" s="95" t="s">
        <v>601</v>
      </c>
      <c r="E115" s="95">
        <v>28855.206999999999</v>
      </c>
      <c r="F115" s="95">
        <v>9104.3970000000008</v>
      </c>
      <c r="G115" s="95">
        <v>15761.092000000001</v>
      </c>
      <c r="H115" s="95">
        <v>0</v>
      </c>
      <c r="I115" s="95">
        <v>28862.974999999999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67415500000</v>
      </c>
      <c r="C116" s="95">
        <v>83313.775999999998</v>
      </c>
      <c r="D116" s="95" t="s">
        <v>491</v>
      </c>
      <c r="E116" s="95">
        <v>28855.206999999999</v>
      </c>
      <c r="F116" s="95">
        <v>9104.3970000000008</v>
      </c>
      <c r="G116" s="95">
        <v>15761.092000000001</v>
      </c>
      <c r="H116" s="95">
        <v>0</v>
      </c>
      <c r="I116" s="95">
        <v>29593.079000000002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59685300000</v>
      </c>
      <c r="C117" s="95">
        <v>68466.789000000004</v>
      </c>
      <c r="D117" s="95" t="s">
        <v>602</v>
      </c>
      <c r="E117" s="95">
        <v>28855.206999999999</v>
      </c>
      <c r="F117" s="95">
        <v>9104.3970000000008</v>
      </c>
      <c r="G117" s="95">
        <v>15761.092000000001</v>
      </c>
      <c r="H117" s="95">
        <v>0</v>
      </c>
      <c r="I117" s="95">
        <v>14746.092000000001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62970600000</v>
      </c>
      <c r="C118" s="95">
        <v>56127.476000000002</v>
      </c>
      <c r="D118" s="95" t="s">
        <v>603</v>
      </c>
      <c r="E118" s="95">
        <v>28855.206999999999</v>
      </c>
      <c r="F118" s="95">
        <v>9104.3970000000008</v>
      </c>
      <c r="G118" s="95">
        <v>15761.092000000001</v>
      </c>
      <c r="H118" s="95">
        <v>0</v>
      </c>
      <c r="I118" s="95">
        <v>2406.7800000000002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66020600000</v>
      </c>
      <c r="C119" s="95">
        <v>61069.696000000004</v>
      </c>
      <c r="D119" s="95" t="s">
        <v>532</v>
      </c>
      <c r="E119" s="95">
        <v>28855.206999999999</v>
      </c>
      <c r="F119" s="95">
        <v>9104.3970000000008</v>
      </c>
      <c r="G119" s="95">
        <v>15761.092000000001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69999200000</v>
      </c>
      <c r="C120" s="95">
        <v>61328.112000000001</v>
      </c>
      <c r="D120" s="95" t="s">
        <v>528</v>
      </c>
      <c r="E120" s="95">
        <v>28855.206999999999</v>
      </c>
      <c r="F120" s="95">
        <v>9104.3970000000008</v>
      </c>
      <c r="G120" s="95">
        <v>16019.507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773529000000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59685300000</v>
      </c>
      <c r="C123" s="95">
        <v>53979.112000000001</v>
      </c>
      <c r="D123" s="95"/>
      <c r="E123" s="95">
        <v>28855.206999999999</v>
      </c>
      <c r="F123" s="95">
        <v>9104.3970000000008</v>
      </c>
      <c r="G123" s="95">
        <v>15761.092000000001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70811200000</v>
      </c>
      <c r="C124" s="95">
        <v>83313.775999999998</v>
      </c>
      <c r="D124" s="95"/>
      <c r="E124" s="95">
        <v>28855.206999999999</v>
      </c>
      <c r="F124" s="95">
        <v>9104.3970000000008</v>
      </c>
      <c r="G124" s="95">
        <v>16019.507</v>
      </c>
      <c r="H124" s="95">
        <v>0</v>
      </c>
      <c r="I124" s="95">
        <v>29593.079000000002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8127.23</v>
      </c>
      <c r="C127" s="95">
        <v>6569.84</v>
      </c>
      <c r="D127" s="95">
        <v>0</v>
      </c>
      <c r="E127" s="95">
        <v>14697.08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1.68</v>
      </c>
      <c r="C128" s="95">
        <v>1.36</v>
      </c>
      <c r="D128" s="95">
        <v>0</v>
      </c>
      <c r="E128" s="95">
        <v>3.04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1.68</v>
      </c>
      <c r="C129" s="95">
        <v>1.36</v>
      </c>
      <c r="D129" s="95">
        <v>0</v>
      </c>
      <c r="E129" s="95">
        <v>3.04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2864.61</v>
      </c>
      <c r="C2" s="95">
        <v>592.46</v>
      </c>
      <c r="D2" s="95">
        <v>592.46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2864.61</v>
      </c>
      <c r="C3" s="95">
        <v>592.46</v>
      </c>
      <c r="D3" s="95">
        <v>592.46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5058.9399999999996</v>
      </c>
      <c r="C4" s="95">
        <v>1046.29</v>
      </c>
      <c r="D4" s="95">
        <v>1046.29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5058.9399999999996</v>
      </c>
      <c r="C5" s="95">
        <v>1046.29</v>
      </c>
      <c r="D5" s="95">
        <v>1046.29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2041.25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15.96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115.38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268.79000000000002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823.36</v>
      </c>
      <c r="C28" s="95">
        <v>2041.25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0.39700000000000002</v>
      </c>
      <c r="E39" s="95">
        <v>0.42199999999999999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0.39700000000000002</v>
      </c>
      <c r="E40" s="95">
        <v>0.42199999999999999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0.39700000000000002</v>
      </c>
      <c r="E41" s="95">
        <v>0.42199999999999999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0.252</v>
      </c>
      <c r="E43" s="95">
        <v>0.26500000000000001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0.39700000000000002</v>
      </c>
      <c r="E44" s="95">
        <v>0.42199999999999999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0.39700000000000002</v>
      </c>
      <c r="E45" s="95">
        <v>0.42199999999999999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0.39700000000000002</v>
      </c>
      <c r="E46" s="95">
        <v>0.42199999999999999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0.39700000000000002</v>
      </c>
      <c r="E48" s="95">
        <v>0.42199999999999999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0.39700000000000002</v>
      </c>
      <c r="E49" s="95">
        <v>0.42199999999999999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0.252</v>
      </c>
      <c r="E51" s="95">
        <v>0.26500000000000001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0.39700000000000002</v>
      </c>
      <c r="E52" s="95">
        <v>0.42199999999999999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0.39700000000000002</v>
      </c>
      <c r="E53" s="95">
        <v>0.42199999999999999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0.39700000000000002</v>
      </c>
      <c r="E54" s="95">
        <v>0.42199999999999999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0.39700000000000002</v>
      </c>
      <c r="E55" s="95">
        <v>0.42199999999999999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2.956</v>
      </c>
      <c r="F59" s="95">
        <v>0.38500000000000001</v>
      </c>
      <c r="G59" s="95">
        <v>0.30499999999999999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2.956</v>
      </c>
      <c r="F60" s="95">
        <v>0.38500000000000001</v>
      </c>
      <c r="G60" s="95">
        <v>0.30499999999999999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2.956</v>
      </c>
      <c r="F61" s="95">
        <v>0.38500000000000001</v>
      </c>
      <c r="G61" s="95">
        <v>0.30499999999999999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2.956</v>
      </c>
      <c r="F62" s="95">
        <v>0.38500000000000001</v>
      </c>
      <c r="G62" s="95">
        <v>0.30499999999999999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2.96</v>
      </c>
      <c r="F63" s="95">
        <v>0.38500000000000001</v>
      </c>
      <c r="G63" s="95">
        <v>0.30499999999999999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2.96</v>
      </c>
      <c r="F65" s="95">
        <v>0.38500000000000001</v>
      </c>
      <c r="G65" s="95">
        <v>0.30499999999999999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37439.69</v>
      </c>
      <c r="D71" s="95">
        <v>26466.19</v>
      </c>
      <c r="E71" s="95">
        <v>10973.5</v>
      </c>
      <c r="F71" s="95">
        <v>0.71</v>
      </c>
      <c r="G71" s="95">
        <v>3.03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217220.86</v>
      </c>
      <c r="D72" s="95">
        <v>146859.38</v>
      </c>
      <c r="E72" s="95">
        <v>70361.48</v>
      </c>
      <c r="F72" s="95">
        <v>0.68</v>
      </c>
      <c r="G72" s="95">
        <v>2.89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262725.69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40649.25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267753.12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5.91</v>
      </c>
      <c r="F80" s="95">
        <v>548.91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1.7</v>
      </c>
      <c r="F81" s="95">
        <v>1933.54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1109.6500000000001</v>
      </c>
      <c r="E82" s="95">
        <v>8.75</v>
      </c>
      <c r="F82" s="95">
        <v>16410.189999999999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51431.236199999999</v>
      </c>
      <c r="C91" s="95">
        <v>62.797199999999997</v>
      </c>
      <c r="D91" s="95">
        <v>52.7029</v>
      </c>
      <c r="E91" s="95">
        <v>0</v>
      </c>
      <c r="F91" s="95">
        <v>5.0000000000000001E-4</v>
      </c>
      <c r="G91" s="95">
        <v>34529.469299999997</v>
      </c>
      <c r="H91" s="95">
        <v>19340.604599999999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36755.756200000003</v>
      </c>
      <c r="C92" s="95">
        <v>47.243299999999998</v>
      </c>
      <c r="D92" s="95">
        <v>45.364800000000002</v>
      </c>
      <c r="E92" s="95">
        <v>0</v>
      </c>
      <c r="F92" s="95">
        <v>4.0000000000000002E-4</v>
      </c>
      <c r="G92" s="95">
        <v>29747.208900000001</v>
      </c>
      <c r="H92" s="95">
        <v>14047.967699999999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26512.161700000001</v>
      </c>
      <c r="C93" s="95">
        <v>38.771299999999997</v>
      </c>
      <c r="D93" s="95">
        <v>48.0077</v>
      </c>
      <c r="E93" s="95">
        <v>0</v>
      </c>
      <c r="F93" s="95">
        <v>4.0000000000000002E-4</v>
      </c>
      <c r="G93" s="95">
        <v>31522.180199999999</v>
      </c>
      <c r="H93" s="95">
        <v>10581.6116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16711.2425</v>
      </c>
      <c r="C94" s="95">
        <v>27.677900000000001</v>
      </c>
      <c r="D94" s="95">
        <v>40.808300000000003</v>
      </c>
      <c r="E94" s="95">
        <v>0</v>
      </c>
      <c r="F94" s="95">
        <v>2.9999999999999997E-4</v>
      </c>
      <c r="G94" s="95">
        <v>26814.782599999999</v>
      </c>
      <c r="H94" s="95">
        <v>6979.4823999999999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14522.989600000001</v>
      </c>
      <c r="C95" s="95">
        <v>26.072600000000001</v>
      </c>
      <c r="D95" s="95">
        <v>42.038800000000002</v>
      </c>
      <c r="E95" s="95">
        <v>0</v>
      </c>
      <c r="F95" s="95">
        <v>2.9999999999999997E-4</v>
      </c>
      <c r="G95" s="95">
        <v>27632.4061</v>
      </c>
      <c r="H95" s="95">
        <v>6258.5406000000003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14497.6913</v>
      </c>
      <c r="C96" s="95">
        <v>26.443300000000001</v>
      </c>
      <c r="D96" s="95">
        <v>43.320599999999999</v>
      </c>
      <c r="E96" s="95">
        <v>0</v>
      </c>
      <c r="F96" s="95">
        <v>2.9999999999999997E-4</v>
      </c>
      <c r="G96" s="95">
        <v>28476.534</v>
      </c>
      <c r="H96" s="95">
        <v>6287.4165000000003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14238.9984</v>
      </c>
      <c r="C97" s="95">
        <v>25.980899999999998</v>
      </c>
      <c r="D97" s="95">
        <v>42.578299999999999</v>
      </c>
      <c r="E97" s="95">
        <v>0</v>
      </c>
      <c r="F97" s="95">
        <v>2.9999999999999997E-4</v>
      </c>
      <c r="G97" s="95">
        <v>27988.669699999999</v>
      </c>
      <c r="H97" s="95">
        <v>6176.1288999999997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15316.6901</v>
      </c>
      <c r="C98" s="95">
        <v>27.948899999999998</v>
      </c>
      <c r="D98" s="95">
        <v>45.8063</v>
      </c>
      <c r="E98" s="95">
        <v>0</v>
      </c>
      <c r="F98" s="95">
        <v>2.9999999999999997E-4</v>
      </c>
      <c r="G98" s="95">
        <v>30110.532599999999</v>
      </c>
      <c r="H98" s="95">
        <v>6643.7316000000001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13578.5298</v>
      </c>
      <c r="C99" s="95">
        <v>24.632000000000001</v>
      </c>
      <c r="D99" s="95">
        <v>40.135199999999998</v>
      </c>
      <c r="E99" s="95">
        <v>0</v>
      </c>
      <c r="F99" s="95">
        <v>2.9999999999999997E-4</v>
      </c>
      <c r="G99" s="95">
        <v>26382.1155</v>
      </c>
      <c r="H99" s="95">
        <v>5875.9074000000001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17417.579399999999</v>
      </c>
      <c r="C100" s="95">
        <v>29.075299999999999</v>
      </c>
      <c r="D100" s="95">
        <v>43.274099999999997</v>
      </c>
      <c r="E100" s="95">
        <v>0</v>
      </c>
      <c r="F100" s="95">
        <v>2.9999999999999997E-4</v>
      </c>
      <c r="G100" s="95">
        <v>28436.027900000001</v>
      </c>
      <c r="H100" s="95">
        <v>7296.2347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24756.395499999999</v>
      </c>
      <c r="C101" s="95">
        <v>36.4771</v>
      </c>
      <c r="D101" s="95">
        <v>45.718699999999998</v>
      </c>
      <c r="E101" s="95">
        <v>0</v>
      </c>
      <c r="F101" s="95">
        <v>4.0000000000000002E-4</v>
      </c>
      <c r="G101" s="95">
        <v>30020.915300000001</v>
      </c>
      <c r="H101" s="95">
        <v>9906.9825000000001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41090.570699999997</v>
      </c>
      <c r="C102" s="95">
        <v>52.775500000000001</v>
      </c>
      <c r="D102" s="95">
        <v>50.586199999999998</v>
      </c>
      <c r="E102" s="95">
        <v>0</v>
      </c>
      <c r="F102" s="95">
        <v>4.0000000000000002E-4</v>
      </c>
      <c r="G102" s="95">
        <v>33170.6927</v>
      </c>
      <c r="H102" s="95">
        <v>15700.944799999999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286829.84149999998</v>
      </c>
      <c r="C104" s="95">
        <v>425.89530000000002</v>
      </c>
      <c r="D104" s="95">
        <v>540.34180000000003</v>
      </c>
      <c r="E104" s="95">
        <v>0</v>
      </c>
      <c r="F104" s="95">
        <v>4.1999999999999997E-3</v>
      </c>
      <c r="G104" s="95">
        <v>354831.53499999997</v>
      </c>
      <c r="H104" s="95">
        <v>115095.55319999999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13578.5298</v>
      </c>
      <c r="C105" s="95">
        <v>24.632000000000001</v>
      </c>
      <c r="D105" s="95">
        <v>40.135199999999998</v>
      </c>
      <c r="E105" s="95">
        <v>0</v>
      </c>
      <c r="F105" s="95">
        <v>2.9999999999999997E-4</v>
      </c>
      <c r="G105" s="95">
        <v>26382.1155</v>
      </c>
      <c r="H105" s="95">
        <v>5875.9074000000001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51431.236199999999</v>
      </c>
      <c r="C106" s="95">
        <v>62.797199999999997</v>
      </c>
      <c r="D106" s="95">
        <v>52.7029</v>
      </c>
      <c r="E106" s="95">
        <v>0</v>
      </c>
      <c r="F106" s="95">
        <v>5.0000000000000001E-4</v>
      </c>
      <c r="G106" s="95">
        <v>34529.469299999997</v>
      </c>
      <c r="H106" s="95">
        <v>19340.604599999999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80123000000</v>
      </c>
      <c r="C109" s="95">
        <v>64201.245999999999</v>
      </c>
      <c r="D109" s="95" t="s">
        <v>521</v>
      </c>
      <c r="E109" s="95">
        <v>28855.206999999999</v>
      </c>
      <c r="F109" s="95">
        <v>9104.3970000000008</v>
      </c>
      <c r="G109" s="95">
        <v>18892.641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69026200000</v>
      </c>
      <c r="C110" s="95">
        <v>56852.245999999999</v>
      </c>
      <c r="D110" s="95" t="s">
        <v>527</v>
      </c>
      <c r="E110" s="95">
        <v>28855.206999999999</v>
      </c>
      <c r="F110" s="95">
        <v>9104.3970000000008</v>
      </c>
      <c r="G110" s="95">
        <v>18892.641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73144800000</v>
      </c>
      <c r="C111" s="95">
        <v>56852.245999999999</v>
      </c>
      <c r="D111" s="95" t="s">
        <v>604</v>
      </c>
      <c r="E111" s="95">
        <v>28855.206999999999</v>
      </c>
      <c r="F111" s="95">
        <v>9104.3970000000008</v>
      </c>
      <c r="G111" s="95">
        <v>18892.641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62221700000</v>
      </c>
      <c r="C112" s="95">
        <v>56828.544000000002</v>
      </c>
      <c r="D112" s="95" t="s">
        <v>461</v>
      </c>
      <c r="E112" s="95">
        <v>28855.206999999999</v>
      </c>
      <c r="F112" s="95">
        <v>9104.3970000000008</v>
      </c>
      <c r="G112" s="95">
        <v>18418.136999999999</v>
      </c>
      <c r="H112" s="95">
        <v>0</v>
      </c>
      <c r="I112" s="95">
        <v>450.803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64118900000</v>
      </c>
      <c r="C113" s="95">
        <v>67999.259999999995</v>
      </c>
      <c r="D113" s="95" t="s">
        <v>605</v>
      </c>
      <c r="E113" s="95">
        <v>28855.206999999999</v>
      </c>
      <c r="F113" s="95">
        <v>9104.3970000000008</v>
      </c>
      <c r="G113" s="95">
        <v>18418.136999999999</v>
      </c>
      <c r="H113" s="95">
        <v>0</v>
      </c>
      <c r="I113" s="95">
        <v>11621.519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66077700000</v>
      </c>
      <c r="C114" s="95">
        <v>90699.981</v>
      </c>
      <c r="D114" s="95" t="s">
        <v>511</v>
      </c>
      <c r="E114" s="95">
        <v>28855.206999999999</v>
      </c>
      <c r="F114" s="95">
        <v>9104.3970000000008</v>
      </c>
      <c r="G114" s="95">
        <v>18418.136999999999</v>
      </c>
      <c r="H114" s="95">
        <v>0</v>
      </c>
      <c r="I114" s="95">
        <v>34322.239999999998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64945600000</v>
      </c>
      <c r="C115" s="95">
        <v>89165.578999999998</v>
      </c>
      <c r="D115" s="95" t="s">
        <v>510</v>
      </c>
      <c r="E115" s="95">
        <v>28855.206999999999</v>
      </c>
      <c r="F115" s="95">
        <v>9104.3970000000008</v>
      </c>
      <c r="G115" s="95">
        <v>18418.136999999999</v>
      </c>
      <c r="H115" s="95">
        <v>0</v>
      </c>
      <c r="I115" s="95">
        <v>32787.838000000003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69869200000</v>
      </c>
      <c r="C116" s="95">
        <v>86124.430999999997</v>
      </c>
      <c r="D116" s="95" t="s">
        <v>606</v>
      </c>
      <c r="E116" s="95">
        <v>28855.206999999999</v>
      </c>
      <c r="F116" s="95">
        <v>9104.3970000000008</v>
      </c>
      <c r="G116" s="95">
        <v>18418.136999999999</v>
      </c>
      <c r="H116" s="95">
        <v>0</v>
      </c>
      <c r="I116" s="95">
        <v>29746.69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61217700000</v>
      </c>
      <c r="C117" s="95">
        <v>68566.444000000003</v>
      </c>
      <c r="D117" s="95" t="s">
        <v>512</v>
      </c>
      <c r="E117" s="95">
        <v>28855.206999999999</v>
      </c>
      <c r="F117" s="95">
        <v>9104.3970000000008</v>
      </c>
      <c r="G117" s="95">
        <v>18418.136999999999</v>
      </c>
      <c r="H117" s="95">
        <v>0</v>
      </c>
      <c r="I117" s="95">
        <v>12188.703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65983700000</v>
      </c>
      <c r="C118" s="95">
        <v>57259.985999999997</v>
      </c>
      <c r="D118" s="95" t="s">
        <v>448</v>
      </c>
      <c r="E118" s="95">
        <v>28855.206999999999</v>
      </c>
      <c r="F118" s="95">
        <v>9104.3970000000008</v>
      </c>
      <c r="G118" s="95">
        <v>18418.136999999999</v>
      </c>
      <c r="H118" s="95">
        <v>0</v>
      </c>
      <c r="I118" s="95">
        <v>882.245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69661300000</v>
      </c>
      <c r="C119" s="95">
        <v>64201.245999999999</v>
      </c>
      <c r="D119" s="95" t="s">
        <v>607</v>
      </c>
      <c r="E119" s="95">
        <v>28855.206999999999</v>
      </c>
      <c r="F119" s="95">
        <v>9104.3970000000008</v>
      </c>
      <c r="G119" s="95">
        <v>18892.641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76970100000</v>
      </c>
      <c r="C120" s="95">
        <v>64201.245999999999</v>
      </c>
      <c r="D120" s="95" t="s">
        <v>608</v>
      </c>
      <c r="E120" s="95">
        <v>28855.206999999999</v>
      </c>
      <c r="F120" s="95">
        <v>9104.3970000000008</v>
      </c>
      <c r="G120" s="95">
        <v>18892.641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823360000000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61217700000</v>
      </c>
      <c r="C123" s="95">
        <v>56828.544000000002</v>
      </c>
      <c r="D123" s="95"/>
      <c r="E123" s="95">
        <v>28855.206999999999</v>
      </c>
      <c r="F123" s="95">
        <v>9104.3970000000008</v>
      </c>
      <c r="G123" s="95">
        <v>18418.136999999999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80123000000</v>
      </c>
      <c r="C124" s="95">
        <v>90699.981</v>
      </c>
      <c r="D124" s="95"/>
      <c r="E124" s="95">
        <v>28855.206999999999</v>
      </c>
      <c r="F124" s="95">
        <v>9104.3970000000008</v>
      </c>
      <c r="G124" s="95">
        <v>18892.641</v>
      </c>
      <c r="H124" s="95">
        <v>0</v>
      </c>
      <c r="I124" s="95">
        <v>34322.239999999998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14995.12</v>
      </c>
      <c r="C127" s="95">
        <v>16180.47</v>
      </c>
      <c r="D127" s="95">
        <v>0</v>
      </c>
      <c r="E127" s="95">
        <v>31175.59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3.1</v>
      </c>
      <c r="C128" s="95">
        <v>3.35</v>
      </c>
      <c r="D128" s="95">
        <v>0</v>
      </c>
      <c r="E128" s="95">
        <v>6.45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3.1</v>
      </c>
      <c r="C129" s="95">
        <v>3.35</v>
      </c>
      <c r="D129" s="95">
        <v>0</v>
      </c>
      <c r="E129" s="95">
        <v>6.45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2363.2800000000002</v>
      </c>
      <c r="C2" s="95">
        <v>488.77</v>
      </c>
      <c r="D2" s="95">
        <v>488.77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2363.2800000000002</v>
      </c>
      <c r="C3" s="95">
        <v>488.77</v>
      </c>
      <c r="D3" s="95">
        <v>488.77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4545.1899999999996</v>
      </c>
      <c r="C4" s="95">
        <v>940.03</v>
      </c>
      <c r="D4" s="95">
        <v>940.03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4545.1899999999996</v>
      </c>
      <c r="C5" s="95">
        <v>940.03</v>
      </c>
      <c r="D5" s="95">
        <v>940.03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1539.25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6.05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115.35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279.39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824.03</v>
      </c>
      <c r="C28" s="95">
        <v>1539.25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0.44400000000000001</v>
      </c>
      <c r="E39" s="95">
        <v>0.47499999999999998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0.44400000000000001</v>
      </c>
      <c r="E40" s="95">
        <v>0.47499999999999998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0.44400000000000001</v>
      </c>
      <c r="E41" s="95">
        <v>0.47499999999999998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0.27400000000000002</v>
      </c>
      <c r="E43" s="95">
        <v>0.28899999999999998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0.44400000000000001</v>
      </c>
      <c r="E44" s="95">
        <v>0.47499999999999998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0.44400000000000001</v>
      </c>
      <c r="E45" s="95">
        <v>0.47499999999999998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0.44400000000000001</v>
      </c>
      <c r="E46" s="95">
        <v>0.47499999999999998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0.44400000000000001</v>
      </c>
      <c r="E48" s="95">
        <v>0.47499999999999998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0.44400000000000001</v>
      </c>
      <c r="E49" s="95">
        <v>0.47499999999999998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0.27400000000000002</v>
      </c>
      <c r="E51" s="95">
        <v>0.28899999999999998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0.44400000000000001</v>
      </c>
      <c r="E52" s="95">
        <v>0.47499999999999998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0.44400000000000001</v>
      </c>
      <c r="E53" s="95">
        <v>0.47499999999999998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0.44400000000000001</v>
      </c>
      <c r="E54" s="95">
        <v>0.47499999999999998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0.44400000000000001</v>
      </c>
      <c r="E55" s="95">
        <v>0.47499999999999998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2.956</v>
      </c>
      <c r="F59" s="95">
        <v>0.38500000000000001</v>
      </c>
      <c r="G59" s="95">
        <v>0.30499999999999999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2.956</v>
      </c>
      <c r="F60" s="95">
        <v>0.38500000000000001</v>
      </c>
      <c r="G60" s="95">
        <v>0.30499999999999999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2.956</v>
      </c>
      <c r="F61" s="95">
        <v>0.38500000000000001</v>
      </c>
      <c r="G61" s="95">
        <v>0.30499999999999999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2.956</v>
      </c>
      <c r="F62" s="95">
        <v>0.38500000000000001</v>
      </c>
      <c r="G62" s="95">
        <v>0.30499999999999999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2.96</v>
      </c>
      <c r="F63" s="95">
        <v>0.38500000000000001</v>
      </c>
      <c r="G63" s="95">
        <v>0.30499999999999999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2.96</v>
      </c>
      <c r="F65" s="95">
        <v>0.38500000000000001</v>
      </c>
      <c r="G65" s="95">
        <v>0.30499999999999999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30425.09</v>
      </c>
      <c r="D71" s="95">
        <v>24299.16</v>
      </c>
      <c r="E71" s="95">
        <v>6125.93</v>
      </c>
      <c r="F71" s="95">
        <v>0.8</v>
      </c>
      <c r="G71" s="95">
        <v>3.19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191039.74</v>
      </c>
      <c r="D72" s="95">
        <v>139580.78</v>
      </c>
      <c r="E72" s="95">
        <v>51458.96</v>
      </c>
      <c r="F72" s="95">
        <v>0.73</v>
      </c>
      <c r="G72" s="95">
        <v>3.06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251102.53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39200.050000000003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256609.05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6.35</v>
      </c>
      <c r="F80" s="95">
        <v>589.35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0.56999999999999995</v>
      </c>
      <c r="D81" s="95">
        <v>622</v>
      </c>
      <c r="E81" s="95">
        <v>1.84</v>
      </c>
      <c r="F81" s="95">
        <v>2010.06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1109.6500000000001</v>
      </c>
      <c r="E82" s="95">
        <v>9.41</v>
      </c>
      <c r="F82" s="95">
        <v>17644.86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40332.4588</v>
      </c>
      <c r="C91" s="95">
        <v>52.818399999999997</v>
      </c>
      <c r="D91" s="95">
        <v>58.801400000000001</v>
      </c>
      <c r="E91" s="95">
        <v>0</v>
      </c>
      <c r="F91" s="95">
        <v>5.0000000000000001E-4</v>
      </c>
      <c r="G91" s="96">
        <v>1392320</v>
      </c>
      <c r="H91" s="95">
        <v>15525.8948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31874.318299999999</v>
      </c>
      <c r="C92" s="95">
        <v>43.060899999999997</v>
      </c>
      <c r="D92" s="95">
        <v>51.240299999999998</v>
      </c>
      <c r="E92" s="95">
        <v>0</v>
      </c>
      <c r="F92" s="95">
        <v>4.0000000000000002E-4</v>
      </c>
      <c r="G92" s="96">
        <v>1213690</v>
      </c>
      <c r="H92" s="95">
        <v>12397.4512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25445.965100000001</v>
      </c>
      <c r="C93" s="95">
        <v>38.201099999999997</v>
      </c>
      <c r="D93" s="95">
        <v>54.738300000000002</v>
      </c>
      <c r="E93" s="95">
        <v>0</v>
      </c>
      <c r="F93" s="95">
        <v>4.0000000000000002E-4</v>
      </c>
      <c r="G93" s="96">
        <v>1297600</v>
      </c>
      <c r="H93" s="95">
        <v>10266.867899999999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19147.956699999999</v>
      </c>
      <c r="C94" s="95">
        <v>30.533100000000001</v>
      </c>
      <c r="D94" s="95">
        <v>47.652900000000002</v>
      </c>
      <c r="E94" s="95">
        <v>0</v>
      </c>
      <c r="F94" s="95">
        <v>2.9999999999999997E-4</v>
      </c>
      <c r="G94" s="96">
        <v>1130000</v>
      </c>
      <c r="H94" s="95">
        <v>7898.4988999999996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16754.967400000001</v>
      </c>
      <c r="C95" s="95">
        <v>28.5182</v>
      </c>
      <c r="D95" s="95">
        <v>48.210500000000003</v>
      </c>
      <c r="E95" s="95">
        <v>0</v>
      </c>
      <c r="F95" s="95">
        <v>2.9999999999999997E-4</v>
      </c>
      <c r="G95" s="96">
        <v>1143540</v>
      </c>
      <c r="H95" s="95">
        <v>7085.4787999999999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15632.3586</v>
      </c>
      <c r="C96" s="95">
        <v>27.463899999999999</v>
      </c>
      <c r="D96" s="95">
        <v>48.077800000000003</v>
      </c>
      <c r="E96" s="95">
        <v>0</v>
      </c>
      <c r="F96" s="95">
        <v>2.9999999999999997E-4</v>
      </c>
      <c r="G96" s="96">
        <v>1140530</v>
      </c>
      <c r="H96" s="95">
        <v>6693.5317999999997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14974.341</v>
      </c>
      <c r="C97" s="95">
        <v>26.5716</v>
      </c>
      <c r="D97" s="95">
        <v>47.0077</v>
      </c>
      <c r="E97" s="95">
        <v>0</v>
      </c>
      <c r="F97" s="95">
        <v>2.9999999999999997E-4</v>
      </c>
      <c r="G97" s="96">
        <v>1115180</v>
      </c>
      <c r="H97" s="95">
        <v>6437.2685000000001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16024.143</v>
      </c>
      <c r="C98" s="95">
        <v>28.412400000000002</v>
      </c>
      <c r="D98" s="95">
        <v>50.223500000000001</v>
      </c>
      <c r="E98" s="95">
        <v>0</v>
      </c>
      <c r="F98" s="95">
        <v>2.9999999999999997E-4</v>
      </c>
      <c r="G98" s="96">
        <v>1191460</v>
      </c>
      <c r="H98" s="95">
        <v>6886.4305999999997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15326.222</v>
      </c>
      <c r="C99" s="95">
        <v>26.720800000000001</v>
      </c>
      <c r="D99" s="95">
        <v>46.393700000000003</v>
      </c>
      <c r="E99" s="95">
        <v>0</v>
      </c>
      <c r="F99" s="95">
        <v>2.9999999999999997E-4</v>
      </c>
      <c r="G99" s="96">
        <v>1100550</v>
      </c>
      <c r="H99" s="95">
        <v>6542.6004000000003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19072.481899999999</v>
      </c>
      <c r="C100" s="95">
        <v>31.1737</v>
      </c>
      <c r="D100" s="95">
        <v>50.216700000000003</v>
      </c>
      <c r="E100" s="95">
        <v>0</v>
      </c>
      <c r="F100" s="95">
        <v>4.0000000000000002E-4</v>
      </c>
      <c r="G100" s="96">
        <v>1190930</v>
      </c>
      <c r="H100" s="95">
        <v>7940.9151000000002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24189.3511</v>
      </c>
      <c r="C101" s="95">
        <v>36.4193</v>
      </c>
      <c r="D101" s="95">
        <v>52.413600000000002</v>
      </c>
      <c r="E101" s="95">
        <v>0</v>
      </c>
      <c r="F101" s="95">
        <v>4.0000000000000002E-4</v>
      </c>
      <c r="G101" s="96">
        <v>1242510</v>
      </c>
      <c r="H101" s="95">
        <v>9769.9668000000001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35973.681499999999</v>
      </c>
      <c r="C102" s="95">
        <v>48.264099999999999</v>
      </c>
      <c r="D102" s="95">
        <v>56.619300000000003</v>
      </c>
      <c r="E102" s="95">
        <v>0</v>
      </c>
      <c r="F102" s="95">
        <v>4.0000000000000002E-4</v>
      </c>
      <c r="G102" s="96">
        <v>1341000</v>
      </c>
      <c r="H102" s="95">
        <v>13959.521699999999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274748.24540000001</v>
      </c>
      <c r="C104" s="95">
        <v>418.1574</v>
      </c>
      <c r="D104" s="95">
        <v>611.59569999999997</v>
      </c>
      <c r="E104" s="95">
        <v>0</v>
      </c>
      <c r="F104" s="95">
        <v>4.4000000000000003E-3</v>
      </c>
      <c r="G104" s="96">
        <v>14499300</v>
      </c>
      <c r="H104" s="95">
        <v>111404.42660000001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14974.341</v>
      </c>
      <c r="C105" s="95">
        <v>26.5716</v>
      </c>
      <c r="D105" s="95">
        <v>46.393700000000003</v>
      </c>
      <c r="E105" s="95">
        <v>0</v>
      </c>
      <c r="F105" s="95">
        <v>2.9999999999999997E-4</v>
      </c>
      <c r="G105" s="96">
        <v>1100550</v>
      </c>
      <c r="H105" s="95">
        <v>6437.2685000000001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40332.4588</v>
      </c>
      <c r="C106" s="95">
        <v>52.818399999999997</v>
      </c>
      <c r="D106" s="95">
        <v>58.801400000000001</v>
      </c>
      <c r="E106" s="95">
        <v>0</v>
      </c>
      <c r="F106" s="95">
        <v>5.0000000000000001E-4</v>
      </c>
      <c r="G106" s="96">
        <v>1392320</v>
      </c>
      <c r="H106" s="95">
        <v>15525.8948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79129100000</v>
      </c>
      <c r="C109" s="95">
        <v>65552.877999999997</v>
      </c>
      <c r="D109" s="95" t="s">
        <v>609</v>
      </c>
      <c r="E109" s="95">
        <v>28855.206999999999</v>
      </c>
      <c r="F109" s="95">
        <v>9104.3970000000008</v>
      </c>
      <c r="G109" s="95">
        <v>20244.273000000001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68976800000</v>
      </c>
      <c r="C110" s="95">
        <v>58203.877999999997</v>
      </c>
      <c r="D110" s="95" t="s">
        <v>610</v>
      </c>
      <c r="E110" s="95">
        <v>28855.206999999999</v>
      </c>
      <c r="F110" s="95">
        <v>9104.3970000000008</v>
      </c>
      <c r="G110" s="95">
        <v>20244.273000000001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73745500000</v>
      </c>
      <c r="C111" s="95">
        <v>58203.877999999997</v>
      </c>
      <c r="D111" s="95" t="s">
        <v>611</v>
      </c>
      <c r="E111" s="95">
        <v>28855.206999999999</v>
      </c>
      <c r="F111" s="95">
        <v>9104.3970000000008</v>
      </c>
      <c r="G111" s="95">
        <v>20244.273000000001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64220500000</v>
      </c>
      <c r="C112" s="95">
        <v>57688.936000000002</v>
      </c>
      <c r="D112" s="95" t="s">
        <v>537</v>
      </c>
      <c r="E112" s="95">
        <v>28855.206999999999</v>
      </c>
      <c r="F112" s="95">
        <v>9104.3970000000008</v>
      </c>
      <c r="G112" s="95">
        <v>19729.331999999999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64990300000</v>
      </c>
      <c r="C113" s="95">
        <v>59094.714999999997</v>
      </c>
      <c r="D113" s="95" t="s">
        <v>492</v>
      </c>
      <c r="E113" s="95">
        <v>28855.206999999999</v>
      </c>
      <c r="F113" s="95">
        <v>9104.3970000000008</v>
      </c>
      <c r="G113" s="95">
        <v>19729.331999999999</v>
      </c>
      <c r="H113" s="95">
        <v>0</v>
      </c>
      <c r="I113" s="95">
        <v>1405.778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64818900000</v>
      </c>
      <c r="C114" s="95">
        <v>82715.517999999996</v>
      </c>
      <c r="D114" s="95" t="s">
        <v>468</v>
      </c>
      <c r="E114" s="95">
        <v>28855.206999999999</v>
      </c>
      <c r="F114" s="95">
        <v>9104.3970000000008</v>
      </c>
      <c r="G114" s="95">
        <v>19729.331999999999</v>
      </c>
      <c r="H114" s="95">
        <v>0</v>
      </c>
      <c r="I114" s="95">
        <v>25026.580999999998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63378300000</v>
      </c>
      <c r="C115" s="95">
        <v>82200.42</v>
      </c>
      <c r="D115" s="95" t="s">
        <v>493</v>
      </c>
      <c r="E115" s="95">
        <v>28855.206999999999</v>
      </c>
      <c r="F115" s="95">
        <v>9104.3970000000008</v>
      </c>
      <c r="G115" s="95">
        <v>19729.331999999999</v>
      </c>
      <c r="H115" s="95">
        <v>0</v>
      </c>
      <c r="I115" s="95">
        <v>24511.484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67713700000</v>
      </c>
      <c r="C116" s="95">
        <v>77045.239000000001</v>
      </c>
      <c r="D116" s="95" t="s">
        <v>494</v>
      </c>
      <c r="E116" s="95">
        <v>28855.206999999999</v>
      </c>
      <c r="F116" s="95">
        <v>9104.3970000000008</v>
      </c>
      <c r="G116" s="95">
        <v>19729.331999999999</v>
      </c>
      <c r="H116" s="95">
        <v>0</v>
      </c>
      <c r="I116" s="95">
        <v>19356.303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62546600000</v>
      </c>
      <c r="C117" s="95">
        <v>60246.906000000003</v>
      </c>
      <c r="D117" s="95" t="s">
        <v>483</v>
      </c>
      <c r="E117" s="95">
        <v>28855.206999999999</v>
      </c>
      <c r="F117" s="95">
        <v>9104.3970000000008</v>
      </c>
      <c r="G117" s="95">
        <v>19729.331999999999</v>
      </c>
      <c r="H117" s="95">
        <v>0</v>
      </c>
      <c r="I117" s="95">
        <v>2557.9690000000001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67683500000</v>
      </c>
      <c r="C118" s="95">
        <v>58666.481</v>
      </c>
      <c r="D118" s="95" t="s">
        <v>457</v>
      </c>
      <c r="E118" s="95">
        <v>28855.206999999999</v>
      </c>
      <c r="F118" s="95">
        <v>9104.3970000000008</v>
      </c>
      <c r="G118" s="95">
        <v>19729.331999999999</v>
      </c>
      <c r="H118" s="95">
        <v>0</v>
      </c>
      <c r="I118" s="95">
        <v>977.54499999999996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70614700000</v>
      </c>
      <c r="C119" s="95">
        <v>65037.936000000002</v>
      </c>
      <c r="D119" s="95" t="s">
        <v>536</v>
      </c>
      <c r="E119" s="95">
        <v>28855.206999999999</v>
      </c>
      <c r="F119" s="95">
        <v>9104.3970000000008</v>
      </c>
      <c r="G119" s="95">
        <v>19729.331999999999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76212500000</v>
      </c>
      <c r="C120" s="95">
        <v>65552.877999999997</v>
      </c>
      <c r="D120" s="95" t="s">
        <v>612</v>
      </c>
      <c r="E120" s="95">
        <v>28855.206999999999</v>
      </c>
      <c r="F120" s="95">
        <v>9104.3970000000008</v>
      </c>
      <c r="G120" s="95">
        <v>20244.273000000001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824030000000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62546600000</v>
      </c>
      <c r="C123" s="95">
        <v>57688.936000000002</v>
      </c>
      <c r="D123" s="95"/>
      <c r="E123" s="95">
        <v>28855.206999999999</v>
      </c>
      <c r="F123" s="95">
        <v>9104.3970000000008</v>
      </c>
      <c r="G123" s="95">
        <v>19729.331999999999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79129100000</v>
      </c>
      <c r="C124" s="95">
        <v>82715.517999999996</v>
      </c>
      <c r="D124" s="95"/>
      <c r="E124" s="95">
        <v>28855.206999999999</v>
      </c>
      <c r="F124" s="95">
        <v>9104.3970000000008</v>
      </c>
      <c r="G124" s="95">
        <v>20244.273000000001</v>
      </c>
      <c r="H124" s="95">
        <v>0</v>
      </c>
      <c r="I124" s="95">
        <v>25026.580999999998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18256.099999999999</v>
      </c>
      <c r="C127" s="95">
        <v>12261.3</v>
      </c>
      <c r="D127" s="95">
        <v>0</v>
      </c>
      <c r="E127" s="95">
        <v>30517.4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3.78</v>
      </c>
      <c r="C128" s="95">
        <v>2.54</v>
      </c>
      <c r="D128" s="95">
        <v>0</v>
      </c>
      <c r="E128" s="95">
        <v>6.31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3.78</v>
      </c>
      <c r="C129" s="95">
        <v>2.54</v>
      </c>
      <c r="D129" s="95">
        <v>0</v>
      </c>
      <c r="E129" s="95">
        <v>6.31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5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3481.03</v>
      </c>
      <c r="C2" s="95">
        <v>719.95</v>
      </c>
      <c r="D2" s="95">
        <v>719.95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3481.03</v>
      </c>
      <c r="C3" s="95">
        <v>719.95</v>
      </c>
      <c r="D3" s="95">
        <v>719.95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5726.21</v>
      </c>
      <c r="C4" s="95">
        <v>1184.29</v>
      </c>
      <c r="D4" s="95">
        <v>1184.29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5726.21</v>
      </c>
      <c r="C5" s="95">
        <v>1184.29</v>
      </c>
      <c r="D5" s="95">
        <v>1184.29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2660.17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3.48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115.28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278.85000000000002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820.86</v>
      </c>
      <c r="C28" s="95">
        <v>2660.17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0.35099999999999998</v>
      </c>
      <c r="E39" s="95">
        <v>0.371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0.35099999999999998</v>
      </c>
      <c r="E40" s="95">
        <v>0.371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0.35099999999999998</v>
      </c>
      <c r="E41" s="95">
        <v>0.371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0.22700000000000001</v>
      </c>
      <c r="E43" s="95">
        <v>0.23699999999999999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0.35099999999999998</v>
      </c>
      <c r="E44" s="95">
        <v>0.371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0.35099999999999998</v>
      </c>
      <c r="E45" s="95">
        <v>0.371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0.35099999999999998</v>
      </c>
      <c r="E46" s="95">
        <v>0.371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0.35099999999999998</v>
      </c>
      <c r="E48" s="95">
        <v>0.371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0.35099999999999998</v>
      </c>
      <c r="E49" s="95">
        <v>0.371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0.22700000000000001</v>
      </c>
      <c r="E51" s="95">
        <v>0.23699999999999999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0.35099999999999998</v>
      </c>
      <c r="E52" s="95">
        <v>0.371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0.35099999999999998</v>
      </c>
      <c r="E53" s="95">
        <v>0.371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0.35099999999999998</v>
      </c>
      <c r="E54" s="95">
        <v>0.371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0.35099999999999998</v>
      </c>
      <c r="E55" s="95">
        <v>0.371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2.956</v>
      </c>
      <c r="F59" s="95">
        <v>0.48699999999999999</v>
      </c>
      <c r="G59" s="95">
        <v>0.40899999999999997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2.956</v>
      </c>
      <c r="F60" s="95">
        <v>0.48699999999999999</v>
      </c>
      <c r="G60" s="95">
        <v>0.40899999999999997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2.956</v>
      </c>
      <c r="F61" s="95">
        <v>0.48699999999999999</v>
      </c>
      <c r="G61" s="95">
        <v>0.40899999999999997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2.956</v>
      </c>
      <c r="F62" s="95">
        <v>0.48699999999999999</v>
      </c>
      <c r="G62" s="95">
        <v>0.40899999999999997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2.96</v>
      </c>
      <c r="F63" s="95">
        <v>0.48699999999999999</v>
      </c>
      <c r="G63" s="95">
        <v>0.40899999999999997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2.96</v>
      </c>
      <c r="F65" s="95">
        <v>0.48699999999999999</v>
      </c>
      <c r="G65" s="95">
        <v>0.40899999999999997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38351.68</v>
      </c>
      <c r="D71" s="95">
        <v>27501.81</v>
      </c>
      <c r="E71" s="95">
        <v>10849.88</v>
      </c>
      <c r="F71" s="95">
        <v>0.72</v>
      </c>
      <c r="G71" s="95">
        <v>3.03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234947.89</v>
      </c>
      <c r="D72" s="95">
        <v>158844.32</v>
      </c>
      <c r="E72" s="95">
        <v>76103.56</v>
      </c>
      <c r="F72" s="95">
        <v>0.68</v>
      </c>
      <c r="G72" s="95">
        <v>2.75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290146.32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42279.46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283392.64000000001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6.7</v>
      </c>
      <c r="F80" s="95">
        <v>621.97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0.56999999999999995</v>
      </c>
      <c r="D81" s="95">
        <v>622</v>
      </c>
      <c r="E81" s="95">
        <v>1.8</v>
      </c>
      <c r="F81" s="95">
        <v>1971.66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0.59</v>
      </c>
      <c r="D82" s="95">
        <v>1017.59</v>
      </c>
      <c r="E82" s="95">
        <v>9.4600000000000009</v>
      </c>
      <c r="F82" s="95">
        <v>16276.92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52257.540200000003</v>
      </c>
      <c r="C91" s="95">
        <v>63.534199999999998</v>
      </c>
      <c r="D91" s="95">
        <v>52.664400000000001</v>
      </c>
      <c r="E91" s="95">
        <v>0</v>
      </c>
      <c r="F91" s="95">
        <v>5.0000000000000001E-4</v>
      </c>
      <c r="G91" s="95">
        <v>34501.346100000002</v>
      </c>
      <c r="H91" s="95">
        <v>19625.348900000001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43360.869500000001</v>
      </c>
      <c r="C92" s="95">
        <v>53.522300000000001</v>
      </c>
      <c r="D92" s="95">
        <v>46.318199999999997</v>
      </c>
      <c r="E92" s="95">
        <v>0</v>
      </c>
      <c r="F92" s="95">
        <v>4.0000000000000002E-4</v>
      </c>
      <c r="G92" s="95">
        <v>30352.6253</v>
      </c>
      <c r="H92" s="95">
        <v>16361.1023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34585.025399999999</v>
      </c>
      <c r="C93" s="95">
        <v>46.619900000000001</v>
      </c>
      <c r="D93" s="95">
        <v>49.740699999999997</v>
      </c>
      <c r="E93" s="95">
        <v>0</v>
      </c>
      <c r="F93" s="95">
        <v>4.0000000000000002E-4</v>
      </c>
      <c r="G93" s="95">
        <v>32636.006099999999</v>
      </c>
      <c r="H93" s="95">
        <v>13425.4256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20656.627700000001</v>
      </c>
      <c r="C94" s="95">
        <v>31.6312</v>
      </c>
      <c r="D94" s="95">
        <v>42.0381</v>
      </c>
      <c r="E94" s="95">
        <v>0</v>
      </c>
      <c r="F94" s="95">
        <v>2.9999999999999997E-4</v>
      </c>
      <c r="G94" s="95">
        <v>27611.206200000001</v>
      </c>
      <c r="H94" s="95">
        <v>8380.5542000000005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16329.3006</v>
      </c>
      <c r="C95" s="95">
        <v>27.678100000000001</v>
      </c>
      <c r="D95" s="95">
        <v>41.936199999999999</v>
      </c>
      <c r="E95" s="95">
        <v>0</v>
      </c>
      <c r="F95" s="95">
        <v>2.9999999999999997E-4</v>
      </c>
      <c r="G95" s="95">
        <v>27558.778399999999</v>
      </c>
      <c r="H95" s="95">
        <v>6880.4538000000002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13699.3408</v>
      </c>
      <c r="C96" s="95">
        <v>24.8307</v>
      </c>
      <c r="D96" s="95">
        <v>40.425800000000002</v>
      </c>
      <c r="E96" s="95">
        <v>0</v>
      </c>
      <c r="F96" s="95">
        <v>2.9999999999999997E-4</v>
      </c>
      <c r="G96" s="95">
        <v>26573.1024</v>
      </c>
      <c r="H96" s="95">
        <v>5926.2365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13454.457899999999</v>
      </c>
      <c r="C97" s="95">
        <v>24.518999999999998</v>
      </c>
      <c r="D97" s="95">
        <v>40.133400000000002</v>
      </c>
      <c r="E97" s="95">
        <v>0</v>
      </c>
      <c r="F97" s="95">
        <v>2.9999999999999997E-4</v>
      </c>
      <c r="G97" s="95">
        <v>26381.399700000002</v>
      </c>
      <c r="H97" s="95">
        <v>5832.9319999999998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14643.9015</v>
      </c>
      <c r="C98" s="95">
        <v>26.556699999999999</v>
      </c>
      <c r="D98" s="95">
        <v>43.258400000000002</v>
      </c>
      <c r="E98" s="95">
        <v>0</v>
      </c>
      <c r="F98" s="95">
        <v>2.9999999999999997E-4</v>
      </c>
      <c r="G98" s="95">
        <v>28435.0684</v>
      </c>
      <c r="H98" s="95">
        <v>6336.1737999999996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14670.781300000001</v>
      </c>
      <c r="C99" s="95">
        <v>25.683199999999999</v>
      </c>
      <c r="D99" s="95">
        <v>40.334800000000001</v>
      </c>
      <c r="E99" s="95">
        <v>0</v>
      </c>
      <c r="F99" s="95">
        <v>2.9999999999999997E-4</v>
      </c>
      <c r="G99" s="95">
        <v>26509.893700000001</v>
      </c>
      <c r="H99" s="95">
        <v>6259.6511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19140.2438</v>
      </c>
      <c r="C100" s="95">
        <v>30.806699999999999</v>
      </c>
      <c r="D100" s="95">
        <v>43.828299999999999</v>
      </c>
      <c r="E100" s="95">
        <v>0</v>
      </c>
      <c r="F100" s="95">
        <v>2.9999999999999997E-4</v>
      </c>
      <c r="G100" s="95">
        <v>28795.143599999999</v>
      </c>
      <c r="H100" s="95">
        <v>7908.4885999999997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29608.805700000001</v>
      </c>
      <c r="C101" s="95">
        <v>41.2378</v>
      </c>
      <c r="D101" s="95">
        <v>46.900500000000001</v>
      </c>
      <c r="E101" s="95">
        <v>0</v>
      </c>
      <c r="F101" s="95">
        <v>4.0000000000000002E-4</v>
      </c>
      <c r="G101" s="95">
        <v>30782.625</v>
      </c>
      <c r="H101" s="95">
        <v>11620.443799999999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46121.284800000001</v>
      </c>
      <c r="C102" s="95">
        <v>57.551600000000001</v>
      </c>
      <c r="D102" s="95">
        <v>51.292099999999998</v>
      </c>
      <c r="E102" s="95">
        <v>0</v>
      </c>
      <c r="F102" s="95">
        <v>4.0000000000000002E-4</v>
      </c>
      <c r="G102" s="95">
        <v>33618.507799999999</v>
      </c>
      <c r="H102" s="95">
        <v>17462.126400000001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318528.17910000001</v>
      </c>
      <c r="C104" s="95">
        <v>454.17149999999998</v>
      </c>
      <c r="D104" s="95">
        <v>538.87099999999998</v>
      </c>
      <c r="E104" s="95">
        <v>0</v>
      </c>
      <c r="F104" s="95">
        <v>4.1999999999999997E-3</v>
      </c>
      <c r="G104" s="95">
        <v>353755.70250000001</v>
      </c>
      <c r="H104" s="95">
        <v>126018.9372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13454.457899999999</v>
      </c>
      <c r="C105" s="95">
        <v>24.518999999999998</v>
      </c>
      <c r="D105" s="95">
        <v>40.133400000000002</v>
      </c>
      <c r="E105" s="95">
        <v>0</v>
      </c>
      <c r="F105" s="95">
        <v>2.9999999999999997E-4</v>
      </c>
      <c r="G105" s="95">
        <v>26381.399700000002</v>
      </c>
      <c r="H105" s="95">
        <v>5832.9319999999998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52257.540200000003</v>
      </c>
      <c r="C106" s="95">
        <v>63.534199999999998</v>
      </c>
      <c r="D106" s="95">
        <v>52.664400000000001</v>
      </c>
      <c r="E106" s="95">
        <v>0</v>
      </c>
      <c r="F106" s="95">
        <v>5.0000000000000001E-4</v>
      </c>
      <c r="G106" s="95">
        <v>34501.346100000002</v>
      </c>
      <c r="H106" s="95">
        <v>19625.348900000001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80057800000</v>
      </c>
      <c r="C109" s="95">
        <v>64179.150999999998</v>
      </c>
      <c r="D109" s="95" t="s">
        <v>530</v>
      </c>
      <c r="E109" s="95">
        <v>28855.206999999999</v>
      </c>
      <c r="F109" s="95">
        <v>9104.3970000000008</v>
      </c>
      <c r="G109" s="95">
        <v>18870.546999999999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70431000000</v>
      </c>
      <c r="C110" s="95">
        <v>56830.150999999998</v>
      </c>
      <c r="D110" s="95" t="s">
        <v>527</v>
      </c>
      <c r="E110" s="95">
        <v>28855.206999999999</v>
      </c>
      <c r="F110" s="95">
        <v>9104.3970000000008</v>
      </c>
      <c r="G110" s="95">
        <v>18870.546999999999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75729400000</v>
      </c>
      <c r="C111" s="95">
        <v>56830.150999999998</v>
      </c>
      <c r="D111" s="95" t="s">
        <v>613</v>
      </c>
      <c r="E111" s="95">
        <v>28855.206999999999</v>
      </c>
      <c r="F111" s="95">
        <v>9104.3970000000008</v>
      </c>
      <c r="G111" s="95">
        <v>18870.546999999999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64069700000</v>
      </c>
      <c r="C112" s="95">
        <v>56830.150999999998</v>
      </c>
      <c r="D112" s="95" t="s">
        <v>537</v>
      </c>
      <c r="E112" s="95">
        <v>28855.206999999999</v>
      </c>
      <c r="F112" s="95">
        <v>9104.3970000000008</v>
      </c>
      <c r="G112" s="95">
        <v>18870.546999999999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63948100000</v>
      </c>
      <c r="C113" s="95">
        <v>57654.239999999998</v>
      </c>
      <c r="D113" s="95" t="s">
        <v>471</v>
      </c>
      <c r="E113" s="95">
        <v>28855.206999999999</v>
      </c>
      <c r="F113" s="95">
        <v>9104.3970000000008</v>
      </c>
      <c r="G113" s="95">
        <v>18322.981</v>
      </c>
      <c r="H113" s="95">
        <v>0</v>
      </c>
      <c r="I113" s="95">
        <v>1371.654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61660900000</v>
      </c>
      <c r="C114" s="95">
        <v>63682.095999999998</v>
      </c>
      <c r="D114" s="95" t="s">
        <v>513</v>
      </c>
      <c r="E114" s="95">
        <v>28855.206999999999</v>
      </c>
      <c r="F114" s="95">
        <v>9104.3970000000008</v>
      </c>
      <c r="G114" s="95">
        <v>18322.981</v>
      </c>
      <c r="H114" s="95">
        <v>0</v>
      </c>
      <c r="I114" s="95">
        <v>7399.51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61216100000</v>
      </c>
      <c r="C115" s="95">
        <v>80612.989000000001</v>
      </c>
      <c r="D115" s="95" t="s">
        <v>614</v>
      </c>
      <c r="E115" s="95">
        <v>28855.206999999999</v>
      </c>
      <c r="F115" s="95">
        <v>9104.3970000000008</v>
      </c>
      <c r="G115" s="95">
        <v>18322.981</v>
      </c>
      <c r="H115" s="95">
        <v>0</v>
      </c>
      <c r="I115" s="95">
        <v>24330.402999999998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65981400000</v>
      </c>
      <c r="C116" s="95">
        <v>70566.312999999995</v>
      </c>
      <c r="D116" s="95" t="s">
        <v>615</v>
      </c>
      <c r="E116" s="95">
        <v>28855.206999999999</v>
      </c>
      <c r="F116" s="95">
        <v>9104.3970000000008</v>
      </c>
      <c r="G116" s="95">
        <v>18322.981</v>
      </c>
      <c r="H116" s="95">
        <v>0</v>
      </c>
      <c r="I116" s="95">
        <v>14283.727000000001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61514200000</v>
      </c>
      <c r="C117" s="95">
        <v>58668.644999999997</v>
      </c>
      <c r="D117" s="95" t="s">
        <v>495</v>
      </c>
      <c r="E117" s="95">
        <v>28855.206999999999</v>
      </c>
      <c r="F117" s="95">
        <v>9104.3970000000008</v>
      </c>
      <c r="G117" s="95">
        <v>18322.981</v>
      </c>
      <c r="H117" s="95">
        <v>0</v>
      </c>
      <c r="I117" s="95">
        <v>2386.0590000000002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66817000000</v>
      </c>
      <c r="C118" s="95">
        <v>56282.586000000003</v>
      </c>
      <c r="D118" s="95" t="s">
        <v>616</v>
      </c>
      <c r="E118" s="95">
        <v>28855.206999999999</v>
      </c>
      <c r="F118" s="95">
        <v>9104.3970000000008</v>
      </c>
      <c r="G118" s="95">
        <v>18322.981</v>
      </c>
      <c r="H118" s="95">
        <v>0</v>
      </c>
      <c r="I118" s="95">
        <v>0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71428800000</v>
      </c>
      <c r="C119" s="95">
        <v>64179.150999999998</v>
      </c>
      <c r="D119" s="95" t="s">
        <v>617</v>
      </c>
      <c r="E119" s="95">
        <v>28855.206999999999</v>
      </c>
      <c r="F119" s="95">
        <v>9104.3970000000008</v>
      </c>
      <c r="G119" s="95">
        <v>18870.546999999999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78009200000</v>
      </c>
      <c r="C120" s="95">
        <v>64179.150999999998</v>
      </c>
      <c r="D120" s="95" t="s">
        <v>618</v>
      </c>
      <c r="E120" s="95">
        <v>28855.206999999999</v>
      </c>
      <c r="F120" s="95">
        <v>9104.3970000000008</v>
      </c>
      <c r="G120" s="95">
        <v>18870.546999999999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820863000000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61216100000</v>
      </c>
      <c r="C123" s="95">
        <v>56282.586000000003</v>
      </c>
      <c r="D123" s="95"/>
      <c r="E123" s="95">
        <v>28855.206999999999</v>
      </c>
      <c r="F123" s="95">
        <v>9104.3970000000008</v>
      </c>
      <c r="G123" s="95">
        <v>18322.981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80057800000</v>
      </c>
      <c r="C124" s="95">
        <v>80612.989000000001</v>
      </c>
      <c r="D124" s="95"/>
      <c r="E124" s="95">
        <v>28855.206999999999</v>
      </c>
      <c r="F124" s="95">
        <v>9104.3970000000008</v>
      </c>
      <c r="G124" s="95">
        <v>18870.546999999999</v>
      </c>
      <c r="H124" s="95">
        <v>0</v>
      </c>
      <c r="I124" s="95">
        <v>24330.402999999998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14301.4</v>
      </c>
      <c r="C127" s="95">
        <v>20990.91</v>
      </c>
      <c r="D127" s="95">
        <v>0</v>
      </c>
      <c r="E127" s="95">
        <v>35292.31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2.96</v>
      </c>
      <c r="C128" s="95">
        <v>4.34</v>
      </c>
      <c r="D128" s="95">
        <v>0</v>
      </c>
      <c r="E128" s="95">
        <v>7.3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2.96</v>
      </c>
      <c r="C129" s="95">
        <v>4.34</v>
      </c>
      <c r="D129" s="95">
        <v>0</v>
      </c>
      <c r="E129" s="95">
        <v>7.3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6489.88</v>
      </c>
      <c r="C2" s="95">
        <v>1342.23</v>
      </c>
      <c r="D2" s="95">
        <v>1342.23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6489.88</v>
      </c>
      <c r="C3" s="95">
        <v>1342.23</v>
      </c>
      <c r="D3" s="95">
        <v>1342.23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9387.02</v>
      </c>
      <c r="C4" s="95">
        <v>1941.42</v>
      </c>
      <c r="D4" s="95">
        <v>1941.42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9387.02</v>
      </c>
      <c r="C5" s="95">
        <v>1941.42</v>
      </c>
      <c r="D5" s="95">
        <v>1941.42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5562.43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0.63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114.58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389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927.45</v>
      </c>
      <c r="C28" s="95">
        <v>5562.43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0.26900000000000002</v>
      </c>
      <c r="E39" s="95">
        <v>0.28000000000000003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0.26900000000000002</v>
      </c>
      <c r="E40" s="95">
        <v>0.28000000000000003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0.26900000000000002</v>
      </c>
      <c r="E41" s="95">
        <v>0.28000000000000003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0.17399999999999999</v>
      </c>
      <c r="E43" s="95">
        <v>0.18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0.26900000000000002</v>
      </c>
      <c r="E44" s="95">
        <v>0.28000000000000003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0.26900000000000002</v>
      </c>
      <c r="E45" s="95">
        <v>0.28000000000000003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0.26900000000000002</v>
      </c>
      <c r="E46" s="95">
        <v>0.28000000000000003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0.26900000000000002</v>
      </c>
      <c r="E48" s="95">
        <v>0.28000000000000003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0.26900000000000002</v>
      </c>
      <c r="E49" s="95">
        <v>0.28000000000000003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0.17399999999999999</v>
      </c>
      <c r="E51" s="95">
        <v>0.18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0.26900000000000002</v>
      </c>
      <c r="E52" s="95">
        <v>0.28000000000000003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0.26900000000000002</v>
      </c>
      <c r="E53" s="95">
        <v>0.28000000000000003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0.26900000000000002</v>
      </c>
      <c r="E54" s="95">
        <v>0.28000000000000003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0.26900000000000002</v>
      </c>
      <c r="E55" s="95">
        <v>0.28000000000000003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2.956</v>
      </c>
      <c r="F59" s="95">
        <v>0.70199999999999996</v>
      </c>
      <c r="G59" s="95">
        <v>0.63300000000000001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2.956</v>
      </c>
      <c r="F60" s="95">
        <v>0.70199999999999996</v>
      </c>
      <c r="G60" s="95">
        <v>0.63300000000000001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2.956</v>
      </c>
      <c r="F61" s="95">
        <v>0.70199999999999996</v>
      </c>
      <c r="G61" s="95">
        <v>0.63300000000000001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2.956</v>
      </c>
      <c r="F62" s="95">
        <v>0.70199999999999996</v>
      </c>
      <c r="G62" s="95">
        <v>0.63300000000000001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2.96</v>
      </c>
      <c r="F63" s="95">
        <v>0.70199999999999996</v>
      </c>
      <c r="G63" s="95">
        <v>0.63300000000000001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2.96</v>
      </c>
      <c r="F65" s="95">
        <v>0.70199999999999996</v>
      </c>
      <c r="G65" s="95">
        <v>0.63300000000000001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37799.96</v>
      </c>
      <c r="D71" s="95">
        <v>30189.13</v>
      </c>
      <c r="E71" s="95">
        <v>7610.82</v>
      </c>
      <c r="F71" s="95">
        <v>0.8</v>
      </c>
      <c r="G71" s="95">
        <v>3.19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209929.52</v>
      </c>
      <c r="D72" s="95">
        <v>167661.32</v>
      </c>
      <c r="E72" s="95">
        <v>42268.2</v>
      </c>
      <c r="F72" s="95">
        <v>0.8</v>
      </c>
      <c r="G72" s="95">
        <v>3.18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485610.43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55478.720000000001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392764.87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11.04</v>
      </c>
      <c r="F80" s="95">
        <v>1024.9100000000001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0.56999999999999995</v>
      </c>
      <c r="D81" s="95">
        <v>622</v>
      </c>
      <c r="E81" s="95">
        <v>2.2799999999999998</v>
      </c>
      <c r="F81" s="95">
        <v>2497.29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0.6</v>
      </c>
      <c r="D82" s="95">
        <v>1017.59</v>
      </c>
      <c r="E82" s="95">
        <v>12.68</v>
      </c>
      <c r="F82" s="95">
        <v>21486.75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85054.815600000002</v>
      </c>
      <c r="C91" s="95">
        <v>83.659800000000004</v>
      </c>
      <c r="D91" s="95">
        <v>135.19210000000001</v>
      </c>
      <c r="E91" s="95">
        <v>0</v>
      </c>
      <c r="F91" s="95">
        <v>5.9999999999999995E-4</v>
      </c>
      <c r="G91" s="95">
        <v>27065.486799999999</v>
      </c>
      <c r="H91" s="95">
        <v>30430.145400000001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70802.174700000003</v>
      </c>
      <c r="C92" s="95">
        <v>69.913700000000006</v>
      </c>
      <c r="D92" s="95">
        <v>118.246</v>
      </c>
      <c r="E92" s="95">
        <v>0</v>
      </c>
      <c r="F92" s="95">
        <v>5.0000000000000001E-4</v>
      </c>
      <c r="G92" s="95">
        <v>23676.582299999998</v>
      </c>
      <c r="H92" s="95">
        <v>25372.949799999999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53050.133900000001</v>
      </c>
      <c r="C93" s="95">
        <v>54.086199999999998</v>
      </c>
      <c r="D93" s="95">
        <v>124.20010000000001</v>
      </c>
      <c r="E93" s="95">
        <v>0</v>
      </c>
      <c r="F93" s="95">
        <v>5.0000000000000001E-4</v>
      </c>
      <c r="G93" s="95">
        <v>24890.823199999999</v>
      </c>
      <c r="H93" s="95">
        <v>19273.128000000001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27724.9637</v>
      </c>
      <c r="C94" s="95">
        <v>30.001100000000001</v>
      </c>
      <c r="D94" s="95">
        <v>101.2007</v>
      </c>
      <c r="E94" s="95">
        <v>0</v>
      </c>
      <c r="F94" s="95">
        <v>4.0000000000000002E-4</v>
      </c>
      <c r="G94" s="95">
        <v>20297.545300000002</v>
      </c>
      <c r="H94" s="95">
        <v>10339.4308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15300.8426</v>
      </c>
      <c r="C95" s="95">
        <v>18.406199999999998</v>
      </c>
      <c r="D95" s="95">
        <v>94.537999999999997</v>
      </c>
      <c r="E95" s="95">
        <v>0</v>
      </c>
      <c r="F95" s="95">
        <v>2.9999999999999997E-4</v>
      </c>
      <c r="G95" s="95">
        <v>18972.166000000001</v>
      </c>
      <c r="H95" s="95">
        <v>5990.6884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12809.7894</v>
      </c>
      <c r="C96" s="95">
        <v>15.911300000000001</v>
      </c>
      <c r="D96" s="95">
        <v>89.643299999999996</v>
      </c>
      <c r="E96" s="95">
        <v>0</v>
      </c>
      <c r="F96" s="95">
        <v>2.9999999999999997E-4</v>
      </c>
      <c r="G96" s="95">
        <v>17991.6531</v>
      </c>
      <c r="H96" s="95">
        <v>5092.5830999999998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12104.757299999999</v>
      </c>
      <c r="C97" s="95">
        <v>15.1351</v>
      </c>
      <c r="D97" s="95">
        <v>86.792400000000001</v>
      </c>
      <c r="E97" s="95">
        <v>0</v>
      </c>
      <c r="F97" s="95">
        <v>2.9999999999999997E-4</v>
      </c>
      <c r="G97" s="95">
        <v>17419.7709</v>
      </c>
      <c r="H97" s="95">
        <v>4827.6157000000003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14163.6167</v>
      </c>
      <c r="C98" s="95">
        <v>17.552</v>
      </c>
      <c r="D98" s="95">
        <v>98.262</v>
      </c>
      <c r="E98" s="95">
        <v>0</v>
      </c>
      <c r="F98" s="95">
        <v>2.9999999999999997E-4</v>
      </c>
      <c r="G98" s="95">
        <v>19721.3089</v>
      </c>
      <c r="H98" s="95">
        <v>5624.5099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16993.660199999998</v>
      </c>
      <c r="C99" s="95">
        <v>20.0154</v>
      </c>
      <c r="D99" s="95">
        <v>96.059299999999993</v>
      </c>
      <c r="E99" s="95">
        <v>0</v>
      </c>
      <c r="F99" s="95">
        <v>2.9999999999999997E-4</v>
      </c>
      <c r="G99" s="95">
        <v>19275.975600000002</v>
      </c>
      <c r="H99" s="95">
        <v>6587.7281000000003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31300.002199999999</v>
      </c>
      <c r="C100" s="95">
        <v>33.733199999999997</v>
      </c>
      <c r="D100" s="95">
        <v>111.3961</v>
      </c>
      <c r="E100" s="95">
        <v>0</v>
      </c>
      <c r="F100" s="95">
        <v>4.0000000000000002E-4</v>
      </c>
      <c r="G100" s="95">
        <v>22341.607599999999</v>
      </c>
      <c r="H100" s="95">
        <v>11651.671700000001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58844.441200000001</v>
      </c>
      <c r="C101" s="95">
        <v>59.378900000000002</v>
      </c>
      <c r="D101" s="95">
        <v>124.9055</v>
      </c>
      <c r="E101" s="95">
        <v>0</v>
      </c>
      <c r="F101" s="95">
        <v>5.0000000000000001E-4</v>
      </c>
      <c r="G101" s="95">
        <v>25026.5141</v>
      </c>
      <c r="H101" s="95">
        <v>21283.6077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73247.782699999996</v>
      </c>
      <c r="C102" s="95">
        <v>72.813199999999995</v>
      </c>
      <c r="D102" s="95">
        <v>132.46860000000001</v>
      </c>
      <c r="E102" s="95">
        <v>0</v>
      </c>
      <c r="F102" s="95">
        <v>5.9999999999999995E-4</v>
      </c>
      <c r="G102" s="95">
        <v>26530.687099999999</v>
      </c>
      <c r="H102" s="95">
        <v>26323.940600000002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471396.9804</v>
      </c>
      <c r="C104" s="95">
        <v>490.60610000000003</v>
      </c>
      <c r="D104" s="95">
        <v>1312.9041</v>
      </c>
      <c r="E104" s="95">
        <v>0</v>
      </c>
      <c r="F104" s="95">
        <v>5.0000000000000001E-3</v>
      </c>
      <c r="G104" s="95">
        <v>263210.12079999998</v>
      </c>
      <c r="H104" s="95">
        <v>172797.9993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12104.757299999999</v>
      </c>
      <c r="C105" s="95">
        <v>15.1351</v>
      </c>
      <c r="D105" s="95">
        <v>86.792400000000001</v>
      </c>
      <c r="E105" s="95">
        <v>0</v>
      </c>
      <c r="F105" s="95">
        <v>2.9999999999999997E-4</v>
      </c>
      <c r="G105" s="95">
        <v>17419.7709</v>
      </c>
      <c r="H105" s="95">
        <v>4827.6157000000003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85054.815600000002</v>
      </c>
      <c r="C106" s="95">
        <v>83.659800000000004</v>
      </c>
      <c r="D106" s="95">
        <v>135.19210000000001</v>
      </c>
      <c r="E106" s="95">
        <v>0</v>
      </c>
      <c r="F106" s="95">
        <v>5.9999999999999995E-4</v>
      </c>
      <c r="G106" s="95">
        <v>27065.486799999999</v>
      </c>
      <c r="H106" s="95">
        <v>30430.145400000001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95368200000</v>
      </c>
      <c r="C109" s="95">
        <v>70317.558999999994</v>
      </c>
      <c r="D109" s="95" t="s">
        <v>529</v>
      </c>
      <c r="E109" s="95">
        <v>28855.206999999999</v>
      </c>
      <c r="F109" s="95">
        <v>9104.3970000000008</v>
      </c>
      <c r="G109" s="95">
        <v>25008.954000000002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83427000000</v>
      </c>
      <c r="C110" s="95">
        <v>70317.558999999994</v>
      </c>
      <c r="D110" s="95" t="s">
        <v>527</v>
      </c>
      <c r="E110" s="95">
        <v>28855.206999999999</v>
      </c>
      <c r="F110" s="95">
        <v>9104.3970000000008</v>
      </c>
      <c r="G110" s="95">
        <v>25008.954000000002</v>
      </c>
      <c r="H110" s="95">
        <v>0</v>
      </c>
      <c r="I110" s="95">
        <v>0</v>
      </c>
      <c r="J110" s="95">
        <v>7349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87705500000</v>
      </c>
      <c r="C111" s="95">
        <v>62968.559000000001</v>
      </c>
      <c r="D111" s="95" t="s">
        <v>524</v>
      </c>
      <c r="E111" s="95">
        <v>28855.206999999999</v>
      </c>
      <c r="F111" s="95">
        <v>9104.3970000000008</v>
      </c>
      <c r="G111" s="95">
        <v>25008.954000000002</v>
      </c>
      <c r="H111" s="95">
        <v>0</v>
      </c>
      <c r="I111" s="95">
        <v>0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71520600000</v>
      </c>
      <c r="C112" s="95">
        <v>62968.559000000001</v>
      </c>
      <c r="D112" s="95" t="s">
        <v>537</v>
      </c>
      <c r="E112" s="95">
        <v>28855.206999999999</v>
      </c>
      <c r="F112" s="95">
        <v>9104.3970000000008</v>
      </c>
      <c r="G112" s="95">
        <v>25008.954000000002</v>
      </c>
      <c r="H112" s="95">
        <v>0</v>
      </c>
      <c r="I112" s="95">
        <v>0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66850500000</v>
      </c>
      <c r="C113" s="95">
        <v>62719.856</v>
      </c>
      <c r="D113" s="95" t="s">
        <v>446</v>
      </c>
      <c r="E113" s="95">
        <v>28855.206999999999</v>
      </c>
      <c r="F113" s="95">
        <v>9104.3970000000008</v>
      </c>
      <c r="G113" s="95">
        <v>24058.446</v>
      </c>
      <c r="H113" s="95">
        <v>0</v>
      </c>
      <c r="I113" s="95">
        <v>701.80499999999995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63395500000</v>
      </c>
      <c r="C114" s="95">
        <v>64423.040000000001</v>
      </c>
      <c r="D114" s="95" t="s">
        <v>514</v>
      </c>
      <c r="E114" s="95">
        <v>28855.206999999999</v>
      </c>
      <c r="F114" s="95">
        <v>9104.3970000000008</v>
      </c>
      <c r="G114" s="95">
        <v>24058.446</v>
      </c>
      <c r="H114" s="95">
        <v>0</v>
      </c>
      <c r="I114" s="95">
        <v>2404.9899999999998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61380400000</v>
      </c>
      <c r="C115" s="95">
        <v>64617.815000000002</v>
      </c>
      <c r="D115" s="95" t="s">
        <v>493</v>
      </c>
      <c r="E115" s="95">
        <v>28855.206999999999</v>
      </c>
      <c r="F115" s="95">
        <v>9104.3970000000008</v>
      </c>
      <c r="G115" s="95">
        <v>24058.446</v>
      </c>
      <c r="H115" s="95">
        <v>0</v>
      </c>
      <c r="I115" s="95">
        <v>2599.7649999999999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69490200000</v>
      </c>
      <c r="C116" s="95">
        <v>64288.942000000003</v>
      </c>
      <c r="D116" s="95" t="s">
        <v>619</v>
      </c>
      <c r="E116" s="95">
        <v>28855.206999999999</v>
      </c>
      <c r="F116" s="95">
        <v>9104.3970000000008</v>
      </c>
      <c r="G116" s="95">
        <v>24058.446</v>
      </c>
      <c r="H116" s="95">
        <v>0</v>
      </c>
      <c r="I116" s="95">
        <v>2270.8919999999998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67921000000</v>
      </c>
      <c r="C117" s="95">
        <v>62018.05</v>
      </c>
      <c r="D117" s="95" t="s">
        <v>538</v>
      </c>
      <c r="E117" s="95">
        <v>28855.206999999999</v>
      </c>
      <c r="F117" s="95">
        <v>9104.3970000000008</v>
      </c>
      <c r="G117" s="95">
        <v>24058.446</v>
      </c>
      <c r="H117" s="95">
        <v>0</v>
      </c>
      <c r="I117" s="95">
        <v>0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78723100000</v>
      </c>
      <c r="C118" s="95">
        <v>70317.558999999994</v>
      </c>
      <c r="D118" s="95" t="s">
        <v>539</v>
      </c>
      <c r="E118" s="95">
        <v>28855.206999999999</v>
      </c>
      <c r="F118" s="95">
        <v>9104.3970000000008</v>
      </c>
      <c r="G118" s="95">
        <v>25008.954000000002</v>
      </c>
      <c r="H118" s="95">
        <v>0</v>
      </c>
      <c r="I118" s="95">
        <v>0</v>
      </c>
      <c r="J118" s="95">
        <v>7349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88183600000</v>
      </c>
      <c r="C119" s="95">
        <v>70317.558999999994</v>
      </c>
      <c r="D119" s="95" t="s">
        <v>540</v>
      </c>
      <c r="E119" s="95">
        <v>28855.206999999999</v>
      </c>
      <c r="F119" s="95">
        <v>9104.3970000000008</v>
      </c>
      <c r="G119" s="95">
        <v>25008.954000000002</v>
      </c>
      <c r="H119" s="95">
        <v>0</v>
      </c>
      <c r="I119" s="95">
        <v>0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93483700000</v>
      </c>
      <c r="C120" s="95">
        <v>70317.558999999994</v>
      </c>
      <c r="D120" s="95" t="s">
        <v>574</v>
      </c>
      <c r="E120" s="95">
        <v>28855.206999999999</v>
      </c>
      <c r="F120" s="95">
        <v>9104.3970000000008</v>
      </c>
      <c r="G120" s="95">
        <v>25008.954000000002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927449000000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61380400000</v>
      </c>
      <c r="C123" s="95">
        <v>62018.05</v>
      </c>
      <c r="D123" s="95"/>
      <c r="E123" s="95">
        <v>28855.206999999999</v>
      </c>
      <c r="F123" s="95">
        <v>9104.3970000000008</v>
      </c>
      <c r="G123" s="95">
        <v>24058.446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95368200000</v>
      </c>
      <c r="C124" s="95">
        <v>70317.558999999994</v>
      </c>
      <c r="D124" s="95"/>
      <c r="E124" s="95">
        <v>28855.206999999999</v>
      </c>
      <c r="F124" s="95">
        <v>9104.3970000000008</v>
      </c>
      <c r="G124" s="95">
        <v>25008.954000000002</v>
      </c>
      <c r="H124" s="95">
        <v>0</v>
      </c>
      <c r="I124" s="95">
        <v>2599.7649999999999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26150.5</v>
      </c>
      <c r="C127" s="95">
        <v>22839.5</v>
      </c>
      <c r="D127" s="95">
        <v>0</v>
      </c>
      <c r="E127" s="95">
        <v>48990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5.41</v>
      </c>
      <c r="C128" s="95">
        <v>4.72</v>
      </c>
      <c r="D128" s="95">
        <v>0</v>
      </c>
      <c r="E128" s="95">
        <v>10.130000000000001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5.41</v>
      </c>
      <c r="C129" s="95">
        <v>4.72</v>
      </c>
      <c r="D129" s="95">
        <v>0</v>
      </c>
      <c r="E129" s="95">
        <v>10.130000000000001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B7" sqref="B7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224</v>
      </c>
      <c r="B2" s="48" t="s">
        <v>225</v>
      </c>
      <c r="C2" s="48" t="s">
        <v>96</v>
      </c>
      <c r="D2" s="49" t="s">
        <v>247</v>
      </c>
      <c r="E2" s="49" t="s">
        <v>248</v>
      </c>
      <c r="F2" s="48" t="s">
        <v>226</v>
      </c>
      <c r="G2" s="48" t="s">
        <v>249</v>
      </c>
      <c r="H2" s="48" t="s">
        <v>250</v>
      </c>
      <c r="I2" s="50" t="s">
        <v>251</v>
      </c>
      <c r="J2" s="50" t="s">
        <v>227</v>
      </c>
      <c r="K2" s="50" t="s">
        <v>252</v>
      </c>
      <c r="L2" s="50" t="s">
        <v>253</v>
      </c>
      <c r="M2" s="50" t="s">
        <v>254</v>
      </c>
      <c r="N2" s="51" t="s">
        <v>228</v>
      </c>
      <c r="O2" s="50" t="s">
        <v>229</v>
      </c>
      <c r="P2" s="50" t="s">
        <v>255</v>
      </c>
      <c r="Q2" s="50" t="s">
        <v>230</v>
      </c>
      <c r="R2" s="50" t="s">
        <v>231</v>
      </c>
      <c r="S2" s="50" t="s">
        <v>59</v>
      </c>
    </row>
    <row r="3" spans="1:19">
      <c r="A3" s="52" t="s">
        <v>210</v>
      </c>
      <c r="B3" s="52" t="s">
        <v>232</v>
      </c>
      <c r="C3" s="52">
        <v>1</v>
      </c>
      <c r="D3" s="97">
        <v>236.88</v>
      </c>
      <c r="E3" s="53">
        <v>1010.7599999999999</v>
      </c>
      <c r="F3" s="54">
        <v>4.2669706180344473</v>
      </c>
      <c r="G3" s="53">
        <v>149.5601389459211</v>
      </c>
      <c r="H3" s="53">
        <v>17.660016406692741</v>
      </c>
      <c r="I3" s="54">
        <v>47.375999999999998</v>
      </c>
      <c r="J3" s="54">
        <v>5</v>
      </c>
      <c r="K3" s="54">
        <v>21.697422487508923</v>
      </c>
      <c r="L3" s="54">
        <v>8.0729249999999997</v>
      </c>
      <c r="M3" s="54"/>
      <c r="N3" s="55"/>
      <c r="O3" s="54">
        <v>10</v>
      </c>
      <c r="P3" s="54"/>
      <c r="Q3" s="54">
        <v>50</v>
      </c>
      <c r="R3" s="54"/>
      <c r="S3" s="54">
        <v>0.60391247078524646</v>
      </c>
    </row>
    <row r="4" spans="1:19">
      <c r="A4" s="52" t="s">
        <v>258</v>
      </c>
      <c r="B4" s="52" t="s">
        <v>232</v>
      </c>
      <c r="C4" s="52">
        <v>1</v>
      </c>
      <c r="D4" s="97">
        <v>1393.41</v>
      </c>
      <c r="E4" s="53">
        <v>10880.57</v>
      </c>
      <c r="F4" s="54">
        <v>7.8085918717391145</v>
      </c>
      <c r="G4" s="53">
        <v>760.80070680701226</v>
      </c>
      <c r="H4" s="53">
        <v>0</v>
      </c>
      <c r="I4" s="54"/>
      <c r="J4" s="54">
        <v>0</v>
      </c>
      <c r="K4" s="54">
        <v>11.647758234058081</v>
      </c>
      <c r="L4" s="54">
        <v>0</v>
      </c>
      <c r="M4" s="54"/>
      <c r="N4" s="55"/>
      <c r="O4" s="54"/>
      <c r="P4" s="54">
        <v>0.25</v>
      </c>
      <c r="Q4" s="54">
        <v>348.35250000000008</v>
      </c>
      <c r="R4" s="54"/>
      <c r="S4" s="54">
        <v>0.80805834078174388</v>
      </c>
    </row>
    <row r="5" spans="1:19">
      <c r="A5" s="52" t="s">
        <v>259</v>
      </c>
      <c r="B5" s="52" t="s">
        <v>232</v>
      </c>
      <c r="C5" s="52">
        <v>1</v>
      </c>
      <c r="D5" s="97">
        <v>3204.8400000000006</v>
      </c>
      <c r="E5" s="53">
        <v>27350.07</v>
      </c>
      <c r="F5" s="54">
        <v>8.5339892163103297</v>
      </c>
      <c r="G5" s="53">
        <v>1586.6314740289301</v>
      </c>
      <c r="H5" s="53">
        <v>0</v>
      </c>
      <c r="I5" s="54"/>
      <c r="J5" s="54">
        <v>0</v>
      </c>
      <c r="K5" s="54">
        <v>3.3408524257626619</v>
      </c>
      <c r="L5" s="54">
        <v>2.6909749999999999</v>
      </c>
      <c r="M5" s="54"/>
      <c r="N5" s="55"/>
      <c r="O5" s="54"/>
      <c r="P5" s="54">
        <v>0.25</v>
      </c>
      <c r="Q5" s="54">
        <v>801.21000000000026</v>
      </c>
      <c r="R5" s="54"/>
      <c r="S5" s="54">
        <v>0.71501746397927246</v>
      </c>
    </row>
    <row r="6" spans="1:19">
      <c r="A6" s="56" t="s">
        <v>233</v>
      </c>
      <c r="B6" s="57"/>
      <c r="C6" s="57"/>
      <c r="D6" s="58">
        <f>SUMIF($B3:$B5,"yes",D3:D5)</f>
        <v>4835.130000000001</v>
      </c>
      <c r="E6" s="58">
        <f>SUM(E3:E5)</f>
        <v>39241.4</v>
      </c>
      <c r="F6" s="57"/>
      <c r="G6" s="58">
        <f>SUM(G3:G5)</f>
        <v>2496.9923197818634</v>
      </c>
      <c r="H6" s="58">
        <f>SUM(H3:H5)</f>
        <v>17.660016406692741</v>
      </c>
      <c r="I6" s="57"/>
      <c r="J6" s="58">
        <f>SUM(J3:J5)</f>
        <v>5</v>
      </c>
      <c r="Q6" s="58"/>
    </row>
    <row r="7" spans="1:19">
      <c r="G7" s="32"/>
    </row>
    <row r="8" spans="1:19">
      <c r="A8" s="56" t="s">
        <v>209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6" t="s">
        <v>234</v>
      </c>
    </row>
    <row r="11" spans="1:19">
      <c r="A11" s="59" t="s">
        <v>235</v>
      </c>
    </row>
    <row r="12" spans="1:19">
      <c r="A12" s="59" t="s">
        <v>625</v>
      </c>
    </row>
    <row r="13" spans="1:19">
      <c r="A13" s="59" t="s">
        <v>236</v>
      </c>
    </row>
    <row r="14" spans="1:19">
      <c r="A14" s="59" t="s">
        <v>237</v>
      </c>
    </row>
    <row r="15" spans="1:19">
      <c r="A15" s="59" t="s">
        <v>4</v>
      </c>
    </row>
    <row r="16" spans="1:19">
      <c r="A16" s="59"/>
      <c r="D16"/>
    </row>
    <row r="17" spans="1:4">
      <c r="A17" s="59"/>
      <c r="D17"/>
    </row>
    <row r="18" spans="1:4">
      <c r="A18" s="59"/>
    </row>
    <row r="19" spans="1:4">
      <c r="A19" s="59"/>
      <c r="D19" s="32"/>
    </row>
    <row r="20" spans="1:4">
      <c r="A20" s="59"/>
    </row>
    <row r="21" spans="1:4">
      <c r="A21" s="59"/>
    </row>
    <row r="22" spans="1:4">
      <c r="A22" s="59"/>
    </row>
    <row r="23" spans="1:4">
      <c r="A23" s="59"/>
    </row>
    <row r="24" spans="1:4">
      <c r="A24" s="59"/>
    </row>
    <row r="25" spans="1:4">
      <c r="A25" s="59"/>
    </row>
    <row r="26" spans="1:4">
      <c r="A26" s="59"/>
    </row>
    <row r="27" spans="1:4">
      <c r="A27" s="59"/>
    </row>
    <row r="28" spans="1:4">
      <c r="A28" s="59"/>
    </row>
    <row r="29" spans="1:4">
      <c r="A29" s="59"/>
    </row>
    <row r="30" spans="1:4">
      <c r="A30" s="59"/>
    </row>
    <row r="31" spans="1:4">
      <c r="A31" s="59"/>
    </row>
    <row r="32" spans="1:4">
      <c r="A32" s="59"/>
    </row>
    <row r="33" spans="1:1">
      <c r="A33" s="59"/>
    </row>
    <row r="34" spans="1:1">
      <c r="A34" s="59"/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spans="1:1">
      <c r="A45" s="59"/>
    </row>
    <row r="46" spans="1:1">
      <c r="A46" s="59"/>
    </row>
    <row r="47" spans="1:1">
      <c r="A47" s="59"/>
    </row>
    <row r="48" spans="1:1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  <row r="56" spans="1:1">
      <c r="A56" s="59"/>
    </row>
    <row r="57" spans="1:1">
      <c r="A57" s="59"/>
    </row>
    <row r="58" spans="1:1">
      <c r="A58" s="59"/>
    </row>
    <row r="59" spans="1:1">
      <c r="A59" s="59"/>
    </row>
    <row r="60" spans="1:1">
      <c r="A60" s="5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9" t="s">
        <v>121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61"/>
      <c r="N2" s="61"/>
      <c r="O2" s="61"/>
      <c r="P2" s="6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/>
  <dimension ref="A1:AE83"/>
  <sheetViews>
    <sheetView workbookViewId="0">
      <pane ySplit="1" topLeftCell="A28" activePane="bottomLeft" state="frozen"/>
      <selection pane="bottomLeft" activeCell="A2" sqref="A2:AE78"/>
    </sheetView>
  </sheetViews>
  <sheetFormatPr defaultColWidth="10.6640625" defaultRowHeight="12.75"/>
  <cols>
    <col min="1" max="1" width="30.6640625" style="66" customWidth="1"/>
    <col min="2" max="2" width="13.5" style="66" customWidth="1"/>
    <col min="3" max="3" width="14.33203125" style="66" customWidth="1"/>
    <col min="4" max="4" width="20.83203125" style="66" customWidth="1"/>
    <col min="5" max="28" width="5" style="66" customWidth="1"/>
    <col min="29" max="16384" width="10.6640625" style="66"/>
  </cols>
  <sheetData>
    <row r="1" spans="1:31" s="63" customFormat="1" ht="25.5">
      <c r="A1" s="63" t="s">
        <v>76</v>
      </c>
      <c r="B1" s="63" t="s">
        <v>117</v>
      </c>
      <c r="C1" s="63" t="s">
        <v>118</v>
      </c>
      <c r="D1" s="63" t="s">
        <v>119</v>
      </c>
      <c r="E1" s="63">
        <v>1</v>
      </c>
      <c r="F1" s="63">
        <v>2</v>
      </c>
      <c r="G1" s="63">
        <v>3</v>
      </c>
      <c r="H1" s="63">
        <v>4</v>
      </c>
      <c r="I1" s="63">
        <v>5</v>
      </c>
      <c r="J1" s="63">
        <v>6</v>
      </c>
      <c r="K1" s="63">
        <v>7</v>
      </c>
      <c r="L1" s="63">
        <v>8</v>
      </c>
      <c r="M1" s="63">
        <v>9</v>
      </c>
      <c r="N1" s="63">
        <v>10</v>
      </c>
      <c r="O1" s="63">
        <v>11</v>
      </c>
      <c r="P1" s="63">
        <v>12</v>
      </c>
      <c r="Q1" s="63">
        <v>13</v>
      </c>
      <c r="R1" s="63">
        <v>14</v>
      </c>
      <c r="S1" s="63">
        <v>15</v>
      </c>
      <c r="T1" s="63">
        <v>16</v>
      </c>
      <c r="U1" s="63">
        <v>17</v>
      </c>
      <c r="V1" s="63">
        <v>18</v>
      </c>
      <c r="W1" s="63">
        <v>19</v>
      </c>
      <c r="X1" s="63">
        <v>20</v>
      </c>
      <c r="Y1" s="63">
        <v>21</v>
      </c>
      <c r="Z1" s="63">
        <v>22</v>
      </c>
      <c r="AA1" s="63">
        <v>23</v>
      </c>
      <c r="AB1" s="63">
        <v>24</v>
      </c>
      <c r="AC1" s="64" t="s">
        <v>6</v>
      </c>
      <c r="AD1" s="64" t="s">
        <v>7</v>
      </c>
      <c r="AE1" s="64" t="s">
        <v>8</v>
      </c>
    </row>
    <row r="2" spans="1:31">
      <c r="A2" s="69" t="s">
        <v>122</v>
      </c>
      <c r="B2" s="69" t="s">
        <v>148</v>
      </c>
      <c r="C2" s="69" t="s">
        <v>123</v>
      </c>
      <c r="D2" s="69" t="s">
        <v>124</v>
      </c>
      <c r="E2" s="69">
        <v>0</v>
      </c>
      <c r="F2" s="69">
        <v>0</v>
      </c>
      <c r="G2" s="69">
        <v>0</v>
      </c>
      <c r="H2" s="69">
        <v>0</v>
      </c>
      <c r="I2" s="69">
        <v>0</v>
      </c>
      <c r="J2" s="69">
        <v>0</v>
      </c>
      <c r="K2" s="69">
        <v>1</v>
      </c>
      <c r="L2" s="69">
        <v>1</v>
      </c>
      <c r="M2" s="69">
        <v>1</v>
      </c>
      <c r="N2" s="69">
        <v>1</v>
      </c>
      <c r="O2" s="69">
        <v>1</v>
      </c>
      <c r="P2" s="69">
        <v>1</v>
      </c>
      <c r="Q2" s="69">
        <v>1</v>
      </c>
      <c r="R2" s="69">
        <v>1</v>
      </c>
      <c r="S2" s="69">
        <v>1</v>
      </c>
      <c r="T2" s="69">
        <v>1</v>
      </c>
      <c r="U2" s="69">
        <v>1</v>
      </c>
      <c r="V2" s="69">
        <v>0</v>
      </c>
      <c r="W2" s="69">
        <v>0</v>
      </c>
      <c r="X2" s="69">
        <v>0</v>
      </c>
      <c r="Y2" s="69">
        <v>0</v>
      </c>
      <c r="Z2" s="69">
        <v>0</v>
      </c>
      <c r="AA2" s="69">
        <v>0</v>
      </c>
      <c r="AB2" s="69">
        <v>0</v>
      </c>
      <c r="AC2" s="69">
        <v>11</v>
      </c>
      <c r="AD2" s="69">
        <v>64</v>
      </c>
      <c r="AE2" s="69">
        <v>3337.14</v>
      </c>
    </row>
    <row r="3" spans="1:31">
      <c r="A3" s="69"/>
      <c r="B3" s="69"/>
      <c r="C3" s="69"/>
      <c r="D3" s="69" t="s">
        <v>125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69">
        <v>1</v>
      </c>
      <c r="M3" s="69">
        <v>1</v>
      </c>
      <c r="N3" s="69">
        <v>1</v>
      </c>
      <c r="O3" s="69">
        <v>1</v>
      </c>
      <c r="P3" s="69">
        <v>1</v>
      </c>
      <c r="Q3" s="69">
        <v>1</v>
      </c>
      <c r="R3" s="69">
        <v>1</v>
      </c>
      <c r="S3" s="69">
        <v>1</v>
      </c>
      <c r="T3" s="69">
        <v>1</v>
      </c>
      <c r="U3" s="69">
        <v>0</v>
      </c>
      <c r="V3" s="69">
        <v>0</v>
      </c>
      <c r="W3" s="69">
        <v>0</v>
      </c>
      <c r="X3" s="69">
        <v>0</v>
      </c>
      <c r="Y3" s="69">
        <v>0</v>
      </c>
      <c r="Z3" s="69">
        <v>0</v>
      </c>
      <c r="AA3" s="69">
        <v>0</v>
      </c>
      <c r="AB3" s="69">
        <v>0</v>
      </c>
      <c r="AC3" s="69">
        <v>9</v>
      </c>
      <c r="AD3" s="69"/>
      <c r="AE3" s="69"/>
    </row>
    <row r="4" spans="1:31">
      <c r="A4" s="69"/>
      <c r="B4" s="69"/>
      <c r="C4" s="69"/>
      <c r="D4" s="69" t="s">
        <v>126</v>
      </c>
      <c r="E4" s="69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/>
      <c r="AE4" s="69"/>
    </row>
    <row r="5" spans="1:31">
      <c r="A5" s="69" t="s">
        <v>120</v>
      </c>
      <c r="B5" s="69" t="s">
        <v>127</v>
      </c>
      <c r="C5" s="69" t="s">
        <v>123</v>
      </c>
      <c r="D5" s="69" t="s">
        <v>128</v>
      </c>
      <c r="E5" s="69">
        <v>1</v>
      </c>
      <c r="F5" s="69">
        <v>1</v>
      </c>
      <c r="G5" s="69">
        <v>1</v>
      </c>
      <c r="H5" s="69">
        <v>1</v>
      </c>
      <c r="I5" s="69">
        <v>1</v>
      </c>
      <c r="J5" s="69">
        <v>1</v>
      </c>
      <c r="K5" s="69">
        <v>1</v>
      </c>
      <c r="L5" s="69">
        <v>1</v>
      </c>
      <c r="M5" s="69">
        <v>1</v>
      </c>
      <c r="N5" s="69">
        <v>1</v>
      </c>
      <c r="O5" s="69">
        <v>1</v>
      </c>
      <c r="P5" s="69">
        <v>1</v>
      </c>
      <c r="Q5" s="69">
        <v>1</v>
      </c>
      <c r="R5" s="69">
        <v>1</v>
      </c>
      <c r="S5" s="69">
        <v>1</v>
      </c>
      <c r="T5" s="69">
        <v>1</v>
      </c>
      <c r="U5" s="69">
        <v>1</v>
      </c>
      <c r="V5" s="69">
        <v>1</v>
      </c>
      <c r="W5" s="69">
        <v>1</v>
      </c>
      <c r="X5" s="69">
        <v>1</v>
      </c>
      <c r="Y5" s="69">
        <v>1</v>
      </c>
      <c r="Z5" s="69">
        <v>1</v>
      </c>
      <c r="AA5" s="69">
        <v>1</v>
      </c>
      <c r="AB5" s="69">
        <v>1</v>
      </c>
      <c r="AC5" s="69">
        <v>24</v>
      </c>
      <c r="AD5" s="69">
        <v>168</v>
      </c>
      <c r="AE5" s="69">
        <v>8760</v>
      </c>
    </row>
    <row r="6" spans="1:31">
      <c r="A6" s="69" t="s">
        <v>129</v>
      </c>
      <c r="B6" s="69" t="s">
        <v>127</v>
      </c>
      <c r="C6" s="69" t="s">
        <v>123</v>
      </c>
      <c r="D6" s="69" t="s">
        <v>128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0</v>
      </c>
      <c r="T6" s="69">
        <v>0</v>
      </c>
      <c r="U6" s="69">
        <v>0</v>
      </c>
      <c r="V6" s="69">
        <v>0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69">
        <v>0</v>
      </c>
      <c r="AD6" s="69">
        <v>0</v>
      </c>
      <c r="AE6" s="69">
        <v>0</v>
      </c>
    </row>
    <row r="7" spans="1:31">
      <c r="A7" s="69" t="s">
        <v>130</v>
      </c>
      <c r="B7" s="69" t="s">
        <v>148</v>
      </c>
      <c r="C7" s="69" t="s">
        <v>123</v>
      </c>
      <c r="D7" s="69" t="s">
        <v>124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1</v>
      </c>
      <c r="L7" s="69">
        <v>1</v>
      </c>
      <c r="M7" s="69">
        <v>1</v>
      </c>
      <c r="N7" s="69">
        <v>1</v>
      </c>
      <c r="O7" s="69">
        <v>1</v>
      </c>
      <c r="P7" s="69">
        <v>1</v>
      </c>
      <c r="Q7" s="69">
        <v>1</v>
      </c>
      <c r="R7" s="69">
        <v>1</v>
      </c>
      <c r="S7" s="69">
        <v>1</v>
      </c>
      <c r="T7" s="69">
        <v>1</v>
      </c>
      <c r="U7" s="69">
        <v>1</v>
      </c>
      <c r="V7" s="69">
        <v>0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69">
        <v>11</v>
      </c>
      <c r="AD7" s="69">
        <v>64</v>
      </c>
      <c r="AE7" s="69">
        <v>3337.14</v>
      </c>
    </row>
    <row r="8" spans="1:31">
      <c r="A8" s="69"/>
      <c r="B8" s="69"/>
      <c r="C8" s="69"/>
      <c r="D8" s="69" t="s">
        <v>125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1</v>
      </c>
      <c r="M8" s="69">
        <v>1</v>
      </c>
      <c r="N8" s="69">
        <v>1</v>
      </c>
      <c r="O8" s="69">
        <v>1</v>
      </c>
      <c r="P8" s="69">
        <v>1</v>
      </c>
      <c r="Q8" s="69">
        <v>1</v>
      </c>
      <c r="R8" s="69">
        <v>1</v>
      </c>
      <c r="S8" s="69">
        <v>1</v>
      </c>
      <c r="T8" s="69">
        <v>1</v>
      </c>
      <c r="U8" s="69">
        <v>0</v>
      </c>
      <c r="V8" s="69">
        <v>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69">
        <v>9</v>
      </c>
      <c r="AD8" s="69"/>
      <c r="AE8" s="69"/>
    </row>
    <row r="9" spans="1:31">
      <c r="A9" s="69"/>
      <c r="B9" s="69"/>
      <c r="C9" s="69"/>
      <c r="D9" s="69" t="s">
        <v>126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0</v>
      </c>
      <c r="T9" s="69">
        <v>0</v>
      </c>
      <c r="U9" s="69">
        <v>0</v>
      </c>
      <c r="V9" s="69">
        <v>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69">
        <v>0</v>
      </c>
      <c r="AD9" s="69"/>
      <c r="AE9" s="69"/>
    </row>
    <row r="10" spans="1:31">
      <c r="A10" s="69" t="s">
        <v>97</v>
      </c>
      <c r="B10" s="69" t="s">
        <v>127</v>
      </c>
      <c r="C10" s="69" t="s">
        <v>123</v>
      </c>
      <c r="D10" s="69" t="s">
        <v>131</v>
      </c>
      <c r="E10" s="69">
        <v>0.1</v>
      </c>
      <c r="F10" s="69">
        <v>0.1</v>
      </c>
      <c r="G10" s="69">
        <v>0.1</v>
      </c>
      <c r="H10" s="69">
        <v>0.1</v>
      </c>
      <c r="I10" s="69">
        <v>0.1</v>
      </c>
      <c r="J10" s="69">
        <v>0.1</v>
      </c>
      <c r="K10" s="69">
        <v>0.1</v>
      </c>
      <c r="L10" s="69">
        <v>0.4</v>
      </c>
      <c r="M10" s="69">
        <v>0.7</v>
      </c>
      <c r="N10" s="69">
        <v>0.9</v>
      </c>
      <c r="O10" s="69">
        <v>0.9</v>
      </c>
      <c r="P10" s="69">
        <v>0.9</v>
      </c>
      <c r="Q10" s="69">
        <v>0.8</v>
      </c>
      <c r="R10" s="69">
        <v>0.9</v>
      </c>
      <c r="S10" s="69">
        <v>0.9</v>
      </c>
      <c r="T10" s="69">
        <v>0.9</v>
      </c>
      <c r="U10" s="69">
        <v>0.9</v>
      </c>
      <c r="V10" s="69">
        <v>0.3</v>
      </c>
      <c r="W10" s="69">
        <v>0.1</v>
      </c>
      <c r="X10" s="69">
        <v>0.1</v>
      </c>
      <c r="Y10" s="69">
        <v>0.1</v>
      </c>
      <c r="Z10" s="69">
        <v>0.1</v>
      </c>
      <c r="AA10" s="69">
        <v>0.1</v>
      </c>
      <c r="AB10" s="69">
        <v>0.1</v>
      </c>
      <c r="AC10" s="69">
        <v>9.8000000000000007</v>
      </c>
      <c r="AD10" s="69">
        <v>54.22</v>
      </c>
      <c r="AE10" s="69">
        <v>2827.19</v>
      </c>
    </row>
    <row r="11" spans="1:31">
      <c r="A11" s="69"/>
      <c r="B11" s="69"/>
      <c r="C11" s="69"/>
      <c r="D11" s="69" t="s">
        <v>132</v>
      </c>
      <c r="E11" s="69">
        <v>0.1</v>
      </c>
      <c r="F11" s="69">
        <v>0.1</v>
      </c>
      <c r="G11" s="69">
        <v>0.1</v>
      </c>
      <c r="H11" s="69">
        <v>0.1</v>
      </c>
      <c r="I11" s="69">
        <v>0.1</v>
      </c>
      <c r="J11" s="69">
        <v>0.1</v>
      </c>
      <c r="K11" s="69">
        <v>0.1</v>
      </c>
      <c r="L11" s="69">
        <v>0.1</v>
      </c>
      <c r="M11" s="69">
        <v>0.1</v>
      </c>
      <c r="N11" s="69">
        <v>0.24</v>
      </c>
      <c r="O11" s="69">
        <v>0.24</v>
      </c>
      <c r="P11" s="69">
        <v>0.24</v>
      </c>
      <c r="Q11" s="69">
        <v>0.1</v>
      </c>
      <c r="R11" s="69">
        <v>0.1</v>
      </c>
      <c r="S11" s="69">
        <v>0.1</v>
      </c>
      <c r="T11" s="69">
        <v>0.1</v>
      </c>
      <c r="U11" s="69">
        <v>0.1</v>
      </c>
      <c r="V11" s="69">
        <v>0.1</v>
      </c>
      <c r="W11" s="69">
        <v>0.1</v>
      </c>
      <c r="X11" s="69">
        <v>0.1</v>
      </c>
      <c r="Y11" s="69">
        <v>0.1</v>
      </c>
      <c r="Z11" s="69">
        <v>0.1</v>
      </c>
      <c r="AA11" s="69">
        <v>0.1</v>
      </c>
      <c r="AB11" s="69">
        <v>0.1</v>
      </c>
      <c r="AC11" s="69">
        <v>2.82</v>
      </c>
      <c r="AD11" s="69"/>
      <c r="AE11" s="69"/>
    </row>
    <row r="12" spans="1:31">
      <c r="A12" s="69"/>
      <c r="B12" s="69"/>
      <c r="C12" s="69"/>
      <c r="D12" s="69" t="s">
        <v>133</v>
      </c>
      <c r="E12" s="69">
        <v>1</v>
      </c>
      <c r="F12" s="69">
        <v>1</v>
      </c>
      <c r="G12" s="69">
        <v>1</v>
      </c>
      <c r="H12" s="69">
        <v>1</v>
      </c>
      <c r="I12" s="69">
        <v>1</v>
      </c>
      <c r="J12" s="69">
        <v>1</v>
      </c>
      <c r="K12" s="69">
        <v>1</v>
      </c>
      <c r="L12" s="69">
        <v>1</v>
      </c>
      <c r="M12" s="69">
        <v>1</v>
      </c>
      <c r="N12" s="69">
        <v>1</v>
      </c>
      <c r="O12" s="69">
        <v>1</v>
      </c>
      <c r="P12" s="69">
        <v>1</v>
      </c>
      <c r="Q12" s="69">
        <v>1</v>
      </c>
      <c r="R12" s="69">
        <v>1</v>
      </c>
      <c r="S12" s="69">
        <v>1</v>
      </c>
      <c r="T12" s="69">
        <v>1</v>
      </c>
      <c r="U12" s="69">
        <v>1</v>
      </c>
      <c r="V12" s="69">
        <v>1</v>
      </c>
      <c r="W12" s="69">
        <v>1</v>
      </c>
      <c r="X12" s="69">
        <v>1</v>
      </c>
      <c r="Y12" s="69">
        <v>1</v>
      </c>
      <c r="Z12" s="69">
        <v>1</v>
      </c>
      <c r="AA12" s="69">
        <v>1</v>
      </c>
      <c r="AB12" s="69">
        <v>1</v>
      </c>
      <c r="AC12" s="69">
        <v>24</v>
      </c>
      <c r="AD12" s="69"/>
      <c r="AE12" s="69"/>
    </row>
    <row r="13" spans="1:31">
      <c r="A13" s="69"/>
      <c r="B13" s="69"/>
      <c r="C13" s="69"/>
      <c r="D13" s="69" t="s">
        <v>134</v>
      </c>
      <c r="E13" s="69">
        <v>0</v>
      </c>
      <c r="F13" s="69">
        <v>0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0</v>
      </c>
      <c r="R13" s="69">
        <v>0</v>
      </c>
      <c r="S13" s="69">
        <v>0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69">
        <v>0</v>
      </c>
      <c r="AB13" s="69">
        <v>0</v>
      </c>
      <c r="AC13" s="69">
        <v>0</v>
      </c>
      <c r="AD13" s="69"/>
      <c r="AE13" s="69"/>
    </row>
    <row r="14" spans="1:31">
      <c r="A14" s="69"/>
      <c r="B14" s="69"/>
      <c r="C14" s="69"/>
      <c r="D14" s="69" t="s">
        <v>126</v>
      </c>
      <c r="E14" s="69">
        <v>0.1</v>
      </c>
      <c r="F14" s="69">
        <v>0.1</v>
      </c>
      <c r="G14" s="69">
        <v>0.1</v>
      </c>
      <c r="H14" s="69">
        <v>0.1</v>
      </c>
      <c r="I14" s="69">
        <v>0.1</v>
      </c>
      <c r="J14" s="69">
        <v>0.1</v>
      </c>
      <c r="K14" s="69">
        <v>0.1</v>
      </c>
      <c r="L14" s="69">
        <v>0.1</v>
      </c>
      <c r="M14" s="69">
        <v>0.1</v>
      </c>
      <c r="N14" s="69">
        <v>0.1</v>
      </c>
      <c r="O14" s="69">
        <v>0.1</v>
      </c>
      <c r="P14" s="69">
        <v>0.1</v>
      </c>
      <c r="Q14" s="69">
        <v>0.1</v>
      </c>
      <c r="R14" s="69">
        <v>0.1</v>
      </c>
      <c r="S14" s="69">
        <v>0.1</v>
      </c>
      <c r="T14" s="69">
        <v>0.1</v>
      </c>
      <c r="U14" s="69">
        <v>0.1</v>
      </c>
      <c r="V14" s="69">
        <v>0.1</v>
      </c>
      <c r="W14" s="69">
        <v>0.1</v>
      </c>
      <c r="X14" s="69">
        <v>0.1</v>
      </c>
      <c r="Y14" s="69">
        <v>0.1</v>
      </c>
      <c r="Z14" s="69">
        <v>0.1</v>
      </c>
      <c r="AA14" s="69">
        <v>0.1</v>
      </c>
      <c r="AB14" s="69">
        <v>0.1</v>
      </c>
      <c r="AC14" s="69">
        <v>2.4</v>
      </c>
      <c r="AD14" s="69"/>
      <c r="AE14" s="69"/>
    </row>
    <row r="15" spans="1:31">
      <c r="A15" s="69" t="s">
        <v>98</v>
      </c>
      <c r="B15" s="69" t="s">
        <v>127</v>
      </c>
      <c r="C15" s="69" t="s">
        <v>123</v>
      </c>
      <c r="D15" s="69" t="s">
        <v>131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0.15</v>
      </c>
      <c r="M15" s="69">
        <v>0.7</v>
      </c>
      <c r="N15" s="69">
        <v>0.9</v>
      </c>
      <c r="O15" s="69">
        <v>0.9</v>
      </c>
      <c r="P15" s="69">
        <v>0.9</v>
      </c>
      <c r="Q15" s="69">
        <v>0.5</v>
      </c>
      <c r="R15" s="69">
        <v>0.85</v>
      </c>
      <c r="S15" s="69">
        <v>0.85</v>
      </c>
      <c r="T15" s="69">
        <v>0.85</v>
      </c>
      <c r="U15" s="69">
        <v>0.2</v>
      </c>
      <c r="V15" s="69">
        <v>0</v>
      </c>
      <c r="W15" s="69">
        <v>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6.8</v>
      </c>
      <c r="AD15" s="69">
        <v>35.200000000000003</v>
      </c>
      <c r="AE15" s="69">
        <v>1835.43</v>
      </c>
    </row>
    <row r="16" spans="1:31">
      <c r="A16" s="69"/>
      <c r="B16" s="69"/>
      <c r="C16" s="69"/>
      <c r="D16" s="69" t="s">
        <v>133</v>
      </c>
      <c r="E16" s="69">
        <v>1</v>
      </c>
      <c r="F16" s="69">
        <v>1</v>
      </c>
      <c r="G16" s="69">
        <v>1</v>
      </c>
      <c r="H16" s="69">
        <v>1</v>
      </c>
      <c r="I16" s="69">
        <v>1</v>
      </c>
      <c r="J16" s="69">
        <v>1</v>
      </c>
      <c r="K16" s="69">
        <v>1</v>
      </c>
      <c r="L16" s="69">
        <v>1</v>
      </c>
      <c r="M16" s="69">
        <v>1</v>
      </c>
      <c r="N16" s="69">
        <v>1</v>
      </c>
      <c r="O16" s="69">
        <v>1</v>
      </c>
      <c r="P16" s="69">
        <v>1</v>
      </c>
      <c r="Q16" s="69">
        <v>1</v>
      </c>
      <c r="R16" s="69">
        <v>1</v>
      </c>
      <c r="S16" s="69">
        <v>1</v>
      </c>
      <c r="T16" s="69">
        <v>1</v>
      </c>
      <c r="U16" s="69">
        <v>1</v>
      </c>
      <c r="V16" s="69">
        <v>1</v>
      </c>
      <c r="W16" s="69">
        <v>1</v>
      </c>
      <c r="X16" s="69">
        <v>1</v>
      </c>
      <c r="Y16" s="69">
        <v>1</v>
      </c>
      <c r="Z16" s="69">
        <v>1</v>
      </c>
      <c r="AA16" s="69">
        <v>1</v>
      </c>
      <c r="AB16" s="69">
        <v>1</v>
      </c>
      <c r="AC16" s="69">
        <v>24</v>
      </c>
      <c r="AD16" s="69"/>
      <c r="AE16" s="69"/>
    </row>
    <row r="17" spans="1:31">
      <c r="A17" s="69"/>
      <c r="B17" s="69"/>
      <c r="C17" s="69"/>
      <c r="D17" s="69" t="s">
        <v>132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0.2</v>
      </c>
      <c r="N17" s="69">
        <v>0.2</v>
      </c>
      <c r="O17" s="69">
        <v>0.2</v>
      </c>
      <c r="P17" s="69">
        <v>0.2</v>
      </c>
      <c r="Q17" s="69">
        <v>0.1</v>
      </c>
      <c r="R17" s="69">
        <v>0.1</v>
      </c>
      <c r="S17" s="69">
        <v>0.1</v>
      </c>
      <c r="T17" s="69">
        <v>0.1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1.2</v>
      </c>
      <c r="AD17" s="69"/>
      <c r="AE17" s="69"/>
    </row>
    <row r="18" spans="1:31">
      <c r="A18" s="69"/>
      <c r="B18" s="69"/>
      <c r="C18" s="69"/>
      <c r="D18" s="69" t="s">
        <v>134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/>
      <c r="AE18" s="69"/>
    </row>
    <row r="19" spans="1:31">
      <c r="A19" s="69"/>
      <c r="B19" s="69"/>
      <c r="C19" s="69"/>
      <c r="D19" s="69" t="s">
        <v>126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/>
      <c r="AE19" s="69"/>
    </row>
    <row r="20" spans="1:31">
      <c r="A20" s="69" t="s">
        <v>99</v>
      </c>
      <c r="B20" s="69" t="s">
        <v>127</v>
      </c>
      <c r="C20" s="69" t="s">
        <v>123</v>
      </c>
      <c r="D20" s="69" t="s">
        <v>131</v>
      </c>
      <c r="E20" s="69">
        <v>0.1</v>
      </c>
      <c r="F20" s="69">
        <v>0.1</v>
      </c>
      <c r="G20" s="69">
        <v>0.1</v>
      </c>
      <c r="H20" s="69">
        <v>0.1</v>
      </c>
      <c r="I20" s="69">
        <v>0.1</v>
      </c>
      <c r="J20" s="69">
        <v>0.1</v>
      </c>
      <c r="K20" s="69">
        <v>0.1</v>
      </c>
      <c r="L20" s="69">
        <v>0.5</v>
      </c>
      <c r="M20" s="69">
        <v>0.8</v>
      </c>
      <c r="N20" s="69">
        <v>0.9</v>
      </c>
      <c r="O20" s="69">
        <v>0.9</v>
      </c>
      <c r="P20" s="69">
        <v>0.9</v>
      </c>
      <c r="Q20" s="69">
        <v>0.8</v>
      </c>
      <c r="R20" s="69">
        <v>0.9</v>
      </c>
      <c r="S20" s="69">
        <v>0.9</v>
      </c>
      <c r="T20" s="69">
        <v>0.9</v>
      </c>
      <c r="U20" s="69">
        <v>0.9</v>
      </c>
      <c r="V20" s="69">
        <v>0.4</v>
      </c>
      <c r="W20" s="69">
        <v>0.1</v>
      </c>
      <c r="X20" s="69">
        <v>0.1</v>
      </c>
      <c r="Y20" s="69">
        <v>0.1</v>
      </c>
      <c r="Z20" s="69">
        <v>0.1</v>
      </c>
      <c r="AA20" s="69">
        <v>0.1</v>
      </c>
      <c r="AB20" s="69">
        <v>0.1</v>
      </c>
      <c r="AC20" s="69">
        <v>10.1</v>
      </c>
      <c r="AD20" s="69">
        <v>56.3</v>
      </c>
      <c r="AE20" s="69">
        <v>2935.64</v>
      </c>
    </row>
    <row r="21" spans="1:31">
      <c r="A21" s="69"/>
      <c r="B21" s="69"/>
      <c r="C21" s="69"/>
      <c r="D21" s="69" t="s">
        <v>132</v>
      </c>
      <c r="E21" s="69">
        <v>0.1</v>
      </c>
      <c r="F21" s="69">
        <v>0.1</v>
      </c>
      <c r="G21" s="69">
        <v>0.1</v>
      </c>
      <c r="H21" s="69">
        <v>0.1</v>
      </c>
      <c r="I21" s="69">
        <v>0.1</v>
      </c>
      <c r="J21" s="69">
        <v>0.1</v>
      </c>
      <c r="K21" s="69">
        <v>0.1</v>
      </c>
      <c r="L21" s="69">
        <v>0.1</v>
      </c>
      <c r="M21" s="69">
        <v>0.2</v>
      </c>
      <c r="N21" s="69">
        <v>0.4</v>
      </c>
      <c r="O21" s="69">
        <v>0.4</v>
      </c>
      <c r="P21" s="69">
        <v>0.4</v>
      </c>
      <c r="Q21" s="69">
        <v>0.1</v>
      </c>
      <c r="R21" s="69">
        <v>0.1</v>
      </c>
      <c r="S21" s="69">
        <v>0.1</v>
      </c>
      <c r="T21" s="69">
        <v>0.1</v>
      </c>
      <c r="U21" s="69">
        <v>0.1</v>
      </c>
      <c r="V21" s="69">
        <v>0.1</v>
      </c>
      <c r="W21" s="69">
        <v>0.1</v>
      </c>
      <c r="X21" s="69">
        <v>0.1</v>
      </c>
      <c r="Y21" s="69">
        <v>0.1</v>
      </c>
      <c r="Z21" s="69">
        <v>0.1</v>
      </c>
      <c r="AA21" s="69">
        <v>0.1</v>
      </c>
      <c r="AB21" s="69">
        <v>0.1</v>
      </c>
      <c r="AC21" s="69">
        <v>3.4</v>
      </c>
      <c r="AD21" s="69"/>
      <c r="AE21" s="69"/>
    </row>
    <row r="22" spans="1:31">
      <c r="A22" s="69"/>
      <c r="B22" s="69"/>
      <c r="C22" s="69"/>
      <c r="D22" s="69" t="s">
        <v>133</v>
      </c>
      <c r="E22" s="69">
        <v>1</v>
      </c>
      <c r="F22" s="69">
        <v>1</v>
      </c>
      <c r="G22" s="69">
        <v>1</v>
      </c>
      <c r="H22" s="69">
        <v>1</v>
      </c>
      <c r="I22" s="69">
        <v>1</v>
      </c>
      <c r="J22" s="69">
        <v>1</v>
      </c>
      <c r="K22" s="69">
        <v>1</v>
      </c>
      <c r="L22" s="69">
        <v>1</v>
      </c>
      <c r="M22" s="69">
        <v>1</v>
      </c>
      <c r="N22" s="69">
        <v>1</v>
      </c>
      <c r="O22" s="69">
        <v>1</v>
      </c>
      <c r="P22" s="69">
        <v>1</v>
      </c>
      <c r="Q22" s="69">
        <v>1</v>
      </c>
      <c r="R22" s="69">
        <v>1</v>
      </c>
      <c r="S22" s="69">
        <v>1</v>
      </c>
      <c r="T22" s="69">
        <v>1</v>
      </c>
      <c r="U22" s="69">
        <v>1</v>
      </c>
      <c r="V22" s="69">
        <v>1</v>
      </c>
      <c r="W22" s="69">
        <v>1</v>
      </c>
      <c r="X22" s="69">
        <v>1</v>
      </c>
      <c r="Y22" s="69">
        <v>1</v>
      </c>
      <c r="Z22" s="69">
        <v>1</v>
      </c>
      <c r="AA22" s="69">
        <v>1</v>
      </c>
      <c r="AB22" s="69">
        <v>1</v>
      </c>
      <c r="AC22" s="69">
        <v>24</v>
      </c>
      <c r="AD22" s="69"/>
      <c r="AE22" s="69"/>
    </row>
    <row r="23" spans="1:31">
      <c r="A23" s="69"/>
      <c r="B23" s="69"/>
      <c r="C23" s="69"/>
      <c r="D23" s="69" t="s">
        <v>134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69">
        <v>0</v>
      </c>
      <c r="K23" s="69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69">
        <v>0</v>
      </c>
      <c r="S23" s="69">
        <v>0</v>
      </c>
      <c r="T23" s="69">
        <v>0</v>
      </c>
      <c r="U23" s="69">
        <v>0</v>
      </c>
      <c r="V23" s="69">
        <v>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69">
        <v>0</v>
      </c>
      <c r="AD23" s="69"/>
      <c r="AE23" s="69"/>
    </row>
    <row r="24" spans="1:31">
      <c r="A24" s="69"/>
      <c r="B24" s="69"/>
      <c r="C24" s="69"/>
      <c r="D24" s="69" t="s">
        <v>126</v>
      </c>
      <c r="E24" s="69">
        <v>0.1</v>
      </c>
      <c r="F24" s="69">
        <v>0.1</v>
      </c>
      <c r="G24" s="69">
        <v>0.1</v>
      </c>
      <c r="H24" s="69">
        <v>0.1</v>
      </c>
      <c r="I24" s="69">
        <v>0.1</v>
      </c>
      <c r="J24" s="69">
        <v>0.1</v>
      </c>
      <c r="K24" s="69">
        <v>0.1</v>
      </c>
      <c r="L24" s="69">
        <v>0.1</v>
      </c>
      <c r="M24" s="69">
        <v>0.1</v>
      </c>
      <c r="N24" s="69">
        <v>0.1</v>
      </c>
      <c r="O24" s="69">
        <v>0.1</v>
      </c>
      <c r="P24" s="69">
        <v>0.1</v>
      </c>
      <c r="Q24" s="69">
        <v>0.1</v>
      </c>
      <c r="R24" s="69">
        <v>0.1</v>
      </c>
      <c r="S24" s="69">
        <v>0.1</v>
      </c>
      <c r="T24" s="69">
        <v>0.1</v>
      </c>
      <c r="U24" s="69">
        <v>0.1</v>
      </c>
      <c r="V24" s="69">
        <v>0.1</v>
      </c>
      <c r="W24" s="69">
        <v>0.1</v>
      </c>
      <c r="X24" s="69">
        <v>0.1</v>
      </c>
      <c r="Y24" s="69">
        <v>0.1</v>
      </c>
      <c r="Z24" s="69">
        <v>0.1</v>
      </c>
      <c r="AA24" s="69">
        <v>0.1</v>
      </c>
      <c r="AB24" s="69">
        <v>0.1</v>
      </c>
      <c r="AC24" s="69">
        <v>2.4</v>
      </c>
      <c r="AD24" s="69"/>
      <c r="AE24" s="69"/>
    </row>
    <row r="25" spans="1:31">
      <c r="A25" s="69" t="s">
        <v>135</v>
      </c>
      <c r="B25" s="69" t="s">
        <v>127</v>
      </c>
      <c r="C25" s="69" t="s">
        <v>123</v>
      </c>
      <c r="D25" s="69" t="s">
        <v>124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69">
        <v>0</v>
      </c>
      <c r="K25" s="69">
        <v>0</v>
      </c>
      <c r="L25" s="69">
        <v>0</v>
      </c>
      <c r="M25" s="69">
        <v>0</v>
      </c>
      <c r="N25" s="69">
        <v>0</v>
      </c>
      <c r="O25" s="69">
        <v>0.3</v>
      </c>
      <c r="P25" s="69">
        <v>0</v>
      </c>
      <c r="Q25" s="69">
        <v>0</v>
      </c>
      <c r="R25" s="69">
        <v>0</v>
      </c>
      <c r="S25" s="69">
        <v>0</v>
      </c>
      <c r="T25" s="69">
        <v>0.4</v>
      </c>
      <c r="U25" s="69">
        <v>0</v>
      </c>
      <c r="V25" s="69">
        <v>0</v>
      </c>
      <c r="W25" s="69">
        <v>0</v>
      </c>
      <c r="X25" s="69">
        <v>0</v>
      </c>
      <c r="Y25" s="69">
        <v>0</v>
      </c>
      <c r="Z25" s="69">
        <v>0</v>
      </c>
      <c r="AA25" s="69">
        <v>0</v>
      </c>
      <c r="AB25" s="69">
        <v>0</v>
      </c>
      <c r="AC25" s="69">
        <v>0.7</v>
      </c>
      <c r="AD25" s="69">
        <v>3.5</v>
      </c>
      <c r="AE25" s="69">
        <v>182.5</v>
      </c>
    </row>
    <row r="26" spans="1:31">
      <c r="A26" s="69"/>
      <c r="B26" s="69"/>
      <c r="C26" s="69"/>
      <c r="D26" s="69" t="s">
        <v>125</v>
      </c>
      <c r="E26" s="69">
        <v>0</v>
      </c>
      <c r="F26" s="69">
        <v>0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0</v>
      </c>
      <c r="M26" s="69">
        <v>0</v>
      </c>
      <c r="N26" s="69">
        <v>0</v>
      </c>
      <c r="O26" s="69">
        <v>0</v>
      </c>
      <c r="P26" s="69">
        <v>0</v>
      </c>
      <c r="Q26" s="69">
        <v>0</v>
      </c>
      <c r="R26" s="69">
        <v>0</v>
      </c>
      <c r="S26" s="69">
        <v>0</v>
      </c>
      <c r="T26" s="69">
        <v>0</v>
      </c>
      <c r="U26" s="69">
        <v>0</v>
      </c>
      <c r="V26" s="69">
        <v>0</v>
      </c>
      <c r="W26" s="69">
        <v>0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69"/>
      <c r="AE26" s="69"/>
    </row>
    <row r="27" spans="1:31">
      <c r="A27" s="69"/>
      <c r="B27" s="69"/>
      <c r="C27" s="69"/>
      <c r="D27" s="69" t="s">
        <v>126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/>
      <c r="AE27" s="69"/>
    </row>
    <row r="28" spans="1:31">
      <c r="A28" s="69" t="s">
        <v>144</v>
      </c>
      <c r="B28" s="69" t="s">
        <v>127</v>
      </c>
      <c r="C28" s="69" t="s">
        <v>123</v>
      </c>
      <c r="D28" s="69" t="s">
        <v>124</v>
      </c>
      <c r="E28" s="69">
        <v>1</v>
      </c>
      <c r="F28" s="69">
        <v>1</v>
      </c>
      <c r="G28" s="69">
        <v>1</v>
      </c>
      <c r="H28" s="69">
        <v>1</v>
      </c>
      <c r="I28" s="69">
        <v>1</v>
      </c>
      <c r="J28" s="69">
        <v>1</v>
      </c>
      <c r="K28" s="69">
        <v>1</v>
      </c>
      <c r="L28" s="69">
        <v>1</v>
      </c>
      <c r="M28" s="69">
        <v>1</v>
      </c>
      <c r="N28" s="69">
        <v>1</v>
      </c>
      <c r="O28" s="69">
        <v>1</v>
      </c>
      <c r="P28" s="69">
        <v>1</v>
      </c>
      <c r="Q28" s="69">
        <v>1</v>
      </c>
      <c r="R28" s="69">
        <v>1</v>
      </c>
      <c r="S28" s="69">
        <v>1</v>
      </c>
      <c r="T28" s="69">
        <v>1</v>
      </c>
      <c r="U28" s="69">
        <v>1</v>
      </c>
      <c r="V28" s="69">
        <v>1</v>
      </c>
      <c r="W28" s="69">
        <v>1</v>
      </c>
      <c r="X28" s="69">
        <v>1</v>
      </c>
      <c r="Y28" s="69">
        <v>1</v>
      </c>
      <c r="Z28" s="69">
        <v>1</v>
      </c>
      <c r="AA28" s="69">
        <v>1</v>
      </c>
      <c r="AB28" s="69">
        <v>1</v>
      </c>
      <c r="AC28" s="69">
        <v>24</v>
      </c>
      <c r="AD28" s="69">
        <v>168</v>
      </c>
      <c r="AE28" s="69">
        <v>8760</v>
      </c>
    </row>
    <row r="29" spans="1:31">
      <c r="A29" s="69"/>
      <c r="B29" s="69"/>
      <c r="C29" s="69"/>
      <c r="D29" s="69" t="s">
        <v>132</v>
      </c>
      <c r="E29" s="69">
        <v>1</v>
      </c>
      <c r="F29" s="69">
        <v>1</v>
      </c>
      <c r="G29" s="69">
        <v>1</v>
      </c>
      <c r="H29" s="69">
        <v>1</v>
      </c>
      <c r="I29" s="69">
        <v>1</v>
      </c>
      <c r="J29" s="69">
        <v>1</v>
      </c>
      <c r="K29" s="69">
        <v>1</v>
      </c>
      <c r="L29" s="69">
        <v>1</v>
      </c>
      <c r="M29" s="69">
        <v>1</v>
      </c>
      <c r="N29" s="69">
        <v>1</v>
      </c>
      <c r="O29" s="69">
        <v>1</v>
      </c>
      <c r="P29" s="69">
        <v>1</v>
      </c>
      <c r="Q29" s="69">
        <v>1</v>
      </c>
      <c r="R29" s="69">
        <v>1</v>
      </c>
      <c r="S29" s="69">
        <v>1</v>
      </c>
      <c r="T29" s="69">
        <v>1</v>
      </c>
      <c r="U29" s="69">
        <v>1</v>
      </c>
      <c r="V29" s="69">
        <v>1</v>
      </c>
      <c r="W29" s="69">
        <v>1</v>
      </c>
      <c r="X29" s="69">
        <v>1</v>
      </c>
      <c r="Y29" s="69">
        <v>1</v>
      </c>
      <c r="Z29" s="69">
        <v>1</v>
      </c>
      <c r="AA29" s="69">
        <v>1</v>
      </c>
      <c r="AB29" s="69">
        <v>1</v>
      </c>
      <c r="AC29" s="69">
        <v>24</v>
      </c>
      <c r="AD29" s="69"/>
      <c r="AE29" s="69"/>
    </row>
    <row r="30" spans="1:31">
      <c r="A30" s="69"/>
      <c r="B30" s="69"/>
      <c r="C30" s="69"/>
      <c r="D30" s="69" t="s">
        <v>134</v>
      </c>
      <c r="E30" s="69">
        <v>1</v>
      </c>
      <c r="F30" s="69">
        <v>1</v>
      </c>
      <c r="G30" s="69">
        <v>1</v>
      </c>
      <c r="H30" s="69">
        <v>1</v>
      </c>
      <c r="I30" s="69">
        <v>1</v>
      </c>
      <c r="J30" s="69">
        <v>1</v>
      </c>
      <c r="K30" s="69">
        <v>1</v>
      </c>
      <c r="L30" s="69">
        <v>1</v>
      </c>
      <c r="M30" s="69">
        <v>1</v>
      </c>
      <c r="N30" s="69">
        <v>1</v>
      </c>
      <c r="O30" s="69">
        <v>1</v>
      </c>
      <c r="P30" s="69">
        <v>1</v>
      </c>
      <c r="Q30" s="69">
        <v>1</v>
      </c>
      <c r="R30" s="69">
        <v>1</v>
      </c>
      <c r="S30" s="69">
        <v>1</v>
      </c>
      <c r="T30" s="69">
        <v>1</v>
      </c>
      <c r="U30" s="69">
        <v>1</v>
      </c>
      <c r="V30" s="69">
        <v>1</v>
      </c>
      <c r="W30" s="69">
        <v>1</v>
      </c>
      <c r="X30" s="69">
        <v>1</v>
      </c>
      <c r="Y30" s="69">
        <v>1</v>
      </c>
      <c r="Z30" s="69">
        <v>1</v>
      </c>
      <c r="AA30" s="69">
        <v>1</v>
      </c>
      <c r="AB30" s="69">
        <v>1</v>
      </c>
      <c r="AC30" s="69">
        <v>24</v>
      </c>
      <c r="AD30" s="69"/>
      <c r="AE30" s="69"/>
    </row>
    <row r="31" spans="1:31">
      <c r="A31" s="69"/>
      <c r="B31" s="69"/>
      <c r="C31" s="69"/>
      <c r="D31" s="69" t="s">
        <v>126</v>
      </c>
      <c r="E31" s="69">
        <v>1</v>
      </c>
      <c r="F31" s="69">
        <v>1</v>
      </c>
      <c r="G31" s="69">
        <v>1</v>
      </c>
      <c r="H31" s="69">
        <v>1</v>
      </c>
      <c r="I31" s="69">
        <v>1</v>
      </c>
      <c r="J31" s="69">
        <v>1</v>
      </c>
      <c r="K31" s="69">
        <v>1</v>
      </c>
      <c r="L31" s="69">
        <v>1</v>
      </c>
      <c r="M31" s="69">
        <v>1</v>
      </c>
      <c r="N31" s="69">
        <v>1</v>
      </c>
      <c r="O31" s="69">
        <v>1</v>
      </c>
      <c r="P31" s="69">
        <v>1</v>
      </c>
      <c r="Q31" s="69">
        <v>1</v>
      </c>
      <c r="R31" s="69">
        <v>1</v>
      </c>
      <c r="S31" s="69">
        <v>1</v>
      </c>
      <c r="T31" s="69">
        <v>1</v>
      </c>
      <c r="U31" s="69">
        <v>1</v>
      </c>
      <c r="V31" s="69">
        <v>1</v>
      </c>
      <c r="W31" s="69">
        <v>1</v>
      </c>
      <c r="X31" s="69">
        <v>1</v>
      </c>
      <c r="Y31" s="69">
        <v>1</v>
      </c>
      <c r="Z31" s="69">
        <v>1</v>
      </c>
      <c r="AA31" s="69">
        <v>1</v>
      </c>
      <c r="AB31" s="69">
        <v>1</v>
      </c>
      <c r="AC31" s="69">
        <v>24</v>
      </c>
      <c r="AD31" s="69"/>
      <c r="AE31" s="69"/>
    </row>
    <row r="32" spans="1:31">
      <c r="A32" s="69" t="s">
        <v>145</v>
      </c>
      <c r="B32" s="69" t="s">
        <v>127</v>
      </c>
      <c r="C32" s="69" t="s">
        <v>123</v>
      </c>
      <c r="D32" s="69" t="s">
        <v>124</v>
      </c>
      <c r="E32" s="69">
        <v>1</v>
      </c>
      <c r="F32" s="69">
        <v>1</v>
      </c>
      <c r="G32" s="69">
        <v>1</v>
      </c>
      <c r="H32" s="69">
        <v>1</v>
      </c>
      <c r="I32" s="69">
        <v>1</v>
      </c>
      <c r="J32" s="69">
        <v>1</v>
      </c>
      <c r="K32" s="69">
        <v>1</v>
      </c>
      <c r="L32" s="69">
        <v>1</v>
      </c>
      <c r="M32" s="69">
        <v>1</v>
      </c>
      <c r="N32" s="69">
        <v>1</v>
      </c>
      <c r="O32" s="69">
        <v>1</v>
      </c>
      <c r="P32" s="69">
        <v>1</v>
      </c>
      <c r="Q32" s="69">
        <v>1</v>
      </c>
      <c r="R32" s="69">
        <v>1</v>
      </c>
      <c r="S32" s="69">
        <v>1</v>
      </c>
      <c r="T32" s="69">
        <v>1</v>
      </c>
      <c r="U32" s="69">
        <v>1</v>
      </c>
      <c r="V32" s="69">
        <v>1</v>
      </c>
      <c r="W32" s="69">
        <v>1</v>
      </c>
      <c r="X32" s="69">
        <v>1</v>
      </c>
      <c r="Y32" s="69">
        <v>1</v>
      </c>
      <c r="Z32" s="69">
        <v>1</v>
      </c>
      <c r="AA32" s="69">
        <v>1</v>
      </c>
      <c r="AB32" s="69">
        <v>1</v>
      </c>
      <c r="AC32" s="69">
        <v>24</v>
      </c>
      <c r="AD32" s="69">
        <v>168</v>
      </c>
      <c r="AE32" s="69">
        <v>8760</v>
      </c>
    </row>
    <row r="33" spans="1:31">
      <c r="A33" s="69"/>
      <c r="B33" s="69"/>
      <c r="C33" s="69"/>
      <c r="D33" s="69" t="s">
        <v>132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9">
        <v>1</v>
      </c>
      <c r="Y33" s="69">
        <v>1</v>
      </c>
      <c r="Z33" s="69">
        <v>1</v>
      </c>
      <c r="AA33" s="69">
        <v>1</v>
      </c>
      <c r="AB33" s="69">
        <v>1</v>
      </c>
      <c r="AC33" s="69">
        <v>24</v>
      </c>
      <c r="AD33" s="69"/>
      <c r="AE33" s="69"/>
    </row>
    <row r="34" spans="1:31">
      <c r="A34" s="69"/>
      <c r="B34" s="69"/>
      <c r="C34" s="69"/>
      <c r="D34" s="69" t="s">
        <v>134</v>
      </c>
      <c r="E34" s="69">
        <v>1</v>
      </c>
      <c r="F34" s="69">
        <v>1</v>
      </c>
      <c r="G34" s="69">
        <v>1</v>
      </c>
      <c r="H34" s="69">
        <v>1</v>
      </c>
      <c r="I34" s="69">
        <v>1</v>
      </c>
      <c r="J34" s="69">
        <v>1</v>
      </c>
      <c r="K34" s="69">
        <v>1</v>
      </c>
      <c r="L34" s="69">
        <v>1</v>
      </c>
      <c r="M34" s="69">
        <v>1</v>
      </c>
      <c r="N34" s="69">
        <v>1</v>
      </c>
      <c r="O34" s="69">
        <v>1</v>
      </c>
      <c r="P34" s="69">
        <v>1</v>
      </c>
      <c r="Q34" s="69">
        <v>1</v>
      </c>
      <c r="R34" s="69">
        <v>1</v>
      </c>
      <c r="S34" s="69">
        <v>1</v>
      </c>
      <c r="T34" s="69">
        <v>1</v>
      </c>
      <c r="U34" s="69">
        <v>1</v>
      </c>
      <c r="V34" s="69">
        <v>1</v>
      </c>
      <c r="W34" s="69">
        <v>1</v>
      </c>
      <c r="X34" s="69">
        <v>1</v>
      </c>
      <c r="Y34" s="69">
        <v>1</v>
      </c>
      <c r="Z34" s="69">
        <v>1</v>
      </c>
      <c r="AA34" s="69">
        <v>1</v>
      </c>
      <c r="AB34" s="69">
        <v>1</v>
      </c>
      <c r="AC34" s="69">
        <v>24</v>
      </c>
      <c r="AD34" s="69"/>
      <c r="AE34" s="69"/>
    </row>
    <row r="35" spans="1:31">
      <c r="A35" s="69"/>
      <c r="B35" s="69"/>
      <c r="C35" s="69"/>
      <c r="D35" s="69" t="s">
        <v>126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  <c r="P35" s="69">
        <v>1</v>
      </c>
      <c r="Q35" s="69">
        <v>1</v>
      </c>
      <c r="R35" s="69">
        <v>1</v>
      </c>
      <c r="S35" s="69">
        <v>1</v>
      </c>
      <c r="T35" s="69">
        <v>1</v>
      </c>
      <c r="U35" s="69">
        <v>1</v>
      </c>
      <c r="V35" s="69">
        <v>1</v>
      </c>
      <c r="W35" s="69">
        <v>1</v>
      </c>
      <c r="X35" s="69">
        <v>1</v>
      </c>
      <c r="Y35" s="69">
        <v>1</v>
      </c>
      <c r="Z35" s="69">
        <v>1</v>
      </c>
      <c r="AA35" s="69">
        <v>1</v>
      </c>
      <c r="AB35" s="69">
        <v>1</v>
      </c>
      <c r="AC35" s="69">
        <v>24</v>
      </c>
      <c r="AD35" s="69"/>
      <c r="AE35" s="69"/>
    </row>
    <row r="36" spans="1:31">
      <c r="A36" s="69" t="s">
        <v>136</v>
      </c>
      <c r="B36" s="69" t="s">
        <v>127</v>
      </c>
      <c r="C36" s="69" t="s">
        <v>123</v>
      </c>
      <c r="D36" s="69" t="s">
        <v>124</v>
      </c>
      <c r="E36" s="69">
        <v>0.02</v>
      </c>
      <c r="F36" s="69">
        <v>0.02</v>
      </c>
      <c r="G36" s="69">
        <v>0.02</v>
      </c>
      <c r="H36" s="69">
        <v>0.02</v>
      </c>
      <c r="I36" s="69">
        <v>0.05</v>
      </c>
      <c r="J36" s="69">
        <v>7.0000000000000007E-2</v>
      </c>
      <c r="K36" s="69">
        <v>7.0000000000000007E-2</v>
      </c>
      <c r="L36" s="69">
        <v>0.1</v>
      </c>
      <c r="M36" s="69">
        <v>0.3</v>
      </c>
      <c r="N36" s="69">
        <v>0.36</v>
      </c>
      <c r="O36" s="69">
        <v>0.36</v>
      </c>
      <c r="P36" s="69">
        <v>0.46</v>
      </c>
      <c r="Q36" s="69">
        <v>0.56999999999999995</v>
      </c>
      <c r="R36" s="69">
        <v>0.43</v>
      </c>
      <c r="S36" s="69">
        <v>0.38</v>
      </c>
      <c r="T36" s="69">
        <v>0.4</v>
      </c>
      <c r="U36" s="69">
        <v>0.3</v>
      </c>
      <c r="V36" s="69">
        <v>0.18</v>
      </c>
      <c r="W36" s="69">
        <v>0.03</v>
      </c>
      <c r="X36" s="69">
        <v>0.03</v>
      </c>
      <c r="Y36" s="69">
        <v>0.03</v>
      </c>
      <c r="Z36" s="69">
        <v>0.03</v>
      </c>
      <c r="AA36" s="69">
        <v>0.03</v>
      </c>
      <c r="AB36" s="69">
        <v>0.03</v>
      </c>
      <c r="AC36" s="69">
        <v>4.29</v>
      </c>
      <c r="AD36" s="69">
        <v>22.88</v>
      </c>
      <c r="AE36" s="69">
        <v>1193.03</v>
      </c>
    </row>
    <row r="37" spans="1:31">
      <c r="A37" s="69"/>
      <c r="B37" s="69"/>
      <c r="C37" s="69"/>
      <c r="D37" s="69" t="s">
        <v>125</v>
      </c>
      <c r="E37" s="69">
        <v>0.02</v>
      </c>
      <c r="F37" s="69">
        <v>0.02</v>
      </c>
      <c r="G37" s="69">
        <v>0.02</v>
      </c>
      <c r="H37" s="69">
        <v>0.02</v>
      </c>
      <c r="I37" s="69">
        <v>0.02</v>
      </c>
      <c r="J37" s="69">
        <v>0.02</v>
      </c>
      <c r="K37" s="69">
        <v>0.02</v>
      </c>
      <c r="L37" s="69">
        <v>0.02</v>
      </c>
      <c r="M37" s="69">
        <v>0.06</v>
      </c>
      <c r="N37" s="69">
        <v>0.12</v>
      </c>
      <c r="O37" s="69">
        <v>0.12</v>
      </c>
      <c r="P37" s="69">
        <v>0.17</v>
      </c>
      <c r="Q37" s="69">
        <v>0.04</v>
      </c>
      <c r="R37" s="69">
        <v>0.04</v>
      </c>
      <c r="S37" s="69">
        <v>0.02</v>
      </c>
      <c r="T37" s="69">
        <v>0.02</v>
      </c>
      <c r="U37" s="69">
        <v>0.02</v>
      </c>
      <c r="V37" s="69">
        <v>0.02</v>
      </c>
      <c r="W37" s="69">
        <v>0.02</v>
      </c>
      <c r="X37" s="69">
        <v>0.02</v>
      </c>
      <c r="Y37" s="69">
        <v>0.02</v>
      </c>
      <c r="Z37" s="69">
        <v>0.02</v>
      </c>
      <c r="AA37" s="69">
        <v>0.02</v>
      </c>
      <c r="AB37" s="69">
        <v>0.02</v>
      </c>
      <c r="AC37" s="69">
        <v>0.91</v>
      </c>
      <c r="AD37" s="69"/>
      <c r="AE37" s="69"/>
    </row>
    <row r="38" spans="1:31">
      <c r="A38" s="69"/>
      <c r="B38" s="69"/>
      <c r="C38" s="69"/>
      <c r="D38" s="69" t="s">
        <v>126</v>
      </c>
      <c r="E38" s="69">
        <v>0.02</v>
      </c>
      <c r="F38" s="69">
        <v>0.02</v>
      </c>
      <c r="G38" s="69">
        <v>0.02</v>
      </c>
      <c r="H38" s="69">
        <v>0.02</v>
      </c>
      <c r="I38" s="69">
        <v>0.02</v>
      </c>
      <c r="J38" s="69">
        <v>0.02</v>
      </c>
      <c r="K38" s="69">
        <v>0.02</v>
      </c>
      <c r="L38" s="69">
        <v>0.02</v>
      </c>
      <c r="M38" s="69">
        <v>0.02</v>
      </c>
      <c r="N38" s="69">
        <v>0.02</v>
      </c>
      <c r="O38" s="69">
        <v>0.02</v>
      </c>
      <c r="P38" s="69">
        <v>0.02</v>
      </c>
      <c r="Q38" s="69">
        <v>0.04</v>
      </c>
      <c r="R38" s="69">
        <v>0.04</v>
      </c>
      <c r="S38" s="69">
        <v>0.02</v>
      </c>
      <c r="T38" s="69">
        <v>0.02</v>
      </c>
      <c r="U38" s="69">
        <v>0.02</v>
      </c>
      <c r="V38" s="69">
        <v>0.02</v>
      </c>
      <c r="W38" s="69">
        <v>0.02</v>
      </c>
      <c r="X38" s="69">
        <v>0.02</v>
      </c>
      <c r="Y38" s="69">
        <v>0.02</v>
      </c>
      <c r="Z38" s="69">
        <v>0.02</v>
      </c>
      <c r="AA38" s="69">
        <v>0.02</v>
      </c>
      <c r="AB38" s="69">
        <v>0.02</v>
      </c>
      <c r="AC38" s="69">
        <v>0.52</v>
      </c>
      <c r="AD38" s="69"/>
      <c r="AE38" s="69"/>
    </row>
    <row r="39" spans="1:31">
      <c r="A39" s="69" t="s">
        <v>100</v>
      </c>
      <c r="B39" s="69" t="s">
        <v>151</v>
      </c>
      <c r="C39" s="69" t="s">
        <v>123</v>
      </c>
      <c r="D39" s="69" t="s">
        <v>131</v>
      </c>
      <c r="E39" s="69">
        <v>15.5</v>
      </c>
      <c r="F39" s="69">
        <v>15.5</v>
      </c>
      <c r="G39" s="69">
        <v>15.5</v>
      </c>
      <c r="H39" s="69">
        <v>15.5</v>
      </c>
      <c r="I39" s="69">
        <v>15.5</v>
      </c>
      <c r="J39" s="69">
        <v>15.5</v>
      </c>
      <c r="K39" s="69">
        <v>21</v>
      </c>
      <c r="L39" s="69">
        <v>21</v>
      </c>
      <c r="M39" s="69">
        <v>21</v>
      </c>
      <c r="N39" s="69">
        <v>21</v>
      </c>
      <c r="O39" s="69">
        <v>21</v>
      </c>
      <c r="P39" s="69">
        <v>21</v>
      </c>
      <c r="Q39" s="69">
        <v>21</v>
      </c>
      <c r="R39" s="69">
        <v>21</v>
      </c>
      <c r="S39" s="69">
        <v>21</v>
      </c>
      <c r="T39" s="69">
        <v>21</v>
      </c>
      <c r="U39" s="69">
        <v>21</v>
      </c>
      <c r="V39" s="69">
        <v>15.5</v>
      </c>
      <c r="W39" s="69">
        <v>15.5</v>
      </c>
      <c r="X39" s="69">
        <v>15.5</v>
      </c>
      <c r="Y39" s="69">
        <v>15.5</v>
      </c>
      <c r="Z39" s="69">
        <v>15.5</v>
      </c>
      <c r="AA39" s="69">
        <v>15.5</v>
      </c>
      <c r="AB39" s="69">
        <v>15.5</v>
      </c>
      <c r="AC39" s="69">
        <v>432.5</v>
      </c>
      <c r="AD39" s="69">
        <v>2956</v>
      </c>
      <c r="AE39" s="69">
        <v>154134.29</v>
      </c>
    </row>
    <row r="40" spans="1:31">
      <c r="A40" s="69"/>
      <c r="B40" s="69"/>
      <c r="C40" s="69"/>
      <c r="D40" s="69" t="s">
        <v>133</v>
      </c>
      <c r="E40" s="69">
        <v>15.5</v>
      </c>
      <c r="F40" s="69">
        <v>15.5</v>
      </c>
      <c r="G40" s="69">
        <v>15.5</v>
      </c>
      <c r="H40" s="69">
        <v>15.5</v>
      </c>
      <c r="I40" s="69">
        <v>15.5</v>
      </c>
      <c r="J40" s="69">
        <v>15.5</v>
      </c>
      <c r="K40" s="69">
        <v>15.5</v>
      </c>
      <c r="L40" s="69">
        <v>15.5</v>
      </c>
      <c r="M40" s="69">
        <v>15.5</v>
      </c>
      <c r="N40" s="69">
        <v>15.5</v>
      </c>
      <c r="O40" s="69">
        <v>15.5</v>
      </c>
      <c r="P40" s="69">
        <v>15.5</v>
      </c>
      <c r="Q40" s="69">
        <v>15.5</v>
      </c>
      <c r="R40" s="69">
        <v>15.5</v>
      </c>
      <c r="S40" s="69">
        <v>15.5</v>
      </c>
      <c r="T40" s="69">
        <v>15.5</v>
      </c>
      <c r="U40" s="69">
        <v>15.5</v>
      </c>
      <c r="V40" s="69">
        <v>15.5</v>
      </c>
      <c r="W40" s="69">
        <v>15.5</v>
      </c>
      <c r="X40" s="69">
        <v>15.5</v>
      </c>
      <c r="Y40" s="69">
        <v>15.5</v>
      </c>
      <c r="Z40" s="69">
        <v>15.5</v>
      </c>
      <c r="AA40" s="69">
        <v>15.5</v>
      </c>
      <c r="AB40" s="69">
        <v>15.5</v>
      </c>
      <c r="AC40" s="69">
        <v>372</v>
      </c>
      <c r="AD40" s="69"/>
      <c r="AE40" s="69"/>
    </row>
    <row r="41" spans="1:31">
      <c r="A41" s="69"/>
      <c r="B41" s="69"/>
      <c r="C41" s="69"/>
      <c r="D41" s="69" t="s">
        <v>134</v>
      </c>
      <c r="E41" s="69">
        <v>21</v>
      </c>
      <c r="F41" s="69">
        <v>21</v>
      </c>
      <c r="G41" s="69">
        <v>21</v>
      </c>
      <c r="H41" s="69">
        <v>21</v>
      </c>
      <c r="I41" s="69">
        <v>21</v>
      </c>
      <c r="J41" s="69">
        <v>21</v>
      </c>
      <c r="K41" s="69">
        <v>21</v>
      </c>
      <c r="L41" s="69">
        <v>21</v>
      </c>
      <c r="M41" s="69">
        <v>21</v>
      </c>
      <c r="N41" s="69">
        <v>21</v>
      </c>
      <c r="O41" s="69">
        <v>21</v>
      </c>
      <c r="P41" s="69">
        <v>21</v>
      </c>
      <c r="Q41" s="69">
        <v>21</v>
      </c>
      <c r="R41" s="69">
        <v>21</v>
      </c>
      <c r="S41" s="69">
        <v>21</v>
      </c>
      <c r="T41" s="69">
        <v>21</v>
      </c>
      <c r="U41" s="69">
        <v>21</v>
      </c>
      <c r="V41" s="69">
        <v>21</v>
      </c>
      <c r="W41" s="69">
        <v>21</v>
      </c>
      <c r="X41" s="69">
        <v>21</v>
      </c>
      <c r="Y41" s="69">
        <v>21</v>
      </c>
      <c r="Z41" s="69">
        <v>21</v>
      </c>
      <c r="AA41" s="69">
        <v>21</v>
      </c>
      <c r="AB41" s="69">
        <v>21</v>
      </c>
      <c r="AC41" s="69">
        <v>504</v>
      </c>
      <c r="AD41" s="69"/>
      <c r="AE41" s="69"/>
    </row>
    <row r="42" spans="1:31">
      <c r="A42" s="69"/>
      <c r="B42" s="69"/>
      <c r="C42" s="69"/>
      <c r="D42" s="69" t="s">
        <v>132</v>
      </c>
      <c r="E42" s="69">
        <v>15.5</v>
      </c>
      <c r="F42" s="69">
        <v>15.5</v>
      </c>
      <c r="G42" s="69">
        <v>15.5</v>
      </c>
      <c r="H42" s="69">
        <v>15.5</v>
      </c>
      <c r="I42" s="69">
        <v>15.5</v>
      </c>
      <c r="J42" s="69">
        <v>15.5</v>
      </c>
      <c r="K42" s="69">
        <v>15.5</v>
      </c>
      <c r="L42" s="69">
        <v>21</v>
      </c>
      <c r="M42" s="69">
        <v>21</v>
      </c>
      <c r="N42" s="69">
        <v>21</v>
      </c>
      <c r="O42" s="69">
        <v>21</v>
      </c>
      <c r="P42" s="69">
        <v>21</v>
      </c>
      <c r="Q42" s="69">
        <v>21</v>
      </c>
      <c r="R42" s="69">
        <v>21</v>
      </c>
      <c r="S42" s="69">
        <v>21</v>
      </c>
      <c r="T42" s="69">
        <v>21</v>
      </c>
      <c r="U42" s="69">
        <v>15.5</v>
      </c>
      <c r="V42" s="69">
        <v>15.5</v>
      </c>
      <c r="W42" s="69">
        <v>15.5</v>
      </c>
      <c r="X42" s="69">
        <v>15.5</v>
      </c>
      <c r="Y42" s="69">
        <v>15.5</v>
      </c>
      <c r="Z42" s="69">
        <v>15.5</v>
      </c>
      <c r="AA42" s="69">
        <v>15.5</v>
      </c>
      <c r="AB42" s="69">
        <v>15.5</v>
      </c>
      <c r="AC42" s="69">
        <v>421.5</v>
      </c>
      <c r="AD42" s="69"/>
      <c r="AE42" s="69"/>
    </row>
    <row r="43" spans="1:31">
      <c r="A43" s="69"/>
      <c r="B43" s="69"/>
      <c r="C43" s="69"/>
      <c r="D43" s="69" t="s">
        <v>126</v>
      </c>
      <c r="E43" s="69">
        <v>15.5</v>
      </c>
      <c r="F43" s="69">
        <v>15.5</v>
      </c>
      <c r="G43" s="69">
        <v>15.5</v>
      </c>
      <c r="H43" s="69">
        <v>15.5</v>
      </c>
      <c r="I43" s="69">
        <v>15.5</v>
      </c>
      <c r="J43" s="69">
        <v>15.5</v>
      </c>
      <c r="K43" s="69">
        <v>15.5</v>
      </c>
      <c r="L43" s="69">
        <v>15.5</v>
      </c>
      <c r="M43" s="69">
        <v>15.5</v>
      </c>
      <c r="N43" s="69">
        <v>15.5</v>
      </c>
      <c r="O43" s="69">
        <v>15.5</v>
      </c>
      <c r="P43" s="69">
        <v>15.5</v>
      </c>
      <c r="Q43" s="69">
        <v>15.5</v>
      </c>
      <c r="R43" s="69">
        <v>15.5</v>
      </c>
      <c r="S43" s="69">
        <v>15.5</v>
      </c>
      <c r="T43" s="69">
        <v>15.5</v>
      </c>
      <c r="U43" s="69">
        <v>15.5</v>
      </c>
      <c r="V43" s="69">
        <v>15.5</v>
      </c>
      <c r="W43" s="69">
        <v>15.5</v>
      </c>
      <c r="X43" s="69">
        <v>15.5</v>
      </c>
      <c r="Y43" s="69">
        <v>15.5</v>
      </c>
      <c r="Z43" s="69">
        <v>15.5</v>
      </c>
      <c r="AA43" s="69">
        <v>15.5</v>
      </c>
      <c r="AB43" s="69">
        <v>15.5</v>
      </c>
      <c r="AC43" s="69">
        <v>372</v>
      </c>
      <c r="AD43" s="69"/>
      <c r="AE43" s="69"/>
    </row>
    <row r="44" spans="1:31">
      <c r="A44" s="69" t="s">
        <v>9</v>
      </c>
      <c r="B44" s="69" t="s">
        <v>151</v>
      </c>
      <c r="C44" s="69" t="s">
        <v>123</v>
      </c>
      <c r="D44" s="69" t="s">
        <v>128</v>
      </c>
      <c r="E44" s="69">
        <v>15.5</v>
      </c>
      <c r="F44" s="69">
        <v>15.5</v>
      </c>
      <c r="G44" s="69">
        <v>15.5</v>
      </c>
      <c r="H44" s="69">
        <v>15.5</v>
      </c>
      <c r="I44" s="69">
        <v>15.5</v>
      </c>
      <c r="J44" s="69">
        <v>15.5</v>
      </c>
      <c r="K44" s="69">
        <v>15.5</v>
      </c>
      <c r="L44" s="69">
        <v>15.5</v>
      </c>
      <c r="M44" s="69">
        <v>15.5</v>
      </c>
      <c r="N44" s="69">
        <v>15.5</v>
      </c>
      <c r="O44" s="69">
        <v>15.5</v>
      </c>
      <c r="P44" s="69">
        <v>15.5</v>
      </c>
      <c r="Q44" s="69">
        <v>15.5</v>
      </c>
      <c r="R44" s="69">
        <v>15.5</v>
      </c>
      <c r="S44" s="69">
        <v>15.5</v>
      </c>
      <c r="T44" s="69">
        <v>15.5</v>
      </c>
      <c r="U44" s="69">
        <v>15.5</v>
      </c>
      <c r="V44" s="69">
        <v>15.5</v>
      </c>
      <c r="W44" s="69">
        <v>15.5</v>
      </c>
      <c r="X44" s="69">
        <v>15.5</v>
      </c>
      <c r="Y44" s="69">
        <v>15.5</v>
      </c>
      <c r="Z44" s="69">
        <v>15.5</v>
      </c>
      <c r="AA44" s="69">
        <v>15.5</v>
      </c>
      <c r="AB44" s="69">
        <v>15.5</v>
      </c>
      <c r="AC44" s="69">
        <v>372</v>
      </c>
      <c r="AD44" s="69">
        <v>2604</v>
      </c>
      <c r="AE44" s="69">
        <v>135780</v>
      </c>
    </row>
    <row r="45" spans="1:31">
      <c r="A45" s="69" t="s">
        <v>10</v>
      </c>
      <c r="B45" s="69" t="s">
        <v>151</v>
      </c>
      <c r="C45" s="69" t="s">
        <v>123</v>
      </c>
      <c r="D45" s="69" t="s">
        <v>128</v>
      </c>
      <c r="E45" s="69">
        <v>7.2</v>
      </c>
      <c r="F45" s="69">
        <v>7.2</v>
      </c>
      <c r="G45" s="69">
        <v>7.2</v>
      </c>
      <c r="H45" s="69">
        <v>7.2</v>
      </c>
      <c r="I45" s="69">
        <v>7.2</v>
      </c>
      <c r="J45" s="69">
        <v>7.2</v>
      </c>
      <c r="K45" s="69">
        <v>7.2</v>
      </c>
      <c r="L45" s="69">
        <v>7.2</v>
      </c>
      <c r="M45" s="69">
        <v>7.2</v>
      </c>
      <c r="N45" s="69">
        <v>7.2</v>
      </c>
      <c r="O45" s="69">
        <v>7.2</v>
      </c>
      <c r="P45" s="69">
        <v>7.2</v>
      </c>
      <c r="Q45" s="69">
        <v>7.2</v>
      </c>
      <c r="R45" s="69">
        <v>7.2</v>
      </c>
      <c r="S45" s="69">
        <v>7.2</v>
      </c>
      <c r="T45" s="69">
        <v>7.2</v>
      </c>
      <c r="U45" s="69">
        <v>7.2</v>
      </c>
      <c r="V45" s="69">
        <v>7.2</v>
      </c>
      <c r="W45" s="69">
        <v>7.2</v>
      </c>
      <c r="X45" s="69">
        <v>7.2</v>
      </c>
      <c r="Y45" s="69">
        <v>7.2</v>
      </c>
      <c r="Z45" s="69">
        <v>7.2</v>
      </c>
      <c r="AA45" s="69">
        <v>7.2</v>
      </c>
      <c r="AB45" s="69">
        <v>7.2</v>
      </c>
      <c r="AC45" s="69">
        <v>172.8</v>
      </c>
      <c r="AD45" s="69">
        <v>1209.5999999999999</v>
      </c>
      <c r="AE45" s="69">
        <v>63072</v>
      </c>
    </row>
    <row r="46" spans="1:31">
      <c r="A46" s="69" t="s">
        <v>101</v>
      </c>
      <c r="B46" s="69" t="s">
        <v>151</v>
      </c>
      <c r="C46" s="69" t="s">
        <v>123</v>
      </c>
      <c r="D46" s="69" t="s">
        <v>124</v>
      </c>
      <c r="E46" s="69">
        <v>30</v>
      </c>
      <c r="F46" s="69">
        <v>30</v>
      </c>
      <c r="G46" s="69">
        <v>30</v>
      </c>
      <c r="H46" s="69">
        <v>30</v>
      </c>
      <c r="I46" s="69">
        <v>30</v>
      </c>
      <c r="J46" s="69">
        <v>30</v>
      </c>
      <c r="K46" s="69">
        <v>30</v>
      </c>
      <c r="L46" s="69">
        <v>24</v>
      </c>
      <c r="M46" s="69">
        <v>24</v>
      </c>
      <c r="N46" s="69">
        <v>24</v>
      </c>
      <c r="O46" s="69">
        <v>24</v>
      </c>
      <c r="P46" s="69">
        <v>24</v>
      </c>
      <c r="Q46" s="69">
        <v>24</v>
      </c>
      <c r="R46" s="69">
        <v>24</v>
      </c>
      <c r="S46" s="69">
        <v>24</v>
      </c>
      <c r="T46" s="69">
        <v>24</v>
      </c>
      <c r="U46" s="69">
        <v>24</v>
      </c>
      <c r="V46" s="69">
        <v>30</v>
      </c>
      <c r="W46" s="69">
        <v>30</v>
      </c>
      <c r="X46" s="69">
        <v>30</v>
      </c>
      <c r="Y46" s="69">
        <v>30</v>
      </c>
      <c r="Z46" s="69">
        <v>30</v>
      </c>
      <c r="AA46" s="69">
        <v>30</v>
      </c>
      <c r="AB46" s="69">
        <v>30</v>
      </c>
      <c r="AC46" s="69">
        <v>660</v>
      </c>
      <c r="AD46" s="69">
        <v>4692</v>
      </c>
      <c r="AE46" s="69">
        <v>244654.29</v>
      </c>
    </row>
    <row r="47" spans="1:31">
      <c r="A47" s="69"/>
      <c r="B47" s="69"/>
      <c r="C47" s="69"/>
      <c r="D47" s="69" t="s">
        <v>132</v>
      </c>
      <c r="E47" s="69">
        <v>30</v>
      </c>
      <c r="F47" s="69">
        <v>30</v>
      </c>
      <c r="G47" s="69">
        <v>30</v>
      </c>
      <c r="H47" s="69">
        <v>30</v>
      </c>
      <c r="I47" s="69">
        <v>30</v>
      </c>
      <c r="J47" s="69">
        <v>30</v>
      </c>
      <c r="K47" s="69">
        <v>30</v>
      </c>
      <c r="L47" s="69">
        <v>30</v>
      </c>
      <c r="M47" s="69">
        <v>24</v>
      </c>
      <c r="N47" s="69">
        <v>24</v>
      </c>
      <c r="O47" s="69">
        <v>24</v>
      </c>
      <c r="P47" s="69">
        <v>24</v>
      </c>
      <c r="Q47" s="69">
        <v>24</v>
      </c>
      <c r="R47" s="69">
        <v>24</v>
      </c>
      <c r="S47" s="69">
        <v>24</v>
      </c>
      <c r="T47" s="69">
        <v>24</v>
      </c>
      <c r="U47" s="69">
        <v>30</v>
      </c>
      <c r="V47" s="69">
        <v>30</v>
      </c>
      <c r="W47" s="69">
        <v>30</v>
      </c>
      <c r="X47" s="69">
        <v>30</v>
      </c>
      <c r="Y47" s="69">
        <v>30</v>
      </c>
      <c r="Z47" s="69">
        <v>30</v>
      </c>
      <c r="AA47" s="69">
        <v>30</v>
      </c>
      <c r="AB47" s="69">
        <v>30</v>
      </c>
      <c r="AC47" s="69">
        <v>672</v>
      </c>
      <c r="AD47" s="69"/>
      <c r="AE47" s="69"/>
    </row>
    <row r="48" spans="1:31">
      <c r="A48" s="69"/>
      <c r="B48" s="69"/>
      <c r="C48" s="69"/>
      <c r="D48" s="69" t="s">
        <v>134</v>
      </c>
      <c r="E48" s="69">
        <v>30</v>
      </c>
      <c r="F48" s="69">
        <v>30</v>
      </c>
      <c r="G48" s="69">
        <v>30</v>
      </c>
      <c r="H48" s="69">
        <v>30</v>
      </c>
      <c r="I48" s="69">
        <v>30</v>
      </c>
      <c r="J48" s="69">
        <v>30</v>
      </c>
      <c r="K48" s="69">
        <v>30</v>
      </c>
      <c r="L48" s="69">
        <v>30</v>
      </c>
      <c r="M48" s="69">
        <v>30</v>
      </c>
      <c r="N48" s="69">
        <v>30</v>
      </c>
      <c r="O48" s="69">
        <v>30</v>
      </c>
      <c r="P48" s="69">
        <v>30</v>
      </c>
      <c r="Q48" s="69">
        <v>30</v>
      </c>
      <c r="R48" s="69">
        <v>30</v>
      </c>
      <c r="S48" s="69">
        <v>30</v>
      </c>
      <c r="T48" s="69">
        <v>30</v>
      </c>
      <c r="U48" s="69">
        <v>30</v>
      </c>
      <c r="V48" s="69">
        <v>30</v>
      </c>
      <c r="W48" s="69">
        <v>30</v>
      </c>
      <c r="X48" s="69">
        <v>30</v>
      </c>
      <c r="Y48" s="69">
        <v>30</v>
      </c>
      <c r="Z48" s="69">
        <v>30</v>
      </c>
      <c r="AA48" s="69">
        <v>30</v>
      </c>
      <c r="AB48" s="69">
        <v>30</v>
      </c>
      <c r="AC48" s="69">
        <v>720</v>
      </c>
      <c r="AD48" s="69"/>
      <c r="AE48" s="69"/>
    </row>
    <row r="49" spans="1:31">
      <c r="A49" s="69"/>
      <c r="B49" s="69"/>
      <c r="C49" s="69"/>
      <c r="D49" s="69" t="s">
        <v>126</v>
      </c>
      <c r="E49" s="69">
        <v>30</v>
      </c>
      <c r="F49" s="69">
        <v>30</v>
      </c>
      <c r="G49" s="69">
        <v>30</v>
      </c>
      <c r="H49" s="69">
        <v>30</v>
      </c>
      <c r="I49" s="69">
        <v>30</v>
      </c>
      <c r="J49" s="69">
        <v>30</v>
      </c>
      <c r="K49" s="69">
        <v>30</v>
      </c>
      <c r="L49" s="69">
        <v>30</v>
      </c>
      <c r="M49" s="69">
        <v>30</v>
      </c>
      <c r="N49" s="69">
        <v>30</v>
      </c>
      <c r="O49" s="69">
        <v>30</v>
      </c>
      <c r="P49" s="69">
        <v>30</v>
      </c>
      <c r="Q49" s="69">
        <v>30</v>
      </c>
      <c r="R49" s="69">
        <v>30</v>
      </c>
      <c r="S49" s="69">
        <v>30</v>
      </c>
      <c r="T49" s="69">
        <v>30</v>
      </c>
      <c r="U49" s="69">
        <v>30</v>
      </c>
      <c r="V49" s="69">
        <v>30</v>
      </c>
      <c r="W49" s="69">
        <v>30</v>
      </c>
      <c r="X49" s="69">
        <v>30</v>
      </c>
      <c r="Y49" s="69">
        <v>30</v>
      </c>
      <c r="Z49" s="69">
        <v>30</v>
      </c>
      <c r="AA49" s="69">
        <v>30</v>
      </c>
      <c r="AB49" s="69">
        <v>30</v>
      </c>
      <c r="AC49" s="69">
        <v>720</v>
      </c>
      <c r="AD49" s="69"/>
      <c r="AE49" s="69"/>
    </row>
    <row r="50" spans="1:31">
      <c r="A50" s="69" t="s">
        <v>11</v>
      </c>
      <c r="B50" s="69" t="s">
        <v>151</v>
      </c>
      <c r="C50" s="69" t="s">
        <v>123</v>
      </c>
      <c r="D50" s="69" t="s">
        <v>128</v>
      </c>
      <c r="E50" s="69">
        <v>26.7</v>
      </c>
      <c r="F50" s="69">
        <v>26.7</v>
      </c>
      <c r="G50" s="69">
        <v>26.7</v>
      </c>
      <c r="H50" s="69">
        <v>26.7</v>
      </c>
      <c r="I50" s="69">
        <v>26.7</v>
      </c>
      <c r="J50" s="69">
        <v>26.7</v>
      </c>
      <c r="K50" s="69">
        <v>26.7</v>
      </c>
      <c r="L50" s="69">
        <v>26.7</v>
      </c>
      <c r="M50" s="69">
        <v>26.7</v>
      </c>
      <c r="N50" s="69">
        <v>26.7</v>
      </c>
      <c r="O50" s="69">
        <v>26.7</v>
      </c>
      <c r="P50" s="69">
        <v>26.7</v>
      </c>
      <c r="Q50" s="69">
        <v>26.7</v>
      </c>
      <c r="R50" s="69">
        <v>26.7</v>
      </c>
      <c r="S50" s="69">
        <v>26.7</v>
      </c>
      <c r="T50" s="69">
        <v>26.7</v>
      </c>
      <c r="U50" s="69">
        <v>26.7</v>
      </c>
      <c r="V50" s="69">
        <v>26.7</v>
      </c>
      <c r="W50" s="69">
        <v>26.7</v>
      </c>
      <c r="X50" s="69">
        <v>26.7</v>
      </c>
      <c r="Y50" s="69">
        <v>26.7</v>
      </c>
      <c r="Z50" s="69">
        <v>26.7</v>
      </c>
      <c r="AA50" s="69">
        <v>26.7</v>
      </c>
      <c r="AB50" s="69">
        <v>26.7</v>
      </c>
      <c r="AC50" s="69">
        <v>640.79999999999995</v>
      </c>
      <c r="AD50" s="69">
        <v>4485.6000000000004</v>
      </c>
      <c r="AE50" s="69">
        <v>233892</v>
      </c>
    </row>
    <row r="51" spans="1:31">
      <c r="A51" s="69" t="s">
        <v>152</v>
      </c>
      <c r="B51" s="69" t="s">
        <v>153</v>
      </c>
      <c r="C51" s="69" t="s">
        <v>123</v>
      </c>
      <c r="D51" s="69" t="s">
        <v>124</v>
      </c>
      <c r="E51" s="69">
        <v>50</v>
      </c>
      <c r="F51" s="69">
        <v>50</v>
      </c>
      <c r="G51" s="69">
        <v>50</v>
      </c>
      <c r="H51" s="69">
        <v>50</v>
      </c>
      <c r="I51" s="69">
        <v>50</v>
      </c>
      <c r="J51" s="69">
        <v>50</v>
      </c>
      <c r="K51" s="69">
        <v>50</v>
      </c>
      <c r="L51" s="69">
        <v>50</v>
      </c>
      <c r="M51" s="69">
        <v>50</v>
      </c>
      <c r="N51" s="69">
        <v>50</v>
      </c>
      <c r="O51" s="69">
        <v>50</v>
      </c>
      <c r="P51" s="69">
        <v>50</v>
      </c>
      <c r="Q51" s="69">
        <v>50</v>
      </c>
      <c r="R51" s="69">
        <v>50</v>
      </c>
      <c r="S51" s="69">
        <v>50</v>
      </c>
      <c r="T51" s="69">
        <v>50</v>
      </c>
      <c r="U51" s="69">
        <v>50</v>
      </c>
      <c r="V51" s="69">
        <v>50</v>
      </c>
      <c r="W51" s="69">
        <v>50</v>
      </c>
      <c r="X51" s="69">
        <v>50</v>
      </c>
      <c r="Y51" s="69">
        <v>50</v>
      </c>
      <c r="Z51" s="69">
        <v>50</v>
      </c>
      <c r="AA51" s="69">
        <v>50</v>
      </c>
      <c r="AB51" s="69">
        <v>50</v>
      </c>
      <c r="AC51" s="69">
        <v>1200</v>
      </c>
      <c r="AD51" s="69">
        <v>8400</v>
      </c>
      <c r="AE51" s="69">
        <v>438000</v>
      </c>
    </row>
    <row r="52" spans="1:31">
      <c r="A52" s="69"/>
      <c r="B52" s="69"/>
      <c r="C52" s="69"/>
      <c r="D52" s="69" t="s">
        <v>125</v>
      </c>
      <c r="E52" s="69">
        <v>50</v>
      </c>
      <c r="F52" s="69">
        <v>50</v>
      </c>
      <c r="G52" s="69">
        <v>50</v>
      </c>
      <c r="H52" s="69">
        <v>50</v>
      </c>
      <c r="I52" s="69">
        <v>50</v>
      </c>
      <c r="J52" s="69">
        <v>50</v>
      </c>
      <c r="K52" s="69">
        <v>50</v>
      </c>
      <c r="L52" s="69">
        <v>50</v>
      </c>
      <c r="M52" s="69">
        <v>50</v>
      </c>
      <c r="N52" s="69">
        <v>50</v>
      </c>
      <c r="O52" s="69">
        <v>50</v>
      </c>
      <c r="P52" s="69">
        <v>50</v>
      </c>
      <c r="Q52" s="69">
        <v>50</v>
      </c>
      <c r="R52" s="69">
        <v>50</v>
      </c>
      <c r="S52" s="69">
        <v>50</v>
      </c>
      <c r="T52" s="69">
        <v>50</v>
      </c>
      <c r="U52" s="69">
        <v>50</v>
      </c>
      <c r="V52" s="69">
        <v>50</v>
      </c>
      <c r="W52" s="69">
        <v>50</v>
      </c>
      <c r="X52" s="69">
        <v>50</v>
      </c>
      <c r="Y52" s="69">
        <v>50</v>
      </c>
      <c r="Z52" s="69">
        <v>50</v>
      </c>
      <c r="AA52" s="69">
        <v>50</v>
      </c>
      <c r="AB52" s="69">
        <v>50</v>
      </c>
      <c r="AC52" s="69">
        <v>1200</v>
      </c>
      <c r="AD52" s="69"/>
      <c r="AE52" s="69"/>
    </row>
    <row r="53" spans="1:31">
      <c r="A53" s="69"/>
      <c r="B53" s="69"/>
      <c r="C53" s="69"/>
      <c r="D53" s="69" t="s">
        <v>126</v>
      </c>
      <c r="E53" s="69">
        <v>50</v>
      </c>
      <c r="F53" s="69">
        <v>50</v>
      </c>
      <c r="G53" s="69">
        <v>50</v>
      </c>
      <c r="H53" s="69">
        <v>50</v>
      </c>
      <c r="I53" s="69">
        <v>50</v>
      </c>
      <c r="J53" s="69">
        <v>50</v>
      </c>
      <c r="K53" s="69">
        <v>50</v>
      </c>
      <c r="L53" s="69">
        <v>50</v>
      </c>
      <c r="M53" s="69">
        <v>50</v>
      </c>
      <c r="N53" s="69">
        <v>50</v>
      </c>
      <c r="O53" s="69">
        <v>50</v>
      </c>
      <c r="P53" s="69">
        <v>50</v>
      </c>
      <c r="Q53" s="69">
        <v>50</v>
      </c>
      <c r="R53" s="69">
        <v>50</v>
      </c>
      <c r="S53" s="69">
        <v>50</v>
      </c>
      <c r="T53" s="69">
        <v>50</v>
      </c>
      <c r="U53" s="69">
        <v>50</v>
      </c>
      <c r="V53" s="69">
        <v>50</v>
      </c>
      <c r="W53" s="69">
        <v>50</v>
      </c>
      <c r="X53" s="69">
        <v>50</v>
      </c>
      <c r="Y53" s="69">
        <v>50</v>
      </c>
      <c r="Z53" s="69">
        <v>50</v>
      </c>
      <c r="AA53" s="69">
        <v>50</v>
      </c>
      <c r="AB53" s="69">
        <v>50</v>
      </c>
      <c r="AC53" s="69">
        <v>1200</v>
      </c>
      <c r="AD53" s="69"/>
      <c r="AE53" s="69"/>
    </row>
    <row r="54" spans="1:31">
      <c r="A54" s="69" t="s">
        <v>288</v>
      </c>
      <c r="B54" s="69" t="s">
        <v>153</v>
      </c>
      <c r="C54" s="69" t="s">
        <v>123</v>
      </c>
      <c r="D54" s="69" t="s">
        <v>128</v>
      </c>
      <c r="E54" s="69">
        <v>30</v>
      </c>
      <c r="F54" s="69">
        <v>30</v>
      </c>
      <c r="G54" s="69">
        <v>30</v>
      </c>
      <c r="H54" s="69">
        <v>30</v>
      </c>
      <c r="I54" s="69">
        <v>30</v>
      </c>
      <c r="J54" s="69">
        <v>30</v>
      </c>
      <c r="K54" s="69">
        <v>30</v>
      </c>
      <c r="L54" s="69">
        <v>30</v>
      </c>
      <c r="M54" s="69">
        <v>30</v>
      </c>
      <c r="N54" s="69">
        <v>30</v>
      </c>
      <c r="O54" s="69">
        <v>30</v>
      </c>
      <c r="P54" s="69">
        <v>30</v>
      </c>
      <c r="Q54" s="69">
        <v>30</v>
      </c>
      <c r="R54" s="69">
        <v>30</v>
      </c>
      <c r="S54" s="69">
        <v>30</v>
      </c>
      <c r="T54" s="69">
        <v>30</v>
      </c>
      <c r="U54" s="69">
        <v>30</v>
      </c>
      <c r="V54" s="69">
        <v>30</v>
      </c>
      <c r="W54" s="69">
        <v>30</v>
      </c>
      <c r="X54" s="69">
        <v>30</v>
      </c>
      <c r="Y54" s="69">
        <v>30</v>
      </c>
      <c r="Z54" s="69">
        <v>30</v>
      </c>
      <c r="AA54" s="69">
        <v>30</v>
      </c>
      <c r="AB54" s="69">
        <v>30</v>
      </c>
      <c r="AC54" s="69">
        <v>720</v>
      </c>
      <c r="AD54" s="69">
        <v>5040</v>
      </c>
      <c r="AE54" s="69">
        <v>262800</v>
      </c>
    </row>
    <row r="55" spans="1:31">
      <c r="A55" s="69" t="s">
        <v>289</v>
      </c>
      <c r="B55" s="69" t="s">
        <v>153</v>
      </c>
      <c r="C55" s="69" t="s">
        <v>123</v>
      </c>
      <c r="D55" s="69" t="s">
        <v>128</v>
      </c>
      <c r="E55" s="69">
        <v>60</v>
      </c>
      <c r="F55" s="69">
        <v>60</v>
      </c>
      <c r="G55" s="69">
        <v>60</v>
      </c>
      <c r="H55" s="69">
        <v>60</v>
      </c>
      <c r="I55" s="69">
        <v>60</v>
      </c>
      <c r="J55" s="69">
        <v>60</v>
      </c>
      <c r="K55" s="69">
        <v>60</v>
      </c>
      <c r="L55" s="69">
        <v>60</v>
      </c>
      <c r="M55" s="69">
        <v>60</v>
      </c>
      <c r="N55" s="69">
        <v>60</v>
      </c>
      <c r="O55" s="69">
        <v>60</v>
      </c>
      <c r="P55" s="69">
        <v>60</v>
      </c>
      <c r="Q55" s="69">
        <v>60</v>
      </c>
      <c r="R55" s="69">
        <v>60</v>
      </c>
      <c r="S55" s="69">
        <v>60</v>
      </c>
      <c r="T55" s="69">
        <v>60</v>
      </c>
      <c r="U55" s="69">
        <v>60</v>
      </c>
      <c r="V55" s="69">
        <v>60</v>
      </c>
      <c r="W55" s="69">
        <v>60</v>
      </c>
      <c r="X55" s="69">
        <v>60</v>
      </c>
      <c r="Y55" s="69">
        <v>60</v>
      </c>
      <c r="Z55" s="69">
        <v>60</v>
      </c>
      <c r="AA55" s="69">
        <v>60</v>
      </c>
      <c r="AB55" s="69">
        <v>60</v>
      </c>
      <c r="AC55" s="69">
        <v>1440</v>
      </c>
      <c r="AD55" s="69">
        <v>10080</v>
      </c>
      <c r="AE55" s="69">
        <v>525600</v>
      </c>
    </row>
    <row r="56" spans="1:31">
      <c r="A56" s="69" t="s">
        <v>154</v>
      </c>
      <c r="B56" s="69" t="s">
        <v>127</v>
      </c>
      <c r="C56" s="69" t="s">
        <v>123</v>
      </c>
      <c r="D56" s="69" t="s">
        <v>124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1</v>
      </c>
      <c r="M56" s="69">
        <v>1</v>
      </c>
      <c r="N56" s="69">
        <v>1</v>
      </c>
      <c r="O56" s="69">
        <v>1</v>
      </c>
      <c r="P56" s="69">
        <v>1</v>
      </c>
      <c r="Q56" s="69">
        <v>1</v>
      </c>
      <c r="R56" s="69">
        <v>1</v>
      </c>
      <c r="S56" s="69">
        <v>1</v>
      </c>
      <c r="T56" s="69">
        <v>1</v>
      </c>
      <c r="U56" s="69">
        <v>1</v>
      </c>
      <c r="V56" s="69">
        <v>0</v>
      </c>
      <c r="W56" s="69">
        <v>0</v>
      </c>
      <c r="X56" s="69">
        <v>0</v>
      </c>
      <c r="Y56" s="69">
        <v>0</v>
      </c>
      <c r="Z56" s="69">
        <v>0</v>
      </c>
      <c r="AA56" s="69">
        <v>0</v>
      </c>
      <c r="AB56" s="69">
        <v>0</v>
      </c>
      <c r="AC56" s="69">
        <v>10</v>
      </c>
      <c r="AD56" s="69">
        <v>58</v>
      </c>
      <c r="AE56" s="69">
        <v>3024.29</v>
      </c>
    </row>
    <row r="57" spans="1:31">
      <c r="A57" s="69"/>
      <c r="B57" s="69"/>
      <c r="C57" s="69"/>
      <c r="D57" s="69" t="s">
        <v>132</v>
      </c>
      <c r="E57" s="69">
        <v>0</v>
      </c>
      <c r="F57" s="69">
        <v>0</v>
      </c>
      <c r="G57" s="69">
        <v>0</v>
      </c>
      <c r="H57" s="69">
        <v>0</v>
      </c>
      <c r="I57" s="69">
        <v>0</v>
      </c>
      <c r="J57" s="69">
        <v>0</v>
      </c>
      <c r="K57" s="69">
        <v>0</v>
      </c>
      <c r="L57" s="69">
        <v>0</v>
      </c>
      <c r="M57" s="69">
        <v>1</v>
      </c>
      <c r="N57" s="69">
        <v>1</v>
      </c>
      <c r="O57" s="69">
        <v>1</v>
      </c>
      <c r="P57" s="69">
        <v>1</v>
      </c>
      <c r="Q57" s="69">
        <v>1</v>
      </c>
      <c r="R57" s="69">
        <v>1</v>
      </c>
      <c r="S57" s="69">
        <v>1</v>
      </c>
      <c r="T57" s="69">
        <v>1</v>
      </c>
      <c r="U57" s="69">
        <v>0</v>
      </c>
      <c r="V57" s="69">
        <v>0</v>
      </c>
      <c r="W57" s="69">
        <v>0</v>
      </c>
      <c r="X57" s="69">
        <v>0</v>
      </c>
      <c r="Y57" s="69">
        <v>0</v>
      </c>
      <c r="Z57" s="69">
        <v>0</v>
      </c>
      <c r="AA57" s="69">
        <v>0</v>
      </c>
      <c r="AB57" s="69">
        <v>0</v>
      </c>
      <c r="AC57" s="69">
        <v>8</v>
      </c>
      <c r="AD57" s="69"/>
      <c r="AE57" s="69"/>
    </row>
    <row r="58" spans="1:31">
      <c r="A58" s="69"/>
      <c r="B58" s="69"/>
      <c r="C58" s="69"/>
      <c r="D58" s="69" t="s">
        <v>134</v>
      </c>
      <c r="E58" s="69">
        <v>1</v>
      </c>
      <c r="F58" s="69">
        <v>1</v>
      </c>
      <c r="G58" s="69">
        <v>1</v>
      </c>
      <c r="H58" s="69">
        <v>1</v>
      </c>
      <c r="I58" s="69">
        <v>1</v>
      </c>
      <c r="J58" s="69">
        <v>1</v>
      </c>
      <c r="K58" s="69">
        <v>1</v>
      </c>
      <c r="L58" s="69">
        <v>1</v>
      </c>
      <c r="M58" s="69">
        <v>1</v>
      </c>
      <c r="N58" s="69">
        <v>1</v>
      </c>
      <c r="O58" s="69">
        <v>1</v>
      </c>
      <c r="P58" s="69">
        <v>1</v>
      </c>
      <c r="Q58" s="69">
        <v>1</v>
      </c>
      <c r="R58" s="69">
        <v>1</v>
      </c>
      <c r="S58" s="69">
        <v>1</v>
      </c>
      <c r="T58" s="69">
        <v>1</v>
      </c>
      <c r="U58" s="69">
        <v>1</v>
      </c>
      <c r="V58" s="69">
        <v>1</v>
      </c>
      <c r="W58" s="69">
        <v>1</v>
      </c>
      <c r="X58" s="69">
        <v>1</v>
      </c>
      <c r="Y58" s="69">
        <v>1</v>
      </c>
      <c r="Z58" s="69">
        <v>1</v>
      </c>
      <c r="AA58" s="69">
        <v>1</v>
      </c>
      <c r="AB58" s="69">
        <v>1</v>
      </c>
      <c r="AC58" s="69">
        <v>24</v>
      </c>
      <c r="AD58" s="69"/>
      <c r="AE58" s="69"/>
    </row>
    <row r="59" spans="1:31">
      <c r="A59" s="69"/>
      <c r="B59" s="69"/>
      <c r="C59" s="69"/>
      <c r="D59" s="69" t="s">
        <v>126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69">
        <v>0</v>
      </c>
      <c r="Q59" s="69">
        <v>0</v>
      </c>
      <c r="R59" s="69">
        <v>0</v>
      </c>
      <c r="S59" s="69">
        <v>0</v>
      </c>
      <c r="T59" s="69">
        <v>0</v>
      </c>
      <c r="U59" s="69">
        <v>0</v>
      </c>
      <c r="V59" s="69">
        <v>0</v>
      </c>
      <c r="W59" s="69">
        <v>0</v>
      </c>
      <c r="X59" s="69">
        <v>0</v>
      </c>
      <c r="Y59" s="69">
        <v>0</v>
      </c>
      <c r="Z59" s="69">
        <v>0</v>
      </c>
      <c r="AA59" s="69">
        <v>0</v>
      </c>
      <c r="AB59" s="69">
        <v>0</v>
      </c>
      <c r="AC59" s="69">
        <v>0</v>
      </c>
      <c r="AD59" s="69"/>
      <c r="AE59" s="69"/>
    </row>
    <row r="60" spans="1:31">
      <c r="A60" s="69" t="s">
        <v>155</v>
      </c>
      <c r="B60" s="69" t="s">
        <v>127</v>
      </c>
      <c r="C60" s="69" t="s">
        <v>123</v>
      </c>
      <c r="D60" s="69" t="s">
        <v>128</v>
      </c>
      <c r="E60" s="69">
        <v>1</v>
      </c>
      <c r="F60" s="69">
        <v>1</v>
      </c>
      <c r="G60" s="69">
        <v>1</v>
      </c>
      <c r="H60" s="69">
        <v>1</v>
      </c>
      <c r="I60" s="69">
        <v>1</v>
      </c>
      <c r="J60" s="69">
        <v>1</v>
      </c>
      <c r="K60" s="69">
        <v>1</v>
      </c>
      <c r="L60" s="69">
        <v>1</v>
      </c>
      <c r="M60" s="69">
        <v>1</v>
      </c>
      <c r="N60" s="69">
        <v>1</v>
      </c>
      <c r="O60" s="69">
        <v>1</v>
      </c>
      <c r="P60" s="69">
        <v>1</v>
      </c>
      <c r="Q60" s="69">
        <v>1</v>
      </c>
      <c r="R60" s="69">
        <v>1</v>
      </c>
      <c r="S60" s="69">
        <v>1</v>
      </c>
      <c r="T60" s="69">
        <v>1</v>
      </c>
      <c r="U60" s="69">
        <v>1</v>
      </c>
      <c r="V60" s="69">
        <v>1</v>
      </c>
      <c r="W60" s="69">
        <v>1</v>
      </c>
      <c r="X60" s="69">
        <v>1</v>
      </c>
      <c r="Y60" s="69">
        <v>1</v>
      </c>
      <c r="Z60" s="69">
        <v>1</v>
      </c>
      <c r="AA60" s="69">
        <v>1</v>
      </c>
      <c r="AB60" s="69">
        <v>1</v>
      </c>
      <c r="AC60" s="69">
        <v>24</v>
      </c>
      <c r="AD60" s="69">
        <v>168</v>
      </c>
      <c r="AE60" s="69">
        <v>8760</v>
      </c>
    </row>
    <row r="61" spans="1:31">
      <c r="A61" s="69" t="s">
        <v>156</v>
      </c>
      <c r="B61" s="69" t="s">
        <v>157</v>
      </c>
      <c r="C61" s="69" t="s">
        <v>123</v>
      </c>
      <c r="D61" s="69" t="s">
        <v>128</v>
      </c>
      <c r="E61" s="69">
        <v>4</v>
      </c>
      <c r="F61" s="69">
        <v>4</v>
      </c>
      <c r="G61" s="69">
        <v>4</v>
      </c>
      <c r="H61" s="69">
        <v>4</v>
      </c>
      <c r="I61" s="69">
        <v>4</v>
      </c>
      <c r="J61" s="69">
        <v>4</v>
      </c>
      <c r="K61" s="69">
        <v>4</v>
      </c>
      <c r="L61" s="69">
        <v>4</v>
      </c>
      <c r="M61" s="69">
        <v>4</v>
      </c>
      <c r="N61" s="69">
        <v>4</v>
      </c>
      <c r="O61" s="69">
        <v>4</v>
      </c>
      <c r="P61" s="69">
        <v>4</v>
      </c>
      <c r="Q61" s="69">
        <v>4</v>
      </c>
      <c r="R61" s="69">
        <v>4</v>
      </c>
      <c r="S61" s="69">
        <v>4</v>
      </c>
      <c r="T61" s="69">
        <v>4</v>
      </c>
      <c r="U61" s="69">
        <v>4</v>
      </c>
      <c r="V61" s="69">
        <v>4</v>
      </c>
      <c r="W61" s="69">
        <v>4</v>
      </c>
      <c r="X61" s="69">
        <v>4</v>
      </c>
      <c r="Y61" s="69">
        <v>4</v>
      </c>
      <c r="Z61" s="69">
        <v>4</v>
      </c>
      <c r="AA61" s="69">
        <v>4</v>
      </c>
      <c r="AB61" s="69">
        <v>4</v>
      </c>
      <c r="AC61" s="69">
        <v>96</v>
      </c>
      <c r="AD61" s="69">
        <v>672</v>
      </c>
      <c r="AE61" s="69">
        <v>35040</v>
      </c>
    </row>
    <row r="62" spans="1:31">
      <c r="A62" s="69" t="s">
        <v>158</v>
      </c>
      <c r="B62" s="69" t="s">
        <v>151</v>
      </c>
      <c r="C62" s="69" t="s">
        <v>123</v>
      </c>
      <c r="D62" s="69" t="s">
        <v>128</v>
      </c>
      <c r="E62" s="69">
        <v>16</v>
      </c>
      <c r="F62" s="69">
        <v>16</v>
      </c>
      <c r="G62" s="69">
        <v>16</v>
      </c>
      <c r="H62" s="69">
        <v>16</v>
      </c>
      <c r="I62" s="69">
        <v>16</v>
      </c>
      <c r="J62" s="69">
        <v>16</v>
      </c>
      <c r="K62" s="69">
        <v>16</v>
      </c>
      <c r="L62" s="69">
        <v>16</v>
      </c>
      <c r="M62" s="69">
        <v>16</v>
      </c>
      <c r="N62" s="69">
        <v>16</v>
      </c>
      <c r="O62" s="69">
        <v>16</v>
      </c>
      <c r="P62" s="69">
        <v>16</v>
      </c>
      <c r="Q62" s="69">
        <v>16</v>
      </c>
      <c r="R62" s="69">
        <v>16</v>
      </c>
      <c r="S62" s="69">
        <v>16</v>
      </c>
      <c r="T62" s="69">
        <v>16</v>
      </c>
      <c r="U62" s="69">
        <v>16</v>
      </c>
      <c r="V62" s="69">
        <v>16</v>
      </c>
      <c r="W62" s="69">
        <v>16</v>
      </c>
      <c r="X62" s="69">
        <v>16</v>
      </c>
      <c r="Y62" s="69">
        <v>16</v>
      </c>
      <c r="Z62" s="69">
        <v>16</v>
      </c>
      <c r="AA62" s="69">
        <v>16</v>
      </c>
      <c r="AB62" s="69">
        <v>16</v>
      </c>
      <c r="AC62" s="69">
        <v>384</v>
      </c>
      <c r="AD62" s="69">
        <v>2688</v>
      </c>
      <c r="AE62" s="69">
        <v>140160</v>
      </c>
    </row>
    <row r="63" spans="1:31">
      <c r="A63" s="69" t="s">
        <v>137</v>
      </c>
      <c r="B63" s="69" t="s">
        <v>138</v>
      </c>
      <c r="C63" s="69" t="s">
        <v>123</v>
      </c>
      <c r="D63" s="69" t="s">
        <v>128</v>
      </c>
      <c r="E63" s="69">
        <v>120</v>
      </c>
      <c r="F63" s="69">
        <v>120</v>
      </c>
      <c r="G63" s="69">
        <v>120</v>
      </c>
      <c r="H63" s="69">
        <v>120</v>
      </c>
      <c r="I63" s="69">
        <v>120</v>
      </c>
      <c r="J63" s="69">
        <v>120</v>
      </c>
      <c r="K63" s="69">
        <v>120</v>
      </c>
      <c r="L63" s="69">
        <v>120</v>
      </c>
      <c r="M63" s="69">
        <v>120</v>
      </c>
      <c r="N63" s="69">
        <v>120</v>
      </c>
      <c r="O63" s="69">
        <v>120</v>
      </c>
      <c r="P63" s="69">
        <v>120</v>
      </c>
      <c r="Q63" s="69">
        <v>120</v>
      </c>
      <c r="R63" s="69">
        <v>120</v>
      </c>
      <c r="S63" s="69">
        <v>120</v>
      </c>
      <c r="T63" s="69">
        <v>120</v>
      </c>
      <c r="U63" s="69">
        <v>120</v>
      </c>
      <c r="V63" s="69">
        <v>120</v>
      </c>
      <c r="W63" s="69">
        <v>120</v>
      </c>
      <c r="X63" s="69">
        <v>120</v>
      </c>
      <c r="Y63" s="69">
        <v>120</v>
      </c>
      <c r="Z63" s="69">
        <v>120</v>
      </c>
      <c r="AA63" s="69">
        <v>120</v>
      </c>
      <c r="AB63" s="69">
        <v>120</v>
      </c>
      <c r="AC63" s="69">
        <v>2880</v>
      </c>
      <c r="AD63" s="69">
        <v>20160</v>
      </c>
      <c r="AE63" s="69">
        <v>1051200</v>
      </c>
    </row>
    <row r="64" spans="1:31">
      <c r="A64" s="69" t="s">
        <v>139</v>
      </c>
      <c r="B64" s="69" t="s">
        <v>127</v>
      </c>
      <c r="C64" s="69" t="s">
        <v>123</v>
      </c>
      <c r="D64" s="69" t="s">
        <v>128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69">
        <v>0</v>
      </c>
      <c r="K64" s="69">
        <v>0</v>
      </c>
      <c r="L64" s="69">
        <v>0</v>
      </c>
      <c r="M64" s="69">
        <v>0</v>
      </c>
      <c r="N64" s="69">
        <v>0</v>
      </c>
      <c r="O64" s="69">
        <v>0</v>
      </c>
      <c r="P64" s="69">
        <v>0</v>
      </c>
      <c r="Q64" s="69">
        <v>0</v>
      </c>
      <c r="R64" s="69">
        <v>0</v>
      </c>
      <c r="S64" s="69">
        <v>0</v>
      </c>
      <c r="T64" s="69">
        <v>0</v>
      </c>
      <c r="U64" s="69">
        <v>0</v>
      </c>
      <c r="V64" s="69">
        <v>0</v>
      </c>
      <c r="W64" s="69">
        <v>0</v>
      </c>
      <c r="X64" s="69">
        <v>0</v>
      </c>
      <c r="Y64" s="69">
        <v>0</v>
      </c>
      <c r="Z64" s="69">
        <v>0</v>
      </c>
      <c r="AA64" s="69">
        <v>0</v>
      </c>
      <c r="AB64" s="69">
        <v>0</v>
      </c>
      <c r="AC64" s="69">
        <v>0</v>
      </c>
      <c r="AD64" s="69">
        <v>0</v>
      </c>
      <c r="AE64" s="69">
        <v>0</v>
      </c>
    </row>
    <row r="65" spans="1:31">
      <c r="A65" s="69" t="s">
        <v>140</v>
      </c>
      <c r="B65" s="69" t="s">
        <v>138</v>
      </c>
      <c r="C65" s="69" t="s">
        <v>123</v>
      </c>
      <c r="D65" s="69" t="s">
        <v>128</v>
      </c>
      <c r="E65" s="69">
        <v>0.2</v>
      </c>
      <c r="F65" s="69">
        <v>0.2</v>
      </c>
      <c r="G65" s="69">
        <v>0.2</v>
      </c>
      <c r="H65" s="69">
        <v>0.2</v>
      </c>
      <c r="I65" s="69">
        <v>0.2</v>
      </c>
      <c r="J65" s="69">
        <v>0.2</v>
      </c>
      <c r="K65" s="69">
        <v>0.2</v>
      </c>
      <c r="L65" s="69">
        <v>0.2</v>
      </c>
      <c r="M65" s="69">
        <v>0.2</v>
      </c>
      <c r="N65" s="69">
        <v>0.2</v>
      </c>
      <c r="O65" s="69">
        <v>0.2</v>
      </c>
      <c r="P65" s="69">
        <v>0.2</v>
      </c>
      <c r="Q65" s="69">
        <v>0.2</v>
      </c>
      <c r="R65" s="69">
        <v>0.2</v>
      </c>
      <c r="S65" s="69">
        <v>0.2</v>
      </c>
      <c r="T65" s="69">
        <v>0.2</v>
      </c>
      <c r="U65" s="69">
        <v>0.2</v>
      </c>
      <c r="V65" s="69">
        <v>0.2</v>
      </c>
      <c r="W65" s="69">
        <v>0.2</v>
      </c>
      <c r="X65" s="69">
        <v>0.2</v>
      </c>
      <c r="Y65" s="69">
        <v>0.2</v>
      </c>
      <c r="Z65" s="69">
        <v>0.2</v>
      </c>
      <c r="AA65" s="69">
        <v>0.2</v>
      </c>
      <c r="AB65" s="69">
        <v>0.2</v>
      </c>
      <c r="AC65" s="69">
        <v>4.8</v>
      </c>
      <c r="AD65" s="69">
        <v>33.6</v>
      </c>
      <c r="AE65" s="69">
        <v>1752</v>
      </c>
    </row>
    <row r="66" spans="1:31">
      <c r="A66" s="69" t="s">
        <v>141</v>
      </c>
      <c r="B66" s="69" t="s">
        <v>138</v>
      </c>
      <c r="C66" s="69" t="s">
        <v>142</v>
      </c>
      <c r="D66" s="69" t="s">
        <v>128</v>
      </c>
      <c r="E66" s="69">
        <v>1</v>
      </c>
      <c r="F66" s="69">
        <v>1</v>
      </c>
      <c r="G66" s="69">
        <v>1</v>
      </c>
      <c r="H66" s="69">
        <v>1</v>
      </c>
      <c r="I66" s="69">
        <v>1</v>
      </c>
      <c r="J66" s="69">
        <v>1</v>
      </c>
      <c r="K66" s="69">
        <v>1</v>
      </c>
      <c r="L66" s="69">
        <v>1</v>
      </c>
      <c r="M66" s="69">
        <v>1</v>
      </c>
      <c r="N66" s="69">
        <v>1</v>
      </c>
      <c r="O66" s="69">
        <v>1</v>
      </c>
      <c r="P66" s="69">
        <v>1</v>
      </c>
      <c r="Q66" s="69">
        <v>1</v>
      </c>
      <c r="R66" s="69">
        <v>1</v>
      </c>
      <c r="S66" s="69">
        <v>1</v>
      </c>
      <c r="T66" s="69">
        <v>1</v>
      </c>
      <c r="U66" s="69">
        <v>1</v>
      </c>
      <c r="V66" s="69">
        <v>1</v>
      </c>
      <c r="W66" s="69">
        <v>1</v>
      </c>
      <c r="X66" s="69">
        <v>1</v>
      </c>
      <c r="Y66" s="69">
        <v>1</v>
      </c>
      <c r="Z66" s="69">
        <v>1</v>
      </c>
      <c r="AA66" s="69">
        <v>1</v>
      </c>
      <c r="AB66" s="69">
        <v>1</v>
      </c>
      <c r="AC66" s="69">
        <v>24</v>
      </c>
      <c r="AD66" s="69">
        <v>168</v>
      </c>
      <c r="AE66" s="69">
        <v>6924</v>
      </c>
    </row>
    <row r="67" spans="1:31">
      <c r="A67" s="69"/>
      <c r="B67" s="69"/>
      <c r="C67" s="69" t="s">
        <v>143</v>
      </c>
      <c r="D67" s="69" t="s">
        <v>128</v>
      </c>
      <c r="E67" s="69">
        <v>0.5</v>
      </c>
      <c r="F67" s="69">
        <v>0.5</v>
      </c>
      <c r="G67" s="69">
        <v>0.5</v>
      </c>
      <c r="H67" s="69">
        <v>0.5</v>
      </c>
      <c r="I67" s="69">
        <v>0.5</v>
      </c>
      <c r="J67" s="69">
        <v>0.5</v>
      </c>
      <c r="K67" s="69">
        <v>0.5</v>
      </c>
      <c r="L67" s="69">
        <v>0.5</v>
      </c>
      <c r="M67" s="69">
        <v>0.5</v>
      </c>
      <c r="N67" s="69">
        <v>0.5</v>
      </c>
      <c r="O67" s="69">
        <v>0.5</v>
      </c>
      <c r="P67" s="69">
        <v>0.5</v>
      </c>
      <c r="Q67" s="69">
        <v>0.5</v>
      </c>
      <c r="R67" s="69">
        <v>0.5</v>
      </c>
      <c r="S67" s="69">
        <v>0.5</v>
      </c>
      <c r="T67" s="69">
        <v>0.5</v>
      </c>
      <c r="U67" s="69">
        <v>0.5</v>
      </c>
      <c r="V67" s="69">
        <v>0.5</v>
      </c>
      <c r="W67" s="69">
        <v>0.5</v>
      </c>
      <c r="X67" s="69">
        <v>0.5</v>
      </c>
      <c r="Y67" s="69">
        <v>0.5</v>
      </c>
      <c r="Z67" s="69">
        <v>0.5</v>
      </c>
      <c r="AA67" s="69">
        <v>0.5</v>
      </c>
      <c r="AB67" s="69">
        <v>0.5</v>
      </c>
      <c r="AC67" s="69">
        <v>12</v>
      </c>
      <c r="AD67" s="69">
        <v>84</v>
      </c>
      <c r="AE67" s="69"/>
    </row>
    <row r="68" spans="1:31">
      <c r="A68" s="69"/>
      <c r="B68" s="69"/>
      <c r="C68" s="69" t="s">
        <v>123</v>
      </c>
      <c r="D68" s="69" t="s">
        <v>128</v>
      </c>
      <c r="E68" s="69">
        <v>1</v>
      </c>
      <c r="F68" s="69">
        <v>1</v>
      </c>
      <c r="G68" s="69">
        <v>1</v>
      </c>
      <c r="H68" s="69">
        <v>1</v>
      </c>
      <c r="I68" s="69">
        <v>1</v>
      </c>
      <c r="J68" s="69">
        <v>1</v>
      </c>
      <c r="K68" s="69">
        <v>1</v>
      </c>
      <c r="L68" s="69">
        <v>1</v>
      </c>
      <c r="M68" s="69">
        <v>1</v>
      </c>
      <c r="N68" s="69">
        <v>1</v>
      </c>
      <c r="O68" s="69">
        <v>1</v>
      </c>
      <c r="P68" s="69">
        <v>1</v>
      </c>
      <c r="Q68" s="69">
        <v>1</v>
      </c>
      <c r="R68" s="69">
        <v>1</v>
      </c>
      <c r="S68" s="69">
        <v>1</v>
      </c>
      <c r="T68" s="69">
        <v>1</v>
      </c>
      <c r="U68" s="69">
        <v>1</v>
      </c>
      <c r="V68" s="69">
        <v>1</v>
      </c>
      <c r="W68" s="69">
        <v>1</v>
      </c>
      <c r="X68" s="69">
        <v>1</v>
      </c>
      <c r="Y68" s="69">
        <v>1</v>
      </c>
      <c r="Z68" s="69">
        <v>1</v>
      </c>
      <c r="AA68" s="69">
        <v>1</v>
      </c>
      <c r="AB68" s="69">
        <v>1</v>
      </c>
      <c r="AC68" s="69">
        <v>24</v>
      </c>
      <c r="AD68" s="69">
        <v>168</v>
      </c>
      <c r="AE68" s="69"/>
    </row>
    <row r="69" spans="1:31">
      <c r="A69" s="69" t="s">
        <v>146</v>
      </c>
      <c r="B69" s="69" t="s">
        <v>138</v>
      </c>
      <c r="C69" s="69" t="s">
        <v>123</v>
      </c>
      <c r="D69" s="69" t="s">
        <v>128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0</v>
      </c>
      <c r="M69" s="69">
        <v>0</v>
      </c>
      <c r="N69" s="69">
        <v>0</v>
      </c>
      <c r="O69" s="69">
        <v>0</v>
      </c>
      <c r="P69" s="69">
        <v>0</v>
      </c>
      <c r="Q69" s="69">
        <v>0</v>
      </c>
      <c r="R69" s="69">
        <v>0</v>
      </c>
      <c r="S69" s="69">
        <v>0</v>
      </c>
      <c r="T69" s="69">
        <v>0</v>
      </c>
      <c r="U69" s="69">
        <v>0</v>
      </c>
      <c r="V69" s="69">
        <v>0</v>
      </c>
      <c r="W69" s="69">
        <v>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69">
        <v>0</v>
      </c>
      <c r="AE69" s="69">
        <v>0</v>
      </c>
    </row>
    <row r="70" spans="1:31">
      <c r="A70" s="65" t="s">
        <v>147</v>
      </c>
      <c r="B70" s="65" t="s">
        <v>148</v>
      </c>
      <c r="C70" s="65" t="s">
        <v>123</v>
      </c>
      <c r="D70" s="65" t="s">
        <v>128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24</v>
      </c>
      <c r="AD70" s="65">
        <v>168</v>
      </c>
      <c r="AE70" s="65">
        <v>8760</v>
      </c>
    </row>
    <row r="71" spans="1:31">
      <c r="A71" s="65" t="s">
        <v>149</v>
      </c>
      <c r="B71" s="65" t="s">
        <v>127</v>
      </c>
      <c r="C71" s="65" t="s">
        <v>123</v>
      </c>
      <c r="D71" s="65" t="s">
        <v>128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24</v>
      </c>
      <c r="AD71" s="65">
        <v>168</v>
      </c>
      <c r="AE71" s="65">
        <v>8760</v>
      </c>
    </row>
    <row r="72" spans="1:31">
      <c r="A72" s="65" t="s">
        <v>290</v>
      </c>
      <c r="B72" s="65" t="s">
        <v>127</v>
      </c>
      <c r="C72" s="65" t="s">
        <v>123</v>
      </c>
      <c r="D72" s="65" t="s">
        <v>128</v>
      </c>
      <c r="E72" s="65">
        <v>1</v>
      </c>
      <c r="F72" s="65">
        <v>1</v>
      </c>
      <c r="G72" s="65">
        <v>1</v>
      </c>
      <c r="H72" s="65">
        <v>1</v>
      </c>
      <c r="I72" s="65">
        <v>1</v>
      </c>
      <c r="J72" s="65">
        <v>1</v>
      </c>
      <c r="K72" s="65">
        <v>1</v>
      </c>
      <c r="L72" s="65">
        <v>1</v>
      </c>
      <c r="M72" s="65">
        <v>1</v>
      </c>
      <c r="N72" s="65">
        <v>1</v>
      </c>
      <c r="O72" s="65">
        <v>1</v>
      </c>
      <c r="P72" s="65">
        <v>1</v>
      </c>
      <c r="Q72" s="65">
        <v>1</v>
      </c>
      <c r="R72" s="65">
        <v>1</v>
      </c>
      <c r="S72" s="65">
        <v>1</v>
      </c>
      <c r="T72" s="65">
        <v>1</v>
      </c>
      <c r="U72" s="65">
        <v>1</v>
      </c>
      <c r="V72" s="65">
        <v>1</v>
      </c>
      <c r="W72" s="65">
        <v>1</v>
      </c>
      <c r="X72" s="65">
        <v>1</v>
      </c>
      <c r="Y72" s="65">
        <v>1</v>
      </c>
      <c r="Z72" s="65">
        <v>1</v>
      </c>
      <c r="AA72" s="65">
        <v>1</v>
      </c>
      <c r="AB72" s="65">
        <v>1</v>
      </c>
      <c r="AC72" s="65">
        <v>24</v>
      </c>
      <c r="AD72" s="65">
        <v>168</v>
      </c>
      <c r="AE72" s="65">
        <v>8760</v>
      </c>
    </row>
    <row r="73" spans="1:31">
      <c r="A73" s="66" t="s">
        <v>150</v>
      </c>
      <c r="B73" s="66" t="s">
        <v>127</v>
      </c>
      <c r="C73" s="66" t="s">
        <v>123</v>
      </c>
      <c r="D73" s="66" t="s">
        <v>128</v>
      </c>
      <c r="E73" s="66">
        <v>1</v>
      </c>
      <c r="F73" s="66">
        <v>1</v>
      </c>
      <c r="G73" s="66">
        <v>1</v>
      </c>
      <c r="H73" s="66">
        <v>1</v>
      </c>
      <c r="I73" s="66">
        <v>1</v>
      </c>
      <c r="J73" s="66">
        <v>1</v>
      </c>
      <c r="K73" s="66">
        <v>1</v>
      </c>
      <c r="L73" s="66">
        <v>1</v>
      </c>
      <c r="M73" s="66">
        <v>1</v>
      </c>
      <c r="N73" s="66">
        <v>1</v>
      </c>
      <c r="O73" s="66">
        <v>1</v>
      </c>
      <c r="P73" s="66">
        <v>1</v>
      </c>
      <c r="Q73" s="66">
        <v>1</v>
      </c>
      <c r="R73" s="66">
        <v>1</v>
      </c>
      <c r="S73" s="66">
        <v>1</v>
      </c>
      <c r="T73" s="66">
        <v>1</v>
      </c>
      <c r="U73" s="66">
        <v>1</v>
      </c>
      <c r="V73" s="66">
        <v>1</v>
      </c>
      <c r="W73" s="66">
        <v>1</v>
      </c>
      <c r="X73" s="66">
        <v>1</v>
      </c>
      <c r="Y73" s="66">
        <v>1</v>
      </c>
      <c r="Z73" s="66">
        <v>1</v>
      </c>
      <c r="AA73" s="66">
        <v>1</v>
      </c>
      <c r="AB73" s="66">
        <v>1</v>
      </c>
      <c r="AC73" s="66">
        <v>24</v>
      </c>
      <c r="AD73" s="66">
        <v>168</v>
      </c>
      <c r="AE73" s="66">
        <v>8760</v>
      </c>
    </row>
    <row r="74" spans="1:31">
      <c r="A74" s="66" t="s">
        <v>291</v>
      </c>
      <c r="B74" s="66" t="s">
        <v>151</v>
      </c>
      <c r="C74" s="66" t="s">
        <v>292</v>
      </c>
      <c r="D74" s="66" t="s">
        <v>128</v>
      </c>
      <c r="E74" s="66">
        <v>1</v>
      </c>
      <c r="F74" s="66">
        <v>1</v>
      </c>
      <c r="G74" s="66">
        <v>1</v>
      </c>
      <c r="H74" s="66">
        <v>1</v>
      </c>
      <c r="I74" s="66">
        <v>1</v>
      </c>
      <c r="J74" s="66">
        <v>1</v>
      </c>
      <c r="K74" s="66">
        <v>1</v>
      </c>
      <c r="L74" s="66">
        <v>1</v>
      </c>
      <c r="M74" s="66">
        <v>1</v>
      </c>
      <c r="N74" s="66">
        <v>1</v>
      </c>
      <c r="O74" s="66">
        <v>1</v>
      </c>
      <c r="P74" s="66">
        <v>1</v>
      </c>
      <c r="Q74" s="66">
        <v>1</v>
      </c>
      <c r="R74" s="66">
        <v>1</v>
      </c>
      <c r="S74" s="66">
        <v>1</v>
      </c>
      <c r="T74" s="66">
        <v>1</v>
      </c>
      <c r="U74" s="66">
        <v>1</v>
      </c>
      <c r="V74" s="66">
        <v>1</v>
      </c>
      <c r="W74" s="66">
        <v>1</v>
      </c>
      <c r="X74" s="66">
        <v>1</v>
      </c>
      <c r="Y74" s="66">
        <v>1</v>
      </c>
      <c r="Z74" s="66">
        <v>1</v>
      </c>
      <c r="AA74" s="66">
        <v>1</v>
      </c>
      <c r="AB74" s="66">
        <v>1</v>
      </c>
      <c r="AC74" s="66">
        <v>24</v>
      </c>
      <c r="AD74" s="66">
        <v>168</v>
      </c>
      <c r="AE74" s="66">
        <v>8760</v>
      </c>
    </row>
    <row r="75" spans="1:31">
      <c r="A75" s="67"/>
      <c r="C75" s="66" t="s">
        <v>293</v>
      </c>
      <c r="D75" s="66" t="s">
        <v>128</v>
      </c>
      <c r="E75" s="66">
        <v>1</v>
      </c>
      <c r="F75" s="66">
        <v>1</v>
      </c>
      <c r="G75" s="66">
        <v>1</v>
      </c>
      <c r="H75" s="66">
        <v>1</v>
      </c>
      <c r="I75" s="66">
        <v>1</v>
      </c>
      <c r="J75" s="66">
        <v>1</v>
      </c>
      <c r="K75" s="66">
        <v>1</v>
      </c>
      <c r="L75" s="66">
        <v>1</v>
      </c>
      <c r="M75" s="66">
        <v>1</v>
      </c>
      <c r="N75" s="66">
        <v>1</v>
      </c>
      <c r="O75" s="66">
        <v>1</v>
      </c>
      <c r="P75" s="66">
        <v>1</v>
      </c>
      <c r="Q75" s="66">
        <v>1</v>
      </c>
      <c r="R75" s="66">
        <v>1</v>
      </c>
      <c r="S75" s="66">
        <v>1</v>
      </c>
      <c r="T75" s="66">
        <v>1</v>
      </c>
      <c r="U75" s="66">
        <v>1</v>
      </c>
      <c r="V75" s="66">
        <v>1</v>
      </c>
      <c r="W75" s="66">
        <v>1</v>
      </c>
      <c r="X75" s="66">
        <v>1</v>
      </c>
      <c r="Y75" s="66">
        <v>1</v>
      </c>
      <c r="Z75" s="66">
        <v>1</v>
      </c>
      <c r="AA75" s="66">
        <v>1</v>
      </c>
      <c r="AB75" s="66">
        <v>1</v>
      </c>
      <c r="AC75" s="66">
        <v>24</v>
      </c>
      <c r="AD75" s="66">
        <v>168</v>
      </c>
    </row>
    <row r="76" spans="1:31">
      <c r="C76" s="66" t="s">
        <v>123</v>
      </c>
      <c r="D76" s="66" t="s">
        <v>128</v>
      </c>
      <c r="E76" s="68">
        <v>1</v>
      </c>
      <c r="F76" s="68">
        <v>1</v>
      </c>
      <c r="G76" s="68">
        <v>1</v>
      </c>
      <c r="H76" s="68">
        <v>1</v>
      </c>
      <c r="I76" s="68">
        <v>1</v>
      </c>
      <c r="J76" s="68">
        <v>1</v>
      </c>
      <c r="K76" s="68">
        <v>1</v>
      </c>
      <c r="L76" s="68">
        <v>1</v>
      </c>
      <c r="M76" s="68">
        <v>1</v>
      </c>
      <c r="N76" s="68">
        <v>1</v>
      </c>
      <c r="O76" s="68">
        <v>1</v>
      </c>
      <c r="P76" s="68">
        <v>1</v>
      </c>
      <c r="Q76" s="68">
        <v>1</v>
      </c>
      <c r="R76" s="68">
        <v>1</v>
      </c>
      <c r="S76" s="68">
        <v>1</v>
      </c>
      <c r="T76" s="68">
        <v>1</v>
      </c>
      <c r="U76" s="68">
        <v>1</v>
      </c>
      <c r="V76" s="68">
        <v>1</v>
      </c>
      <c r="W76" s="68">
        <v>1</v>
      </c>
      <c r="X76" s="68">
        <v>1</v>
      </c>
      <c r="Y76" s="68">
        <v>1</v>
      </c>
      <c r="Z76" s="68">
        <v>1</v>
      </c>
      <c r="AA76" s="68">
        <v>1</v>
      </c>
      <c r="AB76" s="68">
        <v>1</v>
      </c>
      <c r="AC76" s="66">
        <v>24</v>
      </c>
      <c r="AD76" s="66">
        <v>168</v>
      </c>
    </row>
    <row r="77" spans="1:31">
      <c r="A77" s="66" t="s">
        <v>294</v>
      </c>
      <c r="B77" s="66" t="s">
        <v>151</v>
      </c>
      <c r="C77" s="66" t="s">
        <v>123</v>
      </c>
      <c r="D77" s="66" t="s">
        <v>128</v>
      </c>
      <c r="E77" s="68">
        <v>-10</v>
      </c>
      <c r="F77" s="68">
        <v>-10</v>
      </c>
      <c r="G77" s="68">
        <v>-10</v>
      </c>
      <c r="H77" s="68">
        <v>-10</v>
      </c>
      <c r="I77" s="68">
        <v>-10</v>
      </c>
      <c r="J77" s="68">
        <v>-10</v>
      </c>
      <c r="K77" s="68">
        <v>-10</v>
      </c>
      <c r="L77" s="68">
        <v>-10</v>
      </c>
      <c r="M77" s="68">
        <v>-10</v>
      </c>
      <c r="N77" s="68">
        <v>-10</v>
      </c>
      <c r="O77" s="68">
        <v>-10</v>
      </c>
      <c r="P77" s="68">
        <v>-10</v>
      </c>
      <c r="Q77" s="68">
        <v>-10</v>
      </c>
      <c r="R77" s="68">
        <v>-10</v>
      </c>
      <c r="S77" s="68">
        <v>-10</v>
      </c>
      <c r="T77" s="68">
        <v>-10</v>
      </c>
      <c r="U77" s="68">
        <v>-10</v>
      </c>
      <c r="V77" s="68">
        <v>-10</v>
      </c>
      <c r="W77" s="68">
        <v>-10</v>
      </c>
      <c r="X77" s="68">
        <v>-10</v>
      </c>
      <c r="Y77" s="68">
        <v>-10</v>
      </c>
      <c r="Z77" s="68">
        <v>-10</v>
      </c>
      <c r="AA77" s="68">
        <v>-10</v>
      </c>
      <c r="AB77" s="68">
        <v>-10</v>
      </c>
      <c r="AC77" s="66">
        <v>-240</v>
      </c>
      <c r="AD77" s="66">
        <v>-1680</v>
      </c>
      <c r="AE77" s="66">
        <v>-87600</v>
      </c>
    </row>
    <row r="78" spans="1:31">
      <c r="A78" s="66" t="s">
        <v>295</v>
      </c>
      <c r="B78" s="66" t="s">
        <v>151</v>
      </c>
      <c r="C78" s="66" t="s">
        <v>123</v>
      </c>
      <c r="D78" s="66" t="s">
        <v>128</v>
      </c>
      <c r="E78" s="68">
        <v>60</v>
      </c>
      <c r="F78" s="68">
        <v>60</v>
      </c>
      <c r="G78" s="68">
        <v>60</v>
      </c>
      <c r="H78" s="68">
        <v>60</v>
      </c>
      <c r="I78" s="68">
        <v>60</v>
      </c>
      <c r="J78" s="68">
        <v>60</v>
      </c>
      <c r="K78" s="68">
        <v>60</v>
      </c>
      <c r="L78" s="68">
        <v>60</v>
      </c>
      <c r="M78" s="68">
        <v>60</v>
      </c>
      <c r="N78" s="68">
        <v>60</v>
      </c>
      <c r="O78" s="68">
        <v>60</v>
      </c>
      <c r="P78" s="68">
        <v>60</v>
      </c>
      <c r="Q78" s="68">
        <v>60</v>
      </c>
      <c r="R78" s="68">
        <v>60</v>
      </c>
      <c r="S78" s="68">
        <v>60</v>
      </c>
      <c r="T78" s="68">
        <v>60</v>
      </c>
      <c r="U78" s="68">
        <v>60</v>
      </c>
      <c r="V78" s="68">
        <v>60</v>
      </c>
      <c r="W78" s="68">
        <v>60</v>
      </c>
      <c r="X78" s="68">
        <v>60</v>
      </c>
      <c r="Y78" s="68">
        <v>60</v>
      </c>
      <c r="Z78" s="68">
        <v>60</v>
      </c>
      <c r="AA78" s="68">
        <v>60</v>
      </c>
      <c r="AB78" s="68">
        <v>60</v>
      </c>
      <c r="AC78" s="66">
        <v>1440</v>
      </c>
      <c r="AD78" s="66">
        <v>10080</v>
      </c>
      <c r="AE78" s="66">
        <v>525600</v>
      </c>
    </row>
    <row r="79" spans="1:31"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</row>
    <row r="80" spans="1:31"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</row>
    <row r="81" spans="5:28"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</row>
    <row r="82" spans="5:28"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</row>
    <row r="83" spans="5:28"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8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160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8"/>
      <c r="B2" s="98"/>
      <c r="C2" s="6" t="s">
        <v>102</v>
      </c>
      <c r="D2" s="6" t="s">
        <v>103</v>
      </c>
      <c r="E2" s="6" t="s">
        <v>104</v>
      </c>
      <c r="F2" s="6" t="s">
        <v>105</v>
      </c>
      <c r="G2" s="6" t="s">
        <v>106</v>
      </c>
      <c r="H2" s="6" t="s">
        <v>107</v>
      </c>
      <c r="I2" s="6" t="s">
        <v>108</v>
      </c>
      <c r="J2" s="6" t="s">
        <v>109</v>
      </c>
      <c r="K2" s="6" t="s">
        <v>110</v>
      </c>
      <c r="L2" s="6" t="s">
        <v>111</v>
      </c>
      <c r="M2" s="6" t="s">
        <v>285</v>
      </c>
      <c r="N2" s="6" t="s">
        <v>112</v>
      </c>
      <c r="O2" s="6" t="s">
        <v>113</v>
      </c>
      <c r="P2" s="6" t="s">
        <v>114</v>
      </c>
      <c r="Q2" s="6" t="s">
        <v>115</v>
      </c>
      <c r="R2" s="6" t="s">
        <v>116</v>
      </c>
    </row>
    <row r="3" spans="1:18">
      <c r="A3" s="8" t="s">
        <v>12</v>
      </c>
      <c r="B3" s="9"/>
    </row>
    <row r="4" spans="1:18">
      <c r="A4" s="5"/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518</v>
      </c>
      <c r="H4" s="11" t="s">
        <v>19</v>
      </c>
      <c r="I4" s="11" t="s">
        <v>20</v>
      </c>
      <c r="J4" s="11" t="s">
        <v>21</v>
      </c>
      <c r="K4" s="11" t="s">
        <v>22</v>
      </c>
      <c r="L4" s="11" t="s">
        <v>23</v>
      </c>
      <c r="M4" s="11" t="s">
        <v>24</v>
      </c>
      <c r="N4" s="11" t="s">
        <v>25</v>
      </c>
      <c r="O4" s="11" t="s">
        <v>26</v>
      </c>
      <c r="P4" s="11" t="s">
        <v>27</v>
      </c>
      <c r="Q4" s="11">
        <v>7</v>
      </c>
      <c r="R4" s="11">
        <v>8</v>
      </c>
    </row>
    <row r="5" spans="1:18">
      <c r="A5" s="5"/>
      <c r="B5" s="10" t="s">
        <v>28</v>
      </c>
      <c r="C5" s="11" t="s">
        <v>29</v>
      </c>
      <c r="D5" s="11" t="s">
        <v>29</v>
      </c>
      <c r="E5" s="11" t="s">
        <v>29</v>
      </c>
      <c r="F5" s="11" t="s">
        <v>29</v>
      </c>
      <c r="G5" s="11" t="s">
        <v>29</v>
      </c>
      <c r="H5" s="11" t="s">
        <v>29</v>
      </c>
      <c r="I5" s="11" t="s">
        <v>29</v>
      </c>
      <c r="J5" s="11" t="s">
        <v>29</v>
      </c>
      <c r="K5" s="11" t="s">
        <v>29</v>
      </c>
      <c r="L5" s="11" t="s">
        <v>29</v>
      </c>
      <c r="M5" s="11" t="s">
        <v>29</v>
      </c>
      <c r="N5" s="11" t="s">
        <v>29</v>
      </c>
      <c r="O5" s="11" t="s">
        <v>29</v>
      </c>
      <c r="P5" s="11" t="s">
        <v>29</v>
      </c>
      <c r="Q5" s="11" t="s">
        <v>29</v>
      </c>
      <c r="R5" s="11" t="s">
        <v>29</v>
      </c>
    </row>
    <row r="6" spans="1:18">
      <c r="A6" s="5"/>
      <c r="B6" s="10"/>
      <c r="C6" s="92"/>
      <c r="D6" s="93"/>
      <c r="E6" s="93"/>
      <c r="F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</row>
    <row r="7" spans="1:18">
      <c r="A7" s="8" t="s">
        <v>41</v>
      </c>
      <c r="B7" s="9"/>
      <c r="H7" s="94"/>
    </row>
    <row r="8" spans="1:18">
      <c r="A8" s="5"/>
      <c r="B8" s="8" t="s">
        <v>42</v>
      </c>
    </row>
    <row r="9" spans="1:18">
      <c r="A9" s="5"/>
      <c r="B9" s="13" t="s">
        <v>43</v>
      </c>
      <c r="C9" s="14" t="str">
        <f>BuildingSummary!$C$27</f>
        <v>Metal building wall</v>
      </c>
      <c r="D9" s="14" t="str">
        <f>BuildingSummary!$C$27</f>
        <v>Metal building wall</v>
      </c>
      <c r="E9" s="14" t="str">
        <f>BuildingSummary!$C$27</f>
        <v>Metal building wall</v>
      </c>
      <c r="F9" s="14" t="str">
        <f>BuildingSummary!$C$27</f>
        <v>Metal building wall</v>
      </c>
      <c r="G9" s="14" t="str">
        <f>BuildingSummary!$C$27</f>
        <v>Metal building wall</v>
      </c>
      <c r="H9" s="14" t="str">
        <f>BuildingSummary!$C$27</f>
        <v>Metal building wall</v>
      </c>
      <c r="I9" s="14" t="str">
        <f>BuildingSummary!$C$27</f>
        <v>Metal building wall</v>
      </c>
      <c r="J9" s="14" t="str">
        <f>BuildingSummary!$C$27</f>
        <v>Metal building wall</v>
      </c>
      <c r="K9" s="14" t="str">
        <f>BuildingSummary!$C$27</f>
        <v>Metal building wall</v>
      </c>
      <c r="L9" s="14" t="str">
        <f>BuildingSummary!$C$27</f>
        <v>Metal building wall</v>
      </c>
      <c r="M9" s="14" t="str">
        <f>BuildingSummary!$C$27</f>
        <v>Metal building wall</v>
      </c>
      <c r="N9" s="14" t="str">
        <f>BuildingSummary!$C$27</f>
        <v>Metal building wall</v>
      </c>
      <c r="O9" s="14" t="str">
        <f>BuildingSummary!$C$27</f>
        <v>Metal building wall</v>
      </c>
      <c r="P9" s="14" t="str">
        <f>BuildingSummary!$C$27</f>
        <v>Metal building wall</v>
      </c>
      <c r="Q9" s="14" t="str">
        <f>BuildingSummary!$C$27</f>
        <v>Metal building wall</v>
      </c>
      <c r="R9" s="14" t="str">
        <f>BuildingSummary!$C$27</f>
        <v>Metal building wall</v>
      </c>
    </row>
    <row r="10" spans="1:18">
      <c r="A10" s="5"/>
      <c r="B10" s="10" t="s">
        <v>198</v>
      </c>
      <c r="C10" s="12">
        <f>1/Miami!$D$39</f>
        <v>0.22909507445589919</v>
      </c>
      <c r="D10" s="12">
        <f>1/Houston!$D$39</f>
        <v>0.98231827111984282</v>
      </c>
      <c r="E10" s="12">
        <f>1/Phoenix!$D$39</f>
        <v>0.54229934924078094</v>
      </c>
      <c r="F10" s="12">
        <f>1/Atlanta!$D$39</f>
        <v>1.1627906976744187</v>
      </c>
      <c r="G10" s="12">
        <f>1/LosAngeles!$D$39</f>
        <v>0.60901339829476253</v>
      </c>
      <c r="H10" s="12">
        <f>1/LasVegas!$D$39</f>
        <v>0.90909090909090906</v>
      </c>
      <c r="I10" s="12">
        <f>1/SanFrancisco!$D$39</f>
        <v>1.1627906976744187</v>
      </c>
      <c r="J10" s="12">
        <f>1/Baltimore!$D$39</f>
        <v>1.7889087656529514</v>
      </c>
      <c r="K10" s="12">
        <f>1/Albuquerque!$D$39</f>
        <v>1.5698587127158556</v>
      </c>
      <c r="L10" s="12">
        <f>1/Seattle!$D$39</f>
        <v>1.7241379310344829</v>
      </c>
      <c r="M10" s="12">
        <f>1/Chicago!$D$39</f>
        <v>1.9569471624266144</v>
      </c>
      <c r="N10" s="12">
        <f>1/Boulder!$D$39</f>
        <v>1.9569471624266144</v>
      </c>
      <c r="O10" s="12">
        <f>1/Minneapolis!$D$39</f>
        <v>2.5188916876574305</v>
      </c>
      <c r="P10" s="12">
        <f>1/Helena!$D$39</f>
        <v>2.2522522522522523</v>
      </c>
      <c r="Q10" s="12">
        <f>1/Duluth!$D$39</f>
        <v>2.8490028490028494</v>
      </c>
      <c r="R10" s="12">
        <f>1/Fairbanks!$D$39</f>
        <v>3.7174721189591078</v>
      </c>
    </row>
    <row r="11" spans="1:18">
      <c r="A11" s="5"/>
      <c r="B11" s="8" t="s">
        <v>45</v>
      </c>
    </row>
    <row r="12" spans="1:18">
      <c r="A12" s="5"/>
      <c r="B12" s="13" t="s">
        <v>43</v>
      </c>
      <c r="C12" s="14" t="str">
        <f>BuildingSummary!$C$32</f>
        <v>Metal building roof</v>
      </c>
      <c r="D12" s="14" t="str">
        <f>BuildingSummary!$C$32</f>
        <v>Metal building roof</v>
      </c>
      <c r="E12" s="14" t="str">
        <f>BuildingSummary!$C$32</f>
        <v>Metal building roof</v>
      </c>
      <c r="F12" s="14" t="str">
        <f>BuildingSummary!$C$32</f>
        <v>Metal building roof</v>
      </c>
      <c r="G12" s="14" t="str">
        <f>BuildingSummary!$C$32</f>
        <v>Metal building roof</v>
      </c>
      <c r="H12" s="14" t="str">
        <f>BuildingSummary!$C$32</f>
        <v>Metal building roof</v>
      </c>
      <c r="I12" s="14" t="str">
        <f>BuildingSummary!$C$32</f>
        <v>Metal building roof</v>
      </c>
      <c r="J12" s="14" t="str">
        <f>BuildingSummary!$C$32</f>
        <v>Metal building roof</v>
      </c>
      <c r="K12" s="14" t="str">
        <f>BuildingSummary!$C$32</f>
        <v>Metal building roof</v>
      </c>
      <c r="L12" s="14" t="str">
        <f>BuildingSummary!$C$32</f>
        <v>Metal building roof</v>
      </c>
      <c r="M12" s="14" t="str">
        <f>BuildingSummary!$C$32</f>
        <v>Metal building roof</v>
      </c>
      <c r="N12" s="14" t="str">
        <f>BuildingSummary!$C$32</f>
        <v>Metal building roof</v>
      </c>
      <c r="O12" s="14" t="str">
        <f>BuildingSummary!$C$32</f>
        <v>Metal building roof</v>
      </c>
      <c r="P12" s="14" t="str">
        <f>BuildingSummary!$C$32</f>
        <v>Metal building roof</v>
      </c>
      <c r="Q12" s="14" t="str">
        <f>BuildingSummary!$C$32</f>
        <v>Metal building roof</v>
      </c>
      <c r="R12" s="14" t="str">
        <f>BuildingSummary!$C$32</f>
        <v>Metal building roof</v>
      </c>
    </row>
    <row r="13" spans="1:18">
      <c r="A13" s="5"/>
      <c r="B13" s="10" t="s">
        <v>198</v>
      </c>
      <c r="C13" s="12">
        <f>1/Miami!$D$51</f>
        <v>2.3752969121140142</v>
      </c>
      <c r="D13" s="12">
        <f>1/Houston!$D$51</f>
        <v>2.6666666666666665</v>
      </c>
      <c r="E13" s="12">
        <f>1/Phoenix!$D$51</f>
        <v>3.8314176245210727</v>
      </c>
      <c r="F13" s="12">
        <f>1/Atlanta!$D$51</f>
        <v>2.4449877750611249</v>
      </c>
      <c r="G13" s="12">
        <f>1/LosAngeles!$D$51</f>
        <v>1.7574692442882252</v>
      </c>
      <c r="H13" s="12">
        <f>1/LasVegas!$D$51</f>
        <v>3.6630036630036629</v>
      </c>
      <c r="I13" s="12">
        <f>1/SanFrancisco!$D$51</f>
        <v>1.996007984031936</v>
      </c>
      <c r="J13" s="12">
        <f>1/Baltimore!$D$51</f>
        <v>3.0303030303030303</v>
      </c>
      <c r="K13" s="12">
        <f>1/Albuquerque!$D$51</f>
        <v>2.9850746268656714</v>
      </c>
      <c r="L13" s="12">
        <f>1/Seattle!$D$51</f>
        <v>2.7472527472527473</v>
      </c>
      <c r="M13" s="12">
        <f>1/Chicago!$D$51</f>
        <v>3.3783783783783785</v>
      </c>
      <c r="N13" s="12">
        <f>1/Boulder!$D$51</f>
        <v>3.5087719298245617</v>
      </c>
      <c r="O13" s="12">
        <f>1/Minneapolis!$D$51</f>
        <v>3.9682539682539684</v>
      </c>
      <c r="P13" s="12">
        <f>1/Helena!$D$51</f>
        <v>3.6496350364963499</v>
      </c>
      <c r="Q13" s="12">
        <f>1/Duluth!$D$51</f>
        <v>4.4052863436123344</v>
      </c>
      <c r="R13" s="12">
        <f>1/Fairbanks!$D$51</f>
        <v>5.7471264367816097</v>
      </c>
    </row>
    <row r="14" spans="1:18">
      <c r="A14" s="5"/>
      <c r="B14" s="8" t="s">
        <v>47</v>
      </c>
    </row>
    <row r="15" spans="1:18">
      <c r="A15" s="5"/>
      <c r="B15" s="10" t="s">
        <v>199</v>
      </c>
      <c r="C15" s="12">
        <f>Miami!$E$59</f>
        <v>5.835</v>
      </c>
      <c r="D15" s="12">
        <f>Houston!$E$59</f>
        <v>5.835</v>
      </c>
      <c r="E15" s="12">
        <f>Phoenix!$E$59</f>
        <v>5.835</v>
      </c>
      <c r="F15" s="12">
        <f>Atlanta!$E$59</f>
        <v>4.0919999999999996</v>
      </c>
      <c r="G15" s="12">
        <f>LosAngeles!$E$59</f>
        <v>5.835</v>
      </c>
      <c r="H15" s="12">
        <f>LasVegas!$E$59</f>
        <v>5.835</v>
      </c>
      <c r="I15" s="12">
        <f>SanFrancisco!$E$59</f>
        <v>4.0919999999999996</v>
      </c>
      <c r="J15" s="12">
        <f>Baltimore!$E$59</f>
        <v>3.3540000000000001</v>
      </c>
      <c r="K15" s="12">
        <f>Albuquerque!$E$59</f>
        <v>4.0919999999999996</v>
      </c>
      <c r="L15" s="12">
        <f>Seattle!$E$59</f>
        <v>4.0919999999999996</v>
      </c>
      <c r="M15" s="12">
        <f>Chicago!$E$59</f>
        <v>3.3540000000000001</v>
      </c>
      <c r="N15" s="12">
        <f>Boulder!$E$59</f>
        <v>3.3540000000000001</v>
      </c>
      <c r="O15" s="12">
        <f>Minneapolis!$E$59</f>
        <v>2.956</v>
      </c>
      <c r="P15" s="12">
        <f>Helena!$E$59</f>
        <v>2.956</v>
      </c>
      <c r="Q15" s="12">
        <f>Duluth!$E$59</f>
        <v>2.956</v>
      </c>
      <c r="R15" s="12">
        <f>Fairbanks!$E$59</f>
        <v>2.956</v>
      </c>
    </row>
    <row r="16" spans="1:18">
      <c r="A16" s="5"/>
      <c r="B16" s="10" t="s">
        <v>48</v>
      </c>
      <c r="C16" s="12">
        <f>Miami!$F$59</f>
        <v>0.251</v>
      </c>
      <c r="D16" s="12">
        <f>Houston!$F$59</f>
        <v>0.251</v>
      </c>
      <c r="E16" s="12">
        <f>Phoenix!$F$59</f>
        <v>0.251</v>
      </c>
      <c r="F16" s="12">
        <f>Atlanta!$F$59</f>
        <v>0.255</v>
      </c>
      <c r="G16" s="12">
        <f>LosAngeles!$F$59</f>
        <v>0.44</v>
      </c>
      <c r="H16" s="12">
        <f>LasVegas!$F$59</f>
        <v>0.251</v>
      </c>
      <c r="I16" s="12">
        <f>SanFrancisco!$F$59</f>
        <v>0.39200000000000002</v>
      </c>
      <c r="J16" s="12">
        <f>Baltimore!$F$59</f>
        <v>0.35499999999999998</v>
      </c>
      <c r="K16" s="12">
        <f>Albuquerque!$F$59</f>
        <v>0.36199999999999999</v>
      </c>
      <c r="L16" s="12">
        <f>Seattle!$F$59</f>
        <v>0.39200000000000002</v>
      </c>
      <c r="M16" s="12">
        <f>Chicago!$F$59</f>
        <v>0.38500000000000001</v>
      </c>
      <c r="N16" s="12">
        <f>Boulder!$F$59</f>
        <v>0.38500000000000001</v>
      </c>
      <c r="O16" s="12">
        <f>Minneapolis!$F$59</f>
        <v>0.38500000000000001</v>
      </c>
      <c r="P16" s="12">
        <f>Helena!$F$59</f>
        <v>0.38500000000000001</v>
      </c>
      <c r="Q16" s="12">
        <f>Duluth!$F$59</f>
        <v>0.48699999999999999</v>
      </c>
      <c r="R16" s="12">
        <f>Fairbanks!$F$59</f>
        <v>0.70199999999999996</v>
      </c>
    </row>
    <row r="17" spans="1:18">
      <c r="A17" s="5"/>
      <c r="B17" s="10" t="s">
        <v>49</v>
      </c>
      <c r="C17" s="12">
        <f>Miami!$G$59</f>
        <v>0.11</v>
      </c>
      <c r="D17" s="12">
        <f>Houston!$G$59</f>
        <v>0.11</v>
      </c>
      <c r="E17" s="12">
        <f>Phoenix!$G$59</f>
        <v>0.11</v>
      </c>
      <c r="F17" s="12">
        <f>Atlanta!$G$59</f>
        <v>0.129</v>
      </c>
      <c r="G17" s="12">
        <f>LosAngeles!$G$59</f>
        <v>0.27200000000000002</v>
      </c>
      <c r="H17" s="12">
        <f>LasVegas!$G$59</f>
        <v>0.11</v>
      </c>
      <c r="I17" s="12">
        <f>SanFrancisco!$G$59</f>
        <v>0.253</v>
      </c>
      <c r="J17" s="12">
        <f>Baltimore!$G$59</f>
        <v>0.27400000000000002</v>
      </c>
      <c r="K17" s="12">
        <f>Albuquerque!$G$59</f>
        <v>0.22500000000000001</v>
      </c>
      <c r="L17" s="12">
        <f>Seattle!$G$59</f>
        <v>0.253</v>
      </c>
      <c r="M17" s="12">
        <f>Chicago!$G$59</f>
        <v>0.30499999999999999</v>
      </c>
      <c r="N17" s="12">
        <f>Boulder!$G$59</f>
        <v>0.30499999999999999</v>
      </c>
      <c r="O17" s="12">
        <f>Minneapolis!$G$59</f>
        <v>0.30499999999999999</v>
      </c>
      <c r="P17" s="12">
        <f>Helena!$G$59</f>
        <v>0.30499999999999999</v>
      </c>
      <c r="Q17" s="12">
        <f>Duluth!$G$59</f>
        <v>0.40899999999999997</v>
      </c>
      <c r="R17" s="12">
        <f>Fairbanks!$G$59</f>
        <v>0.63300000000000001</v>
      </c>
    </row>
    <row r="18" spans="1:18">
      <c r="A18" s="5"/>
      <c r="B18" s="8" t="s">
        <v>50</v>
      </c>
    </row>
    <row r="19" spans="1:18">
      <c r="A19" s="5"/>
      <c r="B19" s="10" t="s">
        <v>199</v>
      </c>
      <c r="C19" s="11" t="s">
        <v>161</v>
      </c>
      <c r="D19" s="11" t="s">
        <v>161</v>
      </c>
      <c r="E19" s="11" t="s">
        <v>161</v>
      </c>
      <c r="F19" s="11" t="s">
        <v>161</v>
      </c>
      <c r="G19" s="11" t="s">
        <v>161</v>
      </c>
      <c r="H19" s="11" t="s">
        <v>161</v>
      </c>
      <c r="I19" s="11" t="s">
        <v>161</v>
      </c>
      <c r="J19" s="11" t="s">
        <v>161</v>
      </c>
      <c r="K19" s="11" t="s">
        <v>161</v>
      </c>
      <c r="L19" s="11" t="s">
        <v>161</v>
      </c>
      <c r="M19" s="11" t="s">
        <v>161</v>
      </c>
      <c r="N19" s="11" t="s">
        <v>161</v>
      </c>
      <c r="O19" s="11" t="s">
        <v>161</v>
      </c>
      <c r="P19" s="11" t="s">
        <v>161</v>
      </c>
      <c r="Q19" s="11" t="s">
        <v>161</v>
      </c>
      <c r="R19" s="11" t="s">
        <v>161</v>
      </c>
    </row>
    <row r="20" spans="1:18">
      <c r="A20" s="5"/>
      <c r="B20" s="10" t="s">
        <v>48</v>
      </c>
      <c r="C20" s="11" t="s">
        <v>161</v>
      </c>
      <c r="D20" s="11" t="s">
        <v>161</v>
      </c>
      <c r="E20" s="11" t="s">
        <v>161</v>
      </c>
      <c r="F20" s="11" t="s">
        <v>161</v>
      </c>
      <c r="G20" s="11" t="s">
        <v>161</v>
      </c>
      <c r="H20" s="11" t="s">
        <v>161</v>
      </c>
      <c r="I20" s="11" t="s">
        <v>161</v>
      </c>
      <c r="J20" s="11" t="s">
        <v>161</v>
      </c>
      <c r="K20" s="11" t="s">
        <v>161</v>
      </c>
      <c r="L20" s="11" t="s">
        <v>161</v>
      </c>
      <c r="M20" s="11" t="s">
        <v>161</v>
      </c>
      <c r="N20" s="11" t="s">
        <v>161</v>
      </c>
      <c r="O20" s="11" t="s">
        <v>161</v>
      </c>
      <c r="P20" s="11" t="s">
        <v>161</v>
      </c>
      <c r="Q20" s="11" t="s">
        <v>161</v>
      </c>
      <c r="R20" s="11" t="s">
        <v>161</v>
      </c>
    </row>
    <row r="21" spans="1:18">
      <c r="A21" s="5"/>
      <c r="B21" s="10" t="s">
        <v>49</v>
      </c>
      <c r="C21" s="11" t="s">
        <v>161</v>
      </c>
      <c r="D21" s="11" t="s">
        <v>161</v>
      </c>
      <c r="E21" s="11" t="s">
        <v>161</v>
      </c>
      <c r="F21" s="11" t="s">
        <v>161</v>
      </c>
      <c r="G21" s="11" t="s">
        <v>161</v>
      </c>
      <c r="H21" s="11" t="s">
        <v>161</v>
      </c>
      <c r="I21" s="11" t="s">
        <v>161</v>
      </c>
      <c r="J21" s="11" t="s">
        <v>161</v>
      </c>
      <c r="K21" s="11" t="s">
        <v>161</v>
      </c>
      <c r="L21" s="11" t="s">
        <v>161</v>
      </c>
      <c r="M21" s="11" t="s">
        <v>161</v>
      </c>
      <c r="N21" s="11" t="s">
        <v>161</v>
      </c>
      <c r="O21" s="11" t="s">
        <v>161</v>
      </c>
      <c r="P21" s="11" t="s">
        <v>161</v>
      </c>
      <c r="Q21" s="11" t="s">
        <v>161</v>
      </c>
      <c r="R21" s="11" t="s">
        <v>161</v>
      </c>
    </row>
    <row r="22" spans="1:18">
      <c r="A22" s="5"/>
      <c r="B22" s="8" t="s">
        <v>51</v>
      </c>
    </row>
    <row r="23" spans="1:18">
      <c r="A23" s="5"/>
      <c r="B23" s="10" t="s">
        <v>52</v>
      </c>
      <c r="C23" s="85" t="str">
        <f>BuildingSummary!$C$47</f>
        <v>Mass Floor</v>
      </c>
      <c r="D23" s="85" t="str">
        <f>BuildingSummary!$C$47</f>
        <v>Mass Floor</v>
      </c>
      <c r="E23" s="85" t="str">
        <f>BuildingSummary!$C$47</f>
        <v>Mass Floor</v>
      </c>
      <c r="F23" s="85" t="str">
        <f>BuildingSummary!$C$47</f>
        <v>Mass Floor</v>
      </c>
      <c r="G23" s="85" t="str">
        <f>BuildingSummary!$C$47</f>
        <v>Mass Floor</v>
      </c>
      <c r="H23" s="85" t="str">
        <f>BuildingSummary!$C$47</f>
        <v>Mass Floor</v>
      </c>
      <c r="I23" s="85" t="str">
        <f>BuildingSummary!$C$47</f>
        <v>Mass Floor</v>
      </c>
      <c r="J23" s="85" t="str">
        <f>BuildingSummary!$C$47</f>
        <v>Mass Floor</v>
      </c>
      <c r="K23" s="85" t="str">
        <f>BuildingSummary!$C$47</f>
        <v>Mass Floor</v>
      </c>
      <c r="L23" s="85" t="str">
        <f>BuildingSummary!$C$47</f>
        <v>Mass Floor</v>
      </c>
      <c r="M23" s="85" t="str">
        <f>BuildingSummary!$C$47</f>
        <v>Mass Floor</v>
      </c>
      <c r="N23" s="85" t="str">
        <f>BuildingSummary!$C$47</f>
        <v>Mass Floor</v>
      </c>
      <c r="O23" s="85" t="str">
        <f>BuildingSummary!$C$47</f>
        <v>Mass Floor</v>
      </c>
      <c r="P23" s="85" t="str">
        <f>BuildingSummary!$C$47</f>
        <v>Mass Floor</v>
      </c>
      <c r="Q23" s="85" t="str">
        <f>BuildingSummary!$C$47</f>
        <v>Mass Floor</v>
      </c>
      <c r="R23" s="85" t="str">
        <f>BuildingSummary!$C$47</f>
        <v>Mass Floor</v>
      </c>
    </row>
    <row r="24" spans="1:18">
      <c r="A24" s="5"/>
      <c r="B24" s="13" t="s">
        <v>54</v>
      </c>
      <c r="C24" s="85" t="str">
        <f>BuildingSummary!$C$48</f>
        <v>8in slab-on-grade</v>
      </c>
      <c r="D24" s="85" t="str">
        <f>BuildingSummary!$C$48</f>
        <v>8in slab-on-grade</v>
      </c>
      <c r="E24" s="85" t="str">
        <f>BuildingSummary!$C$48</f>
        <v>8in slab-on-grade</v>
      </c>
      <c r="F24" s="85" t="str">
        <f>BuildingSummary!$C$48</f>
        <v>8in slab-on-grade</v>
      </c>
      <c r="G24" s="85" t="str">
        <f>BuildingSummary!$C$48</f>
        <v>8in slab-on-grade</v>
      </c>
      <c r="H24" s="85" t="str">
        <f>BuildingSummary!$C$48</f>
        <v>8in slab-on-grade</v>
      </c>
      <c r="I24" s="85" t="str">
        <f>BuildingSummary!$C$48</f>
        <v>8in slab-on-grade</v>
      </c>
      <c r="J24" s="85" t="str">
        <f>BuildingSummary!$C$48</f>
        <v>8in slab-on-grade</v>
      </c>
      <c r="K24" s="85" t="str">
        <f>BuildingSummary!$C$48</f>
        <v>8in slab-on-grade</v>
      </c>
      <c r="L24" s="85" t="str">
        <f>BuildingSummary!$C$48</f>
        <v>8in slab-on-grade</v>
      </c>
      <c r="M24" s="85" t="str">
        <f>BuildingSummary!$C$48</f>
        <v>8in slab-on-grade</v>
      </c>
      <c r="N24" s="85" t="str">
        <f>BuildingSummary!$C$48</f>
        <v>8in slab-on-grade</v>
      </c>
      <c r="O24" s="85" t="str">
        <f>BuildingSummary!$C$48</f>
        <v>8in slab-on-grade</v>
      </c>
      <c r="P24" s="85" t="str">
        <f>BuildingSummary!$C$48</f>
        <v>8in slab-on-grade</v>
      </c>
      <c r="Q24" s="85" t="str">
        <f>BuildingSummary!$C$48</f>
        <v>8in slab-on-grade</v>
      </c>
      <c r="R24" s="85" t="str">
        <f>BuildingSummary!$C$48</f>
        <v>8in slab-on-grade</v>
      </c>
    </row>
    <row r="25" spans="1:18">
      <c r="A25" s="5"/>
      <c r="B25" s="10" t="s">
        <v>198</v>
      </c>
      <c r="C25" s="12">
        <f>1/Miami!$D$42</f>
        <v>0.39808917197452232</v>
      </c>
      <c r="D25" s="12">
        <f>1/Miami!$D$42</f>
        <v>0.39808917197452232</v>
      </c>
      <c r="E25" s="12">
        <f>1/Phoenix!$D$42</f>
        <v>0.39808917197452232</v>
      </c>
      <c r="F25" s="12">
        <f>1/Atlanta!$D$42</f>
        <v>0.39808917197452232</v>
      </c>
      <c r="G25" s="12">
        <f>1/LosAngeles!$D$42</f>
        <v>0.39808917197452232</v>
      </c>
      <c r="H25" s="12">
        <f>1/LasVegas!$D$42</f>
        <v>0.39808917197452232</v>
      </c>
      <c r="I25" s="12">
        <f>1/SanFrancisco!$D$42</f>
        <v>0.39808917197452232</v>
      </c>
      <c r="J25" s="12">
        <f>1/Baltimore!$D$42</f>
        <v>0.39808917197452232</v>
      </c>
      <c r="K25" s="12">
        <f>1/Albuquerque!$D$42</f>
        <v>0.39808917197452232</v>
      </c>
      <c r="L25" s="12">
        <f>1/Seattle!$D$42</f>
        <v>0.39808917197452232</v>
      </c>
      <c r="M25" s="12">
        <f>1/Chicago!$D$42</f>
        <v>0.39808917197452232</v>
      </c>
      <c r="N25" s="12">
        <f>1/Boulder!$D$42</f>
        <v>0.39808917197452232</v>
      </c>
      <c r="O25" s="12">
        <f>1/Minneapolis!$D$42</f>
        <v>0.39808917197452232</v>
      </c>
      <c r="P25" s="12">
        <f>1/Helena!$D$42</f>
        <v>0.39808917197452232</v>
      </c>
      <c r="Q25" s="12">
        <f>1/Duluth!$D$42</f>
        <v>0.39808917197452232</v>
      </c>
      <c r="R25" s="12">
        <f>1/Fairbanks!$D$42</f>
        <v>0.39808917197452232</v>
      </c>
    </row>
    <row r="26" spans="1:18">
      <c r="A26" s="8" t="s">
        <v>60</v>
      </c>
      <c r="B26" s="9"/>
    </row>
    <row r="27" spans="1:18">
      <c r="A27" s="5"/>
      <c r="B27" s="8" t="s">
        <v>65</v>
      </c>
    </row>
    <row r="28" spans="1:18">
      <c r="A28" s="5"/>
      <c r="B28" s="10" t="s">
        <v>162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tr">
        <f>Miami!A71</f>
        <v>FURNACE_PACU_CAV_1:1_UNITARY_PACKAGE_COOLCOIL</v>
      </c>
      <c r="C29" s="12">
        <f>10^(-3)*Miami!$C71</f>
        <v>29.431790000000003</v>
      </c>
      <c r="D29" s="12">
        <f>10^(-3)*Houston!$C71</f>
        <v>26.904230000000002</v>
      </c>
      <c r="E29" s="12">
        <f>10^(-3)*Phoenix!$C71</f>
        <v>28.251090000000001</v>
      </c>
      <c r="F29" s="12">
        <f>10^(-3)*Atlanta!$C71</f>
        <v>25.071999999999999</v>
      </c>
      <c r="G29" s="12">
        <f>10^(-3)*LosAngeles!$C71</f>
        <v>15.927950000000001</v>
      </c>
      <c r="H29" s="12">
        <f>10^(-3)*LasVegas!$C71</f>
        <v>21.657820000000001</v>
      </c>
      <c r="I29" s="12">
        <f>10^(-3)*SanFrancisco!$C71</f>
        <v>12.38039</v>
      </c>
      <c r="J29" s="12">
        <f>10^(-3)*Baltimore!$C71</f>
        <v>26.91893</v>
      </c>
      <c r="K29" s="12">
        <f>10^(-3)*Albuquerque!$C71</f>
        <v>20.837509999999998</v>
      </c>
      <c r="L29" s="12">
        <f>10^(-3)*Seattle!$C71</f>
        <v>16.133649999999999</v>
      </c>
      <c r="M29" s="12">
        <f>10^(-3)*Chicago!$C71</f>
        <v>34.820790000000002</v>
      </c>
      <c r="N29" s="12">
        <f>10^(-3)*Boulder!$C71</f>
        <v>25.962130000000002</v>
      </c>
      <c r="O29" s="12">
        <f>10^(-3)*Minneapolis!$C71</f>
        <v>37.439690000000006</v>
      </c>
      <c r="P29" s="12">
        <f>10^(-3)*Helena!$C71</f>
        <v>30.425090000000001</v>
      </c>
      <c r="Q29" s="12">
        <f>10^(-3)*Duluth!$C71</f>
        <v>38.351680000000002</v>
      </c>
      <c r="R29" s="12">
        <f>10^(-3)*Fairbanks!$C71</f>
        <v>37.799959999999999</v>
      </c>
    </row>
    <row r="30" spans="1:18">
      <c r="A30" s="5"/>
      <c r="B30" s="10" t="str">
        <f>Miami!A72</f>
        <v>FURNACE_PACU_CAV_2:2_UNITARY_PACKAGE_COOLCOIL</v>
      </c>
      <c r="C30" s="12">
        <f>10^(-3)*Miami!$C72</f>
        <v>85.099559999999997</v>
      </c>
      <c r="D30" s="12">
        <f>10^(-3)*Houston!$C72</f>
        <v>87.111620000000002</v>
      </c>
      <c r="E30" s="12">
        <f>10^(-3)*Phoenix!$C72</f>
        <v>96.963669999999993</v>
      </c>
      <c r="F30" s="12">
        <f>10^(-3)*Atlanta!$C72</f>
        <v>117.60133</v>
      </c>
      <c r="G30" s="12">
        <f>10^(-3)*LosAngeles!$C72</f>
        <v>44.391710000000003</v>
      </c>
      <c r="H30" s="12">
        <f>10^(-3)*LasVegas!$C72</f>
        <v>81.451300000000003</v>
      </c>
      <c r="I30" s="12">
        <f>10^(-3)*SanFrancisco!$C72</f>
        <v>47.263220000000004</v>
      </c>
      <c r="J30" s="12">
        <f>10^(-3)*Baltimore!$C72</f>
        <v>132.26486</v>
      </c>
      <c r="K30" s="12">
        <f>10^(-3)*Albuquerque!$C72</f>
        <v>116.52009</v>
      </c>
      <c r="L30" s="12">
        <f>10^(-3)*Seattle!$C72</f>
        <v>84.814830000000001</v>
      </c>
      <c r="M30" s="12">
        <f>10^(-3)*Chicago!$C72</f>
        <v>188.35482999999999</v>
      </c>
      <c r="N30" s="12">
        <f>10^(-3)*Boulder!$C72</f>
        <v>176.15542000000002</v>
      </c>
      <c r="O30" s="12">
        <f>10^(-3)*Minneapolis!$C72</f>
        <v>217.22085999999999</v>
      </c>
      <c r="P30" s="12">
        <f>10^(-3)*Helena!$C72</f>
        <v>191.03973999999999</v>
      </c>
      <c r="Q30" s="12">
        <f>10^(-3)*Duluth!$C72</f>
        <v>234.94789000000003</v>
      </c>
      <c r="R30" s="12">
        <f>10^(-3)*Fairbanks!$C72</f>
        <v>209.92952</v>
      </c>
    </row>
    <row r="31" spans="1:18">
      <c r="A31" s="5"/>
      <c r="B31" s="10" t="s">
        <v>163</v>
      </c>
    </row>
    <row r="32" spans="1:18">
      <c r="A32" s="5"/>
      <c r="B32" s="10" t="str">
        <f>Miami!A75</f>
        <v>BULKSTORAGE UNIT HEATER COIL</v>
      </c>
      <c r="C32" s="12">
        <f>10^(-3)*Miami!$C75</f>
        <v>39.347639999999998</v>
      </c>
      <c r="D32" s="12">
        <f>10^(-3)*Houston!$C75</f>
        <v>39.203230000000005</v>
      </c>
      <c r="E32" s="12">
        <f>10^(-3)*Phoenix!$C75</f>
        <v>37.800650000000005</v>
      </c>
      <c r="F32" s="12">
        <f>10^(-3)*Atlanta!$C75</f>
        <v>46.185809999999996</v>
      </c>
      <c r="G32" s="12">
        <f>10^(-3)*LosAngeles!$C75</f>
        <v>39.207879999999996</v>
      </c>
      <c r="H32" s="12">
        <f>10^(-3)*LasVegas!$C75</f>
        <v>36.35577</v>
      </c>
      <c r="I32" s="12">
        <f>10^(-3)*SanFrancisco!$C75</f>
        <v>39.333640000000003</v>
      </c>
      <c r="J32" s="12">
        <f>10^(-3)*Baltimore!$C75</f>
        <v>88.469740000000002</v>
      </c>
      <c r="K32" s="12">
        <f>10^(-3)*Albuquerque!$C75</f>
        <v>44.83258</v>
      </c>
      <c r="L32" s="12">
        <f>10^(-3)*Seattle!$C75</f>
        <v>38.791019999999996</v>
      </c>
      <c r="M32" s="12">
        <f>10^(-3)*Chicago!$C75</f>
        <v>202.74777</v>
      </c>
      <c r="N32" s="12">
        <f>10^(-3)*Boulder!$C75</f>
        <v>139.35541000000001</v>
      </c>
      <c r="O32" s="12">
        <f>10^(-3)*Minneapolis!$C75</f>
        <v>262.72568999999999</v>
      </c>
      <c r="P32" s="12">
        <f>10^(-3)*Helena!$C75</f>
        <v>251.10253</v>
      </c>
      <c r="Q32" s="12">
        <f>10^(-3)*Duluth!$C75</f>
        <v>290.14632</v>
      </c>
      <c r="R32" s="12">
        <f>10^(-3)*Fairbanks!$C75</f>
        <v>485.61043000000001</v>
      </c>
    </row>
    <row r="33" spans="1:18">
      <c r="A33" s="5"/>
      <c r="B33" s="10" t="str">
        <f>Miami!A76</f>
        <v>FURNACE_PACU_CAV_1:1_UNITARY_PACKAGE_HEATCOIL</v>
      </c>
      <c r="C33" s="12">
        <f>10^(-3)*Miami!$C76</f>
        <v>19.749009999999998</v>
      </c>
      <c r="D33" s="12">
        <f>10^(-3)*Houston!$C76</f>
        <v>23.913049999999998</v>
      </c>
      <c r="E33" s="12">
        <f>10^(-3)*Phoenix!$C76</f>
        <v>22.01529</v>
      </c>
      <c r="F33" s="12">
        <f>10^(-3)*Atlanta!$C76</f>
        <v>27.359099999999998</v>
      </c>
      <c r="G33" s="12">
        <f>10^(-3)*LosAngeles!$C76</f>
        <v>17.467590000000001</v>
      </c>
      <c r="H33" s="12">
        <f>10^(-3)*LasVegas!$C76</f>
        <v>23.744130000000002</v>
      </c>
      <c r="I33" s="12">
        <f>10^(-3)*SanFrancisco!$C76</f>
        <v>18.266900000000003</v>
      </c>
      <c r="J33" s="12">
        <f>10^(-3)*Baltimore!$C76</f>
        <v>29.179630000000003</v>
      </c>
      <c r="K33" s="12">
        <f>10^(-3)*Albuquerque!$C76</f>
        <v>25.307630000000003</v>
      </c>
      <c r="L33" s="12">
        <f>10^(-3)*Seattle!$C76</f>
        <v>23.618390000000002</v>
      </c>
      <c r="M33" s="12">
        <f>10^(-3)*Chicago!$C76</f>
        <v>37.214800000000004</v>
      </c>
      <c r="N33" s="12">
        <f>10^(-3)*Boulder!$C76</f>
        <v>31.588529999999999</v>
      </c>
      <c r="O33" s="12">
        <f>10^(-3)*Minneapolis!$C76</f>
        <v>40.649250000000002</v>
      </c>
      <c r="P33" s="12">
        <f>10^(-3)*Helena!$C76</f>
        <v>39.200050000000005</v>
      </c>
      <c r="Q33" s="12">
        <f>10^(-3)*Duluth!$C76</f>
        <v>42.27946</v>
      </c>
      <c r="R33" s="12">
        <f>10^(-3)*Fairbanks!$C76</f>
        <v>55.478720000000003</v>
      </c>
    </row>
    <row r="34" spans="1:18">
      <c r="A34" s="5"/>
      <c r="B34" s="10" t="str">
        <f>Miami!A77</f>
        <v>FURNACE_PACU_CAV_2:2_UNITARY_PACKAGE_HEATCOIL</v>
      </c>
      <c r="C34" s="12">
        <f>10^(-3)*Miami!$C77</f>
        <v>44.660820000000001</v>
      </c>
      <c r="D34" s="12">
        <f>10^(-3)*Houston!$C77</f>
        <v>110.76349</v>
      </c>
      <c r="E34" s="12">
        <f>10^(-3)*Phoenix!$C77</f>
        <v>78.944210000000012</v>
      </c>
      <c r="F34" s="12">
        <f>10^(-3)*Atlanta!$C77</f>
        <v>144.04148999999998</v>
      </c>
      <c r="G34" s="12">
        <f>10^(-3)*LosAngeles!$C77</f>
        <v>56.368560000000002</v>
      </c>
      <c r="H34" s="12">
        <f>10^(-3)*LasVegas!$C77</f>
        <v>103.68433999999999</v>
      </c>
      <c r="I34" s="12">
        <f>10^(-3)*SanFrancisco!$C77</f>
        <v>75.348979999999997</v>
      </c>
      <c r="J34" s="12">
        <f>10^(-3)*Baltimore!$C77</f>
        <v>167.61885999999998</v>
      </c>
      <c r="K34" s="12">
        <f>10^(-3)*Albuquerque!$C77</f>
        <v>135.25681</v>
      </c>
      <c r="L34" s="12">
        <f>10^(-3)*Seattle!$C77</f>
        <v>121.56261000000001</v>
      </c>
      <c r="M34" s="12">
        <f>10^(-3)*Chicago!$C77</f>
        <v>234.01698000000002</v>
      </c>
      <c r="N34" s="12">
        <f>10^(-3)*Boulder!$C77</f>
        <v>191.52367999999998</v>
      </c>
      <c r="O34" s="12">
        <f>10^(-3)*Minneapolis!$C77</f>
        <v>267.75312000000002</v>
      </c>
      <c r="P34" s="12">
        <f>10^(-3)*Helena!$C77</f>
        <v>256.60904999999997</v>
      </c>
      <c r="Q34" s="12">
        <f>10^(-3)*Duluth!$C77</f>
        <v>283.39264000000003</v>
      </c>
      <c r="R34" s="12">
        <f>10^(-3)*Fairbanks!$C77</f>
        <v>392.76487000000003</v>
      </c>
    </row>
    <row r="35" spans="1:18">
      <c r="A35" s="5"/>
      <c r="B35" s="8" t="s">
        <v>66</v>
      </c>
    </row>
    <row r="36" spans="1:18">
      <c r="A36" s="5"/>
      <c r="B36" s="10" t="s">
        <v>67</v>
      </c>
    </row>
    <row r="37" spans="1:18">
      <c r="A37" s="5"/>
      <c r="B37" s="10" t="str">
        <f>Miami!A71</f>
        <v>FURNACE_PACU_CAV_1:1_UNITARY_PACKAGE_COOLCOIL</v>
      </c>
      <c r="C37" s="12">
        <f>Miami!$G71</f>
        <v>3.02</v>
      </c>
      <c r="D37" s="12">
        <f>Houston!$G71</f>
        <v>3.01</v>
      </c>
      <c r="E37" s="12">
        <f>Phoenix!$G71</f>
        <v>3.11</v>
      </c>
      <c r="F37" s="12">
        <f>Atlanta!$G71</f>
        <v>3.04</v>
      </c>
      <c r="G37" s="12">
        <f>LosAngeles!$G71</f>
        <v>3.09</v>
      </c>
      <c r="H37" s="12">
        <f>LasVegas!$G71</f>
        <v>3.19</v>
      </c>
      <c r="I37" s="12">
        <f>SanFrancisco!$G71</f>
        <v>3.19</v>
      </c>
      <c r="J37" s="12">
        <f>Baltimore!$G71</f>
        <v>3.02</v>
      </c>
      <c r="K37" s="12">
        <f>Albuquerque!$G71</f>
        <v>3.22</v>
      </c>
      <c r="L37" s="12">
        <f>Seattle!$G71</f>
        <v>3.17</v>
      </c>
      <c r="M37" s="12">
        <f>Chicago!$G71</f>
        <v>3.02</v>
      </c>
      <c r="N37" s="12">
        <f>Boulder!$G71</f>
        <v>3.22</v>
      </c>
      <c r="O37" s="12">
        <f>Minneapolis!$G71</f>
        <v>3.03</v>
      </c>
      <c r="P37" s="12">
        <f>Helena!$G71</f>
        <v>3.19</v>
      </c>
      <c r="Q37" s="12">
        <f>Duluth!$G71</f>
        <v>3.03</v>
      </c>
      <c r="R37" s="12">
        <f>Fairbanks!$G71</f>
        <v>3.19</v>
      </c>
    </row>
    <row r="38" spans="1:18">
      <c r="A38" s="5"/>
      <c r="B38" s="10" t="str">
        <f>Miami!A72</f>
        <v>FURNACE_PACU_CAV_2:2_UNITARY_PACKAGE_COOLCOIL</v>
      </c>
      <c r="C38" s="12">
        <f>Miami!$G72</f>
        <v>2.62</v>
      </c>
      <c r="D38" s="12">
        <f>Houston!$G72</f>
        <v>2.62</v>
      </c>
      <c r="E38" s="12">
        <f>Phoenix!$G72</f>
        <v>2.9</v>
      </c>
      <c r="F38" s="12">
        <f>Atlanta!$G72</f>
        <v>2.9</v>
      </c>
      <c r="G38" s="12">
        <f>LosAngeles!$G72</f>
        <v>2.62</v>
      </c>
      <c r="H38" s="12">
        <f>LasVegas!$G72</f>
        <v>2.96</v>
      </c>
      <c r="I38" s="12">
        <f>SanFrancisco!$G72</f>
        <v>2.71</v>
      </c>
      <c r="J38" s="12">
        <f>Baltimore!$G72</f>
        <v>2.89</v>
      </c>
      <c r="K38" s="12">
        <f>Albuquerque!$G72</f>
        <v>2.97</v>
      </c>
      <c r="L38" s="12">
        <f>Seattle!$G72</f>
        <v>3.01</v>
      </c>
      <c r="M38" s="12">
        <f>Chicago!$G72</f>
        <v>2.89</v>
      </c>
      <c r="N38" s="12">
        <f>Boulder!$G72</f>
        <v>2.92</v>
      </c>
      <c r="O38" s="12">
        <f>Minneapolis!$G72</f>
        <v>2.89</v>
      </c>
      <c r="P38" s="12">
        <f>Helena!$G72</f>
        <v>3.06</v>
      </c>
      <c r="Q38" s="12">
        <f>Duluth!$G72</f>
        <v>2.75</v>
      </c>
      <c r="R38" s="12">
        <f>Fairbanks!$G72</f>
        <v>3.18</v>
      </c>
    </row>
    <row r="39" spans="1:18">
      <c r="A39" s="5"/>
      <c r="B39" s="10" t="s">
        <v>68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</row>
    <row r="40" spans="1:18">
      <c r="A40" s="5"/>
      <c r="B40" s="10" t="str">
        <f>Miami!A75</f>
        <v>BULKSTORAGE UNIT HEATER COIL</v>
      </c>
      <c r="C40" s="87">
        <f>Miami!$D75</f>
        <v>0.78</v>
      </c>
      <c r="D40" s="87">
        <f>Houston!$D75</f>
        <v>0.78</v>
      </c>
      <c r="E40" s="87">
        <f>Phoenix!$D75</f>
        <v>0.78</v>
      </c>
      <c r="F40" s="87">
        <f>Atlanta!$D75</f>
        <v>0.78</v>
      </c>
      <c r="G40" s="87">
        <f>LosAngeles!$D75</f>
        <v>0.78</v>
      </c>
      <c r="H40" s="87">
        <f>LasVegas!$D75</f>
        <v>0.78</v>
      </c>
      <c r="I40" s="87">
        <f>SanFrancisco!$D75</f>
        <v>0.78</v>
      </c>
      <c r="J40" s="87">
        <f>Baltimore!$D75</f>
        <v>0.78</v>
      </c>
      <c r="K40" s="87">
        <f>Albuquerque!$D75</f>
        <v>0.78</v>
      </c>
      <c r="L40" s="87">
        <f>Seattle!$D75</f>
        <v>0.78</v>
      </c>
      <c r="M40" s="87">
        <f>Chicago!$D75</f>
        <v>0.78</v>
      </c>
      <c r="N40" s="87">
        <f>Boulder!$D75</f>
        <v>0.78</v>
      </c>
      <c r="O40" s="87">
        <f>Minneapolis!$D75</f>
        <v>0.78</v>
      </c>
      <c r="P40" s="87">
        <f>Helena!$D75</f>
        <v>0.78</v>
      </c>
      <c r="Q40" s="87">
        <f>Duluth!$D75</f>
        <v>0.78</v>
      </c>
      <c r="R40" s="87">
        <f>Fairbanks!$D75</f>
        <v>0.78</v>
      </c>
    </row>
    <row r="41" spans="1:18">
      <c r="A41" s="5"/>
      <c r="B41" s="10" t="str">
        <f>Miami!A76</f>
        <v>FURNACE_PACU_CAV_1:1_UNITARY_PACKAGE_HEATCOIL</v>
      </c>
      <c r="C41" s="87">
        <f>Miami!$D76</f>
        <v>0.8</v>
      </c>
      <c r="D41" s="87">
        <f>Houston!$D76</f>
        <v>0.8</v>
      </c>
      <c r="E41" s="87">
        <f>Phoenix!$D76</f>
        <v>0.8</v>
      </c>
      <c r="F41" s="87">
        <f>Atlanta!$D76</f>
        <v>0.8</v>
      </c>
      <c r="G41" s="87">
        <f>LosAngeles!$D76</f>
        <v>0.8</v>
      </c>
      <c r="H41" s="87">
        <f>LasVegas!$D76</f>
        <v>0.8</v>
      </c>
      <c r="I41" s="87">
        <f>SanFrancisco!$D76</f>
        <v>0.8</v>
      </c>
      <c r="J41" s="87">
        <f>Baltimore!$D76</f>
        <v>0.8</v>
      </c>
      <c r="K41" s="87">
        <f>Albuquerque!$D76</f>
        <v>0.8</v>
      </c>
      <c r="L41" s="87">
        <f>Seattle!$D76</f>
        <v>0.8</v>
      </c>
      <c r="M41" s="87">
        <f>Chicago!$D76</f>
        <v>0.8</v>
      </c>
      <c r="N41" s="87">
        <f>Boulder!$D76</f>
        <v>0.8</v>
      </c>
      <c r="O41" s="87">
        <f>Minneapolis!$D76</f>
        <v>0.8</v>
      </c>
      <c r="P41" s="87">
        <f>Helena!$D76</f>
        <v>0.8</v>
      </c>
      <c r="Q41" s="87">
        <f>Duluth!$D76</f>
        <v>0.8</v>
      </c>
      <c r="R41" s="87">
        <f>Fairbanks!$D76</f>
        <v>0.8</v>
      </c>
    </row>
    <row r="42" spans="1:18">
      <c r="A42" s="5"/>
      <c r="B42" s="10" t="str">
        <f>Miami!A77</f>
        <v>FURNACE_PACU_CAV_2:2_UNITARY_PACKAGE_HEATCOIL</v>
      </c>
      <c r="C42" s="87">
        <f>Miami!$D77</f>
        <v>0.8</v>
      </c>
      <c r="D42" s="87">
        <f>Houston!$D77</f>
        <v>0.78</v>
      </c>
      <c r="E42" s="87">
        <f>Phoenix!$D77</f>
        <v>0.78</v>
      </c>
      <c r="F42" s="87">
        <f>Atlanta!$D77</f>
        <v>0.78</v>
      </c>
      <c r="G42" s="87">
        <f>LosAngeles!$D77</f>
        <v>0.8</v>
      </c>
      <c r="H42" s="87">
        <f>LasVegas!$D77</f>
        <v>0.78</v>
      </c>
      <c r="I42" s="87">
        <f>SanFrancisco!$D77</f>
        <v>0.78</v>
      </c>
      <c r="J42" s="87">
        <f>Baltimore!$D77</f>
        <v>0.78</v>
      </c>
      <c r="K42" s="87">
        <f>Albuquerque!$D77</f>
        <v>0.78</v>
      </c>
      <c r="L42" s="87">
        <f>Seattle!$D77</f>
        <v>0.78</v>
      </c>
      <c r="M42" s="87">
        <f>Chicago!$D77</f>
        <v>0.78</v>
      </c>
      <c r="N42" s="87">
        <f>Boulder!$D77</f>
        <v>0.78</v>
      </c>
      <c r="O42" s="87">
        <f>Minneapolis!$D77</f>
        <v>0.78</v>
      </c>
      <c r="P42" s="87">
        <f>Helena!$D77</f>
        <v>0.78</v>
      </c>
      <c r="Q42" s="87">
        <f>Duluth!$D77</f>
        <v>0.78</v>
      </c>
      <c r="R42" s="87">
        <f>Fairbanks!$D77</f>
        <v>0.78</v>
      </c>
    </row>
    <row r="43" spans="1:18">
      <c r="A43" s="5"/>
      <c r="B43" s="82" t="s">
        <v>286</v>
      </c>
    </row>
    <row r="44" spans="1:18">
      <c r="A44" s="5"/>
      <c r="B44" s="10" t="str">
        <f>Miami!A81</f>
        <v>FURNACE_PACU_CAV_1:1_UNITARY_PACKAGE_FAN</v>
      </c>
      <c r="C44" s="14" t="s">
        <v>287</v>
      </c>
      <c r="D44" s="14" t="s">
        <v>287</v>
      </c>
      <c r="E44" s="90" t="str">
        <f>IF(E29&lt;39.6,"NoEconomizer","DifferentialDryBulb")</f>
        <v>NoEconomizer</v>
      </c>
      <c r="F44" s="14" t="s">
        <v>287</v>
      </c>
      <c r="G44" s="90" t="str">
        <f>IF(G29&lt;19.1,"NoEconomizer","DifferentialDryBulb")</f>
        <v>NoEconomizer</v>
      </c>
      <c r="H44" s="90" t="str">
        <f t="shared" ref="H44:I44" si="0">IF(H29&lt;19.1,"NoEconomizer","DifferentialDryBulb")</f>
        <v>DifferentialDryBulb</v>
      </c>
      <c r="I44" s="90" t="str">
        <f t="shared" si="0"/>
        <v>NoEconomizer</v>
      </c>
      <c r="J44" s="14" t="s">
        <v>287</v>
      </c>
      <c r="K44" s="90" t="str">
        <f t="shared" ref="K44:L44" si="1">IF(K29&lt;19.1,"NoEconomizer","DifferentialDryBulb")</f>
        <v>DifferentialDryBulb</v>
      </c>
      <c r="L44" s="90" t="str">
        <f t="shared" si="1"/>
        <v>NoEconomizer</v>
      </c>
      <c r="M44" s="90" t="str">
        <f>IF(M29&lt;39.6,"NoEconomizer","DifferentialDryBulb")</f>
        <v>NoEconomizer</v>
      </c>
      <c r="N44" s="90" t="str">
        <f t="shared" ref="N44" si="2">IF(N29&lt;19.1,"NoEconomizer","DifferentialDryBulb")</f>
        <v>DifferentialDryBulb</v>
      </c>
      <c r="O44" s="90" t="str">
        <f>IF(O29&lt;39.6,"NoEconomizer","DifferentialDryBulb")</f>
        <v>NoEconomizer</v>
      </c>
      <c r="P44" s="90" t="str">
        <f t="shared" ref="P44" si="3">IF(P29&lt;19.1,"NoEconomizer","DifferentialDryBulb")</f>
        <v>DifferentialDryBulb</v>
      </c>
      <c r="Q44" s="90" t="str">
        <f t="shared" ref="Q44:R44" si="4">IF(Q29&lt;39.6,"NoEconomizer","DifferentialDryBulb")</f>
        <v>NoEconomizer</v>
      </c>
      <c r="R44" s="90" t="str">
        <f t="shared" si="4"/>
        <v>NoEconomizer</v>
      </c>
    </row>
    <row r="45" spans="1:18">
      <c r="A45" s="5"/>
      <c r="B45" s="10" t="str">
        <f>Miami!A82</f>
        <v>FURNACE_PACU_CAV_2:2_UNITARY_PACKAGE_FAN</v>
      </c>
      <c r="C45" s="14" t="s">
        <v>287</v>
      </c>
      <c r="D45" s="14" t="s">
        <v>287</v>
      </c>
      <c r="E45" s="90" t="str">
        <f>IF(E30&lt;39.6,"NoEconomizer","DifferentialDryBulb")</f>
        <v>DifferentialDryBulb</v>
      </c>
      <c r="F45" s="14" t="s">
        <v>287</v>
      </c>
      <c r="G45" s="90" t="str">
        <f>IF(G30&lt;19.1,"NoEconomizer","DifferentialDryBulb")</f>
        <v>DifferentialDryBulb</v>
      </c>
      <c r="H45" s="90" t="str">
        <f t="shared" ref="H45:I45" si="5">IF(H30&lt;19.1,"NoEconomizer","DifferentialDryBulb")</f>
        <v>DifferentialDryBulb</v>
      </c>
      <c r="I45" s="90" t="str">
        <f t="shared" si="5"/>
        <v>DifferentialDryBulb</v>
      </c>
      <c r="J45" s="14" t="s">
        <v>287</v>
      </c>
      <c r="K45" s="90" t="str">
        <f t="shared" ref="K45:L45" si="6">IF(K30&lt;19.1,"NoEconomizer","DifferentialDryBulb")</f>
        <v>DifferentialDryBulb</v>
      </c>
      <c r="L45" s="90" t="str">
        <f t="shared" si="6"/>
        <v>DifferentialDryBulb</v>
      </c>
      <c r="M45" s="90" t="str">
        <f>IF(M30&lt;39.6,"NoEconomizer","DifferentialDryBulb")</f>
        <v>DifferentialDryBulb</v>
      </c>
      <c r="N45" s="90" t="str">
        <f t="shared" ref="N45" si="7">IF(N30&lt;19.1,"NoEconomizer","DifferentialDryBulb")</f>
        <v>DifferentialDryBulb</v>
      </c>
      <c r="O45" s="90" t="str">
        <f>IF(O30&lt;39.6,"NoEconomizer","DifferentialDryBulb")</f>
        <v>DifferentialDryBulb</v>
      </c>
      <c r="P45" s="90" t="str">
        <f t="shared" ref="P45" si="8">IF(P30&lt;19.1,"NoEconomizer","DifferentialDryBulb")</f>
        <v>DifferentialDryBulb</v>
      </c>
      <c r="Q45" s="90" t="str">
        <f t="shared" ref="Q45:R45" si="9">IF(Q30&lt;39.6,"NoEconomizer","DifferentialDryBulb")</f>
        <v>DifferentialDryBulb</v>
      </c>
      <c r="R45" s="90" t="str">
        <f t="shared" si="9"/>
        <v>DifferentialDryBulb</v>
      </c>
    </row>
    <row r="46" spans="1:18">
      <c r="A46" s="5"/>
      <c r="B46" s="8" t="s">
        <v>200</v>
      </c>
    </row>
    <row r="47" spans="1:18">
      <c r="A47" s="5"/>
      <c r="B47" s="10" t="str">
        <f>Miami!A80</f>
        <v>BULKSTORAGE UNIT HEATERFAN</v>
      </c>
      <c r="C47" s="11">
        <f>Miami!$E80</f>
        <v>0.8</v>
      </c>
      <c r="D47" s="11">
        <f>Houston!$E80</f>
        <v>0.8</v>
      </c>
      <c r="E47" s="11">
        <f>Phoenix!$E80</f>
        <v>0.8</v>
      </c>
      <c r="F47" s="11">
        <f>Atlanta!$E80</f>
        <v>0.84</v>
      </c>
      <c r="G47" s="11">
        <f>LosAngeles!$E80</f>
        <v>0.8</v>
      </c>
      <c r="H47" s="11">
        <f>LasVegas!$E80</f>
        <v>0.8</v>
      </c>
      <c r="I47" s="11">
        <f>SanFrancisco!$E80</f>
        <v>0.8</v>
      </c>
      <c r="J47" s="11">
        <f>Baltimore!$E80</f>
        <v>1.76</v>
      </c>
      <c r="K47" s="11">
        <f>Albuquerque!$E80</f>
        <v>0.96</v>
      </c>
      <c r="L47" s="11">
        <f>Seattle!$E80</f>
        <v>0.8</v>
      </c>
      <c r="M47" s="11">
        <f>Chicago!$E80</f>
        <v>4.47</v>
      </c>
      <c r="N47" s="11">
        <f>Boulder!$E80</f>
        <v>3.58</v>
      </c>
      <c r="O47" s="11">
        <f>Minneapolis!$E80</f>
        <v>5.91</v>
      </c>
      <c r="P47" s="11">
        <f>Helena!$E80</f>
        <v>6.35</v>
      </c>
      <c r="Q47" s="11">
        <f>Duluth!$E80</f>
        <v>6.7</v>
      </c>
      <c r="R47" s="11">
        <f>Fairbanks!$E80</f>
        <v>11.04</v>
      </c>
    </row>
    <row r="48" spans="1:18">
      <c r="A48" s="5"/>
      <c r="B48" s="10" t="str">
        <f>Miami!A81</f>
        <v>FURNACE_PACU_CAV_1:1_UNITARY_PACKAGE_FAN</v>
      </c>
      <c r="C48" s="11">
        <f>Miami!$E81</f>
        <v>1.31</v>
      </c>
      <c r="D48" s="11">
        <f>Houston!$E81</f>
        <v>1.17</v>
      </c>
      <c r="E48" s="11">
        <f>Phoenix!$E81</f>
        <v>1.48</v>
      </c>
      <c r="F48" s="11">
        <f>Atlanta!$E81</f>
        <v>1.1599999999999999</v>
      </c>
      <c r="G48" s="11">
        <f>LosAngeles!$E81</f>
        <v>0.84</v>
      </c>
      <c r="H48" s="11">
        <f>LasVegas!$E81</f>
        <v>1.27</v>
      </c>
      <c r="I48" s="11">
        <f>SanFrancisco!$E81</f>
        <v>0.75</v>
      </c>
      <c r="J48" s="11">
        <f>Baltimore!$E81</f>
        <v>1.19</v>
      </c>
      <c r="K48" s="11">
        <f>Albuquerque!$E81</f>
        <v>1.26</v>
      </c>
      <c r="L48" s="11">
        <f>Seattle!$E81</f>
        <v>0.97</v>
      </c>
      <c r="M48" s="11">
        <f>Chicago!$E81</f>
        <v>1.54</v>
      </c>
      <c r="N48" s="11">
        <f>Boulder!$E81</f>
        <v>1.57</v>
      </c>
      <c r="O48" s="11">
        <f>Minneapolis!$E81</f>
        <v>1.7</v>
      </c>
      <c r="P48" s="11">
        <f>Helena!$E81</f>
        <v>1.84</v>
      </c>
      <c r="Q48" s="11">
        <f>Duluth!$E81</f>
        <v>1.8</v>
      </c>
      <c r="R48" s="11">
        <f>Fairbanks!$E81</f>
        <v>2.2799999999999998</v>
      </c>
    </row>
    <row r="49" spans="1:18">
      <c r="A49" s="5"/>
      <c r="B49" s="10" t="str">
        <f>Miami!A82</f>
        <v>FURNACE_PACU_CAV_2:2_UNITARY_PACKAGE_FAN</v>
      </c>
      <c r="C49" s="11">
        <f>Miami!$E82</f>
        <v>3.43</v>
      </c>
      <c r="D49" s="11">
        <f>Houston!$E82</f>
        <v>3.51</v>
      </c>
      <c r="E49" s="11">
        <f>Phoenix!$E82</f>
        <v>3.9</v>
      </c>
      <c r="F49" s="11">
        <f>Atlanta!$E82</f>
        <v>4.74</v>
      </c>
      <c r="G49" s="11">
        <f>LosAngeles!$E82</f>
        <v>1.79</v>
      </c>
      <c r="H49" s="11">
        <f>LasVegas!$E82</f>
        <v>3.55</v>
      </c>
      <c r="I49" s="11">
        <f>SanFrancisco!$E82</f>
        <v>2.38</v>
      </c>
      <c r="J49" s="11">
        <f>Baltimore!$E82</f>
        <v>5.33</v>
      </c>
      <c r="K49" s="11">
        <f>Albuquerque!$E82</f>
        <v>5.22</v>
      </c>
      <c r="L49" s="11">
        <f>Seattle!$E82</f>
        <v>3.89</v>
      </c>
      <c r="M49" s="11">
        <f>Chicago!$E82</f>
        <v>7.59</v>
      </c>
      <c r="N49" s="11">
        <f>Boulder!$E82</f>
        <v>7.41</v>
      </c>
      <c r="O49" s="11">
        <f>Minneapolis!$E82</f>
        <v>8.75</v>
      </c>
      <c r="P49" s="11">
        <f>Helena!$E82</f>
        <v>9.41</v>
      </c>
      <c r="Q49" s="11">
        <f>Duluth!$E82</f>
        <v>9.4600000000000009</v>
      </c>
      <c r="R49" s="11">
        <f>Fairbanks!$E82</f>
        <v>12.68</v>
      </c>
    </row>
    <row r="50" spans="1:18">
      <c r="A50" s="8" t="s">
        <v>77</v>
      </c>
      <c r="B50" s="8"/>
    </row>
    <row r="51" spans="1:18">
      <c r="A51" s="5"/>
      <c r="B51" s="8" t="s">
        <v>78</v>
      </c>
    </row>
    <row r="52" spans="1:18">
      <c r="A52" s="5"/>
      <c r="B52" s="10" t="s">
        <v>164</v>
      </c>
      <c r="C52" s="84">
        <f>Miami!$B$127/(Miami!$B$28*10^6/3600)</f>
        <v>9.4103618606974332E-2</v>
      </c>
      <c r="D52" s="84">
        <f>Houston!$B$127/(Houston!$B$28*10^6/3600)</f>
        <v>0.12664281551347928</v>
      </c>
      <c r="E52" s="84">
        <f>Phoenix!$B$127/(Phoenix!$B$28*10^6/3600)</f>
        <v>0.1130708604603935</v>
      </c>
      <c r="F52" s="84">
        <f>Atlanta!$B$127/(Atlanta!$B$28*10^6/3600)</f>
        <v>0.10463684079257309</v>
      </c>
      <c r="G52" s="84">
        <f>LosAngeles!$B$127/(LosAngeles!$B$28*10^6/3600)</f>
        <v>0.13741970618121693</v>
      </c>
      <c r="H52" s="84">
        <f>LasVegas!$B$127/(LasVegas!$B$28*10^6/3600)</f>
        <v>0.10269655462848419</v>
      </c>
      <c r="I52" s="84">
        <f>SanFrancisco!$B$127/(SanFrancisco!$B$28*10^6/3600)</f>
        <v>0.15227867262981803</v>
      </c>
      <c r="J52" s="84">
        <f>Baltimore!$B$127/(Baltimore!$B$28*10^6/3600)</f>
        <v>8.2350411149445663E-2</v>
      </c>
      <c r="K52" s="84">
        <f>Albuquerque!$B$127/(Albuquerque!$B$28*10^6/3600)</f>
        <v>3.7889463319927888E-2</v>
      </c>
      <c r="L52" s="84">
        <f>Seattle!$B$127/(Seattle!$B$28*10^6/3600)</f>
        <v>7.2476680165627708E-2</v>
      </c>
      <c r="M52" s="84">
        <f>Chicago!$B$127/(Chicago!$B$28*10^6/3600)</f>
        <v>5.3600101526707869E-2</v>
      </c>
      <c r="N52" s="84">
        <f>Boulder!$B$127/(Boulder!$B$28*10^6/3600)</f>
        <v>3.7824037852442698E-2</v>
      </c>
      <c r="O52" s="84">
        <f>Minneapolis!$B$127/(Minneapolis!$B$28*10^6/3600)</f>
        <v>6.5563583365720948E-2</v>
      </c>
      <c r="P52" s="84">
        <f>Helena!$B$127/(Helena!$B$28*10^6/3600)</f>
        <v>7.9756756428770795E-2</v>
      </c>
      <c r="Q52" s="84">
        <f>Duluth!$B$127/(Duluth!$B$28*10^6/3600)</f>
        <v>6.2720853738761781E-2</v>
      </c>
      <c r="R52" s="84">
        <f>Fairbanks!$B$127/(Fairbanks!$B$28*10^6/3600)</f>
        <v>0.10150606501698205</v>
      </c>
    </row>
    <row r="53" spans="1:18">
      <c r="A53" s="5"/>
      <c r="B53" s="10" t="s">
        <v>201</v>
      </c>
      <c r="C53" s="11">
        <f>Miami!$B$128</f>
        <v>4.1100000000000003</v>
      </c>
      <c r="D53" s="11">
        <f>Houston!$B$128</f>
        <v>5.17</v>
      </c>
      <c r="E53" s="11">
        <f>Phoenix!$B$128</f>
        <v>5.44</v>
      </c>
      <c r="F53" s="11">
        <f>Atlanta!$B$128</f>
        <v>4.34</v>
      </c>
      <c r="G53" s="11">
        <f>LosAngeles!$B$128</f>
        <v>4.58</v>
      </c>
      <c r="H53" s="11">
        <f>LasVegas!$B$128</f>
        <v>4.4800000000000004</v>
      </c>
      <c r="I53" s="11">
        <f>SanFrancisco!$B$128</f>
        <v>5.12</v>
      </c>
      <c r="J53" s="11">
        <f>Baltimore!$B$128</f>
        <v>3.47</v>
      </c>
      <c r="K53" s="11">
        <f>Albuquerque!$B$128</f>
        <v>1.57</v>
      </c>
      <c r="L53" s="11">
        <f>Seattle!$B$128</f>
        <v>2.75</v>
      </c>
      <c r="M53" s="11">
        <f>Chicago!$B$128</f>
        <v>2.4300000000000002</v>
      </c>
      <c r="N53" s="11">
        <f>Boulder!$B$128</f>
        <v>1.68</v>
      </c>
      <c r="O53" s="11">
        <f>Minneapolis!$B$128</f>
        <v>3.1</v>
      </c>
      <c r="P53" s="11">
        <f>Helena!$B$128</f>
        <v>3.78</v>
      </c>
      <c r="Q53" s="11">
        <f>Duluth!$B$128</f>
        <v>2.96</v>
      </c>
      <c r="R53" s="11">
        <f>Fairbanks!$B$128</f>
        <v>5.41</v>
      </c>
    </row>
    <row r="54" spans="1:18">
      <c r="A54" s="5"/>
      <c r="B54" s="8" t="s">
        <v>79</v>
      </c>
    </row>
    <row r="55" spans="1:18">
      <c r="A55" s="5"/>
      <c r="B55" s="10" t="s">
        <v>165</v>
      </c>
      <c r="C55" s="84">
        <f>Miami!$C$127/(Miami!$C$28*10^3)</f>
        <v>1.1426695842450766E-2</v>
      </c>
      <c r="D55" s="84">
        <f>Houston!$C$127/(Houston!$C$28*10^3)</f>
        <v>8.0529478565344939E-3</v>
      </c>
      <c r="E55" s="84">
        <f>Phoenix!$C$127/(Phoenix!$C$28*10^3)</f>
        <v>8.0485789155412216E-3</v>
      </c>
      <c r="F55" s="84">
        <f>Atlanta!$C$127/(Atlanta!$C$28*10^3)</f>
        <v>9.4155065609804831E-3</v>
      </c>
      <c r="G55" s="84">
        <f>LosAngeles!$C$127/(LosAngeles!$C$28*10^3)</f>
        <v>8.8659049120042022E-3</v>
      </c>
      <c r="H55" s="84">
        <f>LasVegas!$C$127/(LasVegas!$C$28*10^3)</f>
        <v>7.5684105321202101E-3</v>
      </c>
      <c r="I55" s="84">
        <f>SanFrancisco!$C$127/(SanFrancisco!$C$28*10^3)</f>
        <v>8.7207965586293852E-3</v>
      </c>
      <c r="J55" s="84">
        <f>Baltimore!$C$127/(Baltimore!$C$28*10^3)</f>
        <v>9.6376222669735338E-3</v>
      </c>
      <c r="K55" s="84">
        <f>Albuquerque!$C$127/(Albuquerque!$C$28*10^3)</f>
        <v>6.8388215194961815E-3</v>
      </c>
      <c r="L55" s="84">
        <f>Seattle!$C$127/(Seattle!$C$28*10^3)</f>
        <v>8.4607281850053069E-3</v>
      </c>
      <c r="M55" s="84">
        <f>Chicago!$C$127/(Chicago!$C$28*10^3)</f>
        <v>8.249267454784279E-3</v>
      </c>
      <c r="N55" s="84">
        <f>Boulder!$C$127/(Boulder!$C$28*10^3)</f>
        <v>6.8600904259207051E-3</v>
      </c>
      <c r="O55" s="84">
        <f>Minneapolis!$C$127/(Minneapolis!$C$28*10^3)</f>
        <v>7.926745866503368E-3</v>
      </c>
      <c r="P55" s="84">
        <f>Helena!$C$127/(Helena!$C$28*10^3)</f>
        <v>7.9657625466948191E-3</v>
      </c>
      <c r="Q55" s="84">
        <f>Duluth!$C$127/(Duluth!$C$28*10^3)</f>
        <v>7.8908152486495218E-3</v>
      </c>
      <c r="R55" s="84">
        <f>Fairbanks!$C$127/(Fairbanks!$C$28*10^3)</f>
        <v>4.1060291994685777E-3</v>
      </c>
    </row>
    <row r="56" spans="1:18">
      <c r="A56" s="5"/>
      <c r="B56" s="10" t="s">
        <v>201</v>
      </c>
      <c r="C56" s="12">
        <f>Miami!$C$128</f>
        <v>0.02</v>
      </c>
      <c r="D56" s="12">
        <f>Houston!$C$128</f>
        <v>0.35</v>
      </c>
      <c r="E56" s="12">
        <f>Phoenix!$C$128</f>
        <v>0.25</v>
      </c>
      <c r="F56" s="12">
        <f>Atlanta!$C$128</f>
        <v>0.88</v>
      </c>
      <c r="G56" s="12">
        <f>LosAngeles!$C$128</f>
        <v>0.14000000000000001</v>
      </c>
      <c r="H56" s="12">
        <f>LasVegas!$C$128</f>
        <v>0.45</v>
      </c>
      <c r="I56" s="12">
        <f>SanFrancisco!$C$128</f>
        <v>0.49</v>
      </c>
      <c r="J56" s="12">
        <f>Baltimore!$C$128</f>
        <v>1.66</v>
      </c>
      <c r="K56" s="12">
        <f>Albuquerque!$C$128</f>
        <v>0.84</v>
      </c>
      <c r="L56" s="12">
        <f>Seattle!$C$128</f>
        <v>1.0900000000000001</v>
      </c>
      <c r="M56" s="12">
        <f>Chicago!$C$128</f>
        <v>2.2000000000000002</v>
      </c>
      <c r="N56" s="12">
        <f>Boulder!$C$128</f>
        <v>1.36</v>
      </c>
      <c r="O56" s="12">
        <f>Minneapolis!$C$128</f>
        <v>3.35</v>
      </c>
      <c r="P56" s="12">
        <f>Helena!$C$128</f>
        <v>2.54</v>
      </c>
      <c r="Q56" s="12">
        <f>Duluth!$C$128</f>
        <v>4.34</v>
      </c>
      <c r="R56" s="12">
        <f>Fairbanks!$C$128</f>
        <v>4.72</v>
      </c>
    </row>
    <row r="57" spans="1:18">
      <c r="A57" s="5"/>
      <c r="B57" s="8" t="s">
        <v>80</v>
      </c>
    </row>
    <row r="58" spans="1:18">
      <c r="A58" s="5"/>
      <c r="B58" s="10" t="s">
        <v>202</v>
      </c>
      <c r="C58" s="11">
        <f>Miami!$E$128</f>
        <v>4.13</v>
      </c>
      <c r="D58" s="11">
        <f>Houston!$E$128</f>
        <v>5.52</v>
      </c>
      <c r="E58" s="11">
        <f>Phoenix!$E$128</f>
        <v>5.69</v>
      </c>
      <c r="F58" s="11">
        <f>Atlanta!$E$128</f>
        <v>5.22</v>
      </c>
      <c r="G58" s="11">
        <f>LosAngeles!$E$128</f>
        <v>4.72</v>
      </c>
      <c r="H58" s="11">
        <f>LasVegas!$E$128</f>
        <v>4.9400000000000004</v>
      </c>
      <c r="I58" s="11">
        <f>SanFrancisco!$E$128</f>
        <v>5.61</v>
      </c>
      <c r="J58" s="11">
        <f>Baltimore!$E$128</f>
        <v>5.13</v>
      </c>
      <c r="K58" s="11">
        <f>Albuquerque!$E$128</f>
        <v>2.41</v>
      </c>
      <c r="L58" s="11">
        <f>Seattle!$E$128</f>
        <v>3.83</v>
      </c>
      <c r="M58" s="11">
        <f>Chicago!$E$128</f>
        <v>4.62</v>
      </c>
      <c r="N58" s="11">
        <f>Boulder!$E$128</f>
        <v>3.04</v>
      </c>
      <c r="O58" s="11">
        <f>Minneapolis!$E$128</f>
        <v>6.45</v>
      </c>
      <c r="P58" s="11">
        <f>Helena!$E$128</f>
        <v>6.31</v>
      </c>
      <c r="Q58" s="11">
        <f>Duluth!$E$128</f>
        <v>7.3</v>
      </c>
      <c r="R58" s="11">
        <f>Fairbanks!$E$128</f>
        <v>10.130000000000001</v>
      </c>
    </row>
    <row r="59" spans="1:18">
      <c r="A59" s="8" t="s">
        <v>81</v>
      </c>
      <c r="B59" s="9"/>
    </row>
    <row r="60" spans="1:18">
      <c r="A60" s="5"/>
      <c r="B60" s="8" t="s">
        <v>82</v>
      </c>
    </row>
    <row r="61" spans="1:18">
      <c r="A61" s="5"/>
      <c r="B61" s="10" t="s">
        <v>74</v>
      </c>
      <c r="C61" s="70">
        <f>Miami!$B$13*10^6/3600</f>
        <v>0</v>
      </c>
      <c r="D61" s="70">
        <f>Houston!$B$13*10^6/3600</f>
        <v>0</v>
      </c>
      <c r="E61" s="70">
        <f>Phoenix!$B$13*10^6/3600</f>
        <v>0</v>
      </c>
      <c r="F61" s="70">
        <f>Atlanta!$B$13*10^6/3600</f>
        <v>0</v>
      </c>
      <c r="G61" s="70">
        <f>LosAngeles!$B$13*10^6/3600</f>
        <v>0</v>
      </c>
      <c r="H61" s="70">
        <f>LasVegas!$B$13*10^6/3600</f>
        <v>0</v>
      </c>
      <c r="I61" s="70">
        <f>SanFrancisco!$B$13*10^6/3600</f>
        <v>0</v>
      </c>
      <c r="J61" s="70">
        <f>Baltimore!$B$13*10^6/3600</f>
        <v>0</v>
      </c>
      <c r="K61" s="70">
        <f>Albuquerque!$B$13*10^6/3600</f>
        <v>0</v>
      </c>
      <c r="L61" s="70">
        <f>Seattle!$B$13*10^6/3600</f>
        <v>0</v>
      </c>
      <c r="M61" s="70">
        <f>Chicago!$B$13*10^6/3600</f>
        <v>0</v>
      </c>
      <c r="N61" s="70">
        <f>Boulder!$B$13*10^6/3600</f>
        <v>0</v>
      </c>
      <c r="O61" s="70">
        <f>Minneapolis!$B$13*10^6/3600</f>
        <v>0</v>
      </c>
      <c r="P61" s="70">
        <f>Helena!$B$13*10^6/3600</f>
        <v>0</v>
      </c>
      <c r="Q61" s="70">
        <f>Duluth!$B$13*10^6/3600</f>
        <v>0</v>
      </c>
      <c r="R61" s="70">
        <f>Fairbanks!$B$13*10^6/3600</f>
        <v>0</v>
      </c>
    </row>
    <row r="62" spans="1:18">
      <c r="A62" s="5"/>
      <c r="B62" s="10" t="s">
        <v>75</v>
      </c>
      <c r="C62" s="70">
        <f>Miami!$B$14*10^6/3600</f>
        <v>43333.333333333336</v>
      </c>
      <c r="D62" s="70">
        <f>Houston!$B$14*10^6/3600</f>
        <v>28811.111111111109</v>
      </c>
      <c r="E62" s="70">
        <f>Phoenix!$B$14*10^6/3600</f>
        <v>47252.777777777781</v>
      </c>
      <c r="F62" s="70">
        <f>Atlanta!$B$14*10^6/3600</f>
        <v>12550</v>
      </c>
      <c r="G62" s="70">
        <f>LosAngeles!$B$14*10^6/3600</f>
        <v>1616.6666666666667</v>
      </c>
      <c r="H62" s="70">
        <f>LasVegas!$B$14*10^6/3600</f>
        <v>29097.222222222223</v>
      </c>
      <c r="I62" s="70">
        <f>SanFrancisco!$B$14*10^6/3600</f>
        <v>347.22222222222223</v>
      </c>
      <c r="J62" s="70">
        <f>Baltimore!$B$14*10^6/3600</f>
        <v>9644.4444444444453</v>
      </c>
      <c r="K62" s="70">
        <f>Albuquerque!$B$14*10^6/3600</f>
        <v>7105.5555555555557</v>
      </c>
      <c r="L62" s="70">
        <f>Seattle!$B$14*10^6/3600</f>
        <v>363.88888888888891</v>
      </c>
      <c r="M62" s="70">
        <f>Chicago!$B$14*10^6/3600</f>
        <v>6236.1111111111113</v>
      </c>
      <c r="N62" s="70">
        <f>Boulder!$B$14*10^6/3600</f>
        <v>3797.2222222222222</v>
      </c>
      <c r="O62" s="70">
        <f>Minneapolis!$B$14*10^6/3600</f>
        <v>4433.333333333333</v>
      </c>
      <c r="P62" s="70">
        <f>Helena!$B$14*10^6/3600</f>
        <v>1680.5555555555557</v>
      </c>
      <c r="Q62" s="70">
        <f>Duluth!$B$14*10^6/3600</f>
        <v>966.66666666666663</v>
      </c>
      <c r="R62" s="70">
        <f>Fairbanks!$B$14*10^6/3600</f>
        <v>175</v>
      </c>
    </row>
    <row r="63" spans="1:18">
      <c r="A63" s="5"/>
      <c r="B63" s="10" t="s">
        <v>83</v>
      </c>
      <c r="C63" s="70">
        <f>Miami!$B$15*10^6/3600</f>
        <v>88561.111111111109</v>
      </c>
      <c r="D63" s="70">
        <f>Houston!$B$15*10^6/3600</f>
        <v>88561.111111111109</v>
      </c>
      <c r="E63" s="70">
        <f>Phoenix!$B$15*10^6/3600</f>
        <v>88561.111111111109</v>
      </c>
      <c r="F63" s="70">
        <f>Atlanta!$B$15*10^6/3600</f>
        <v>88561.111111111109</v>
      </c>
      <c r="G63" s="70">
        <f>LosAngeles!$B$15*10^6/3600</f>
        <v>88561.111111111109</v>
      </c>
      <c r="H63" s="70">
        <f>LasVegas!$B$15*10^6/3600</f>
        <v>88561.111111111109</v>
      </c>
      <c r="I63" s="70">
        <f>SanFrancisco!$B$15*10^6/3600</f>
        <v>88561.111111111109</v>
      </c>
      <c r="J63" s="70">
        <f>Baltimore!$B$15*10^6/3600</f>
        <v>88561.111111111109</v>
      </c>
      <c r="K63" s="70">
        <f>Albuquerque!$B$15*10^6/3600</f>
        <v>88561.111111111109</v>
      </c>
      <c r="L63" s="70">
        <f>Seattle!$B$15*10^6/3600</f>
        <v>88561.111111111109</v>
      </c>
      <c r="M63" s="70">
        <f>Chicago!$B$15*10^6/3600</f>
        <v>88561.111111111109</v>
      </c>
      <c r="N63" s="70">
        <f>Boulder!$B$15*10^6/3600</f>
        <v>88561.111111111109</v>
      </c>
      <c r="O63" s="70">
        <f>Minneapolis!$B$15*10^6/3600</f>
        <v>88561.111111111109</v>
      </c>
      <c r="P63" s="70">
        <f>Helena!$B$15*10^6/3600</f>
        <v>88561.111111111109</v>
      </c>
      <c r="Q63" s="70">
        <f>Duluth!$B$15*10^6/3600</f>
        <v>88561.111111111109</v>
      </c>
      <c r="R63" s="70">
        <f>Fairbanks!$B$15*10^6/3600</f>
        <v>88561.111111111109</v>
      </c>
    </row>
    <row r="64" spans="1:18">
      <c r="A64" s="5"/>
      <c r="B64" s="10" t="s">
        <v>84</v>
      </c>
      <c r="C64" s="70">
        <f>Miami!$B$16*10^6/3600</f>
        <v>32122.222222222223</v>
      </c>
      <c r="D64" s="70">
        <f>Houston!$B$16*10^6/3600</f>
        <v>32111.111111111109</v>
      </c>
      <c r="E64" s="70">
        <f>Phoenix!$B$16*10^6/3600</f>
        <v>32102.777777777777</v>
      </c>
      <c r="F64" s="70">
        <f>Atlanta!$B$16*10^6/3600</f>
        <v>32100</v>
      </c>
      <c r="G64" s="70">
        <f>LosAngeles!$B$16*10^6/3600</f>
        <v>32075</v>
      </c>
      <c r="H64" s="70">
        <f>LasVegas!$B$16*10^6/3600</f>
        <v>32066.666666666668</v>
      </c>
      <c r="I64" s="70">
        <f>SanFrancisco!$B$16*10^6/3600</f>
        <v>32083.333333333332</v>
      </c>
      <c r="J64" s="70">
        <f>Baltimore!$B$16*10^6/3600</f>
        <v>32063.888888888891</v>
      </c>
      <c r="K64" s="70">
        <f>Albuquerque!$B$16*10^6/3600</f>
        <v>32077.777777777777</v>
      </c>
      <c r="L64" s="70">
        <f>Seattle!$B$16*10^6/3600</f>
        <v>32013.888888888891</v>
      </c>
      <c r="M64" s="70">
        <f>Chicago!$B$16*10^6/3600</f>
        <v>32069.444444444445</v>
      </c>
      <c r="N64" s="70">
        <f>Boulder!$B$16*10^6/3600</f>
        <v>32052.777777777777</v>
      </c>
      <c r="O64" s="70">
        <f>Minneapolis!$B$16*10^6/3600</f>
        <v>32050</v>
      </c>
      <c r="P64" s="70">
        <f>Helena!$B$16*10^6/3600</f>
        <v>32041.666666666668</v>
      </c>
      <c r="Q64" s="70">
        <f>Duluth!$B$16*10^6/3600</f>
        <v>32022.222222222223</v>
      </c>
      <c r="R64" s="70">
        <f>Fairbanks!$B$16*10^6/3600</f>
        <v>31827.777777777777</v>
      </c>
    </row>
    <row r="65" spans="1:18">
      <c r="A65" s="5"/>
      <c r="B65" s="10" t="s">
        <v>85</v>
      </c>
      <c r="C65" s="70">
        <f>Miami!$B$17*10^6/3600</f>
        <v>29005.555555555555</v>
      </c>
      <c r="D65" s="70">
        <f>Houston!$B$17*10^6/3600</f>
        <v>29005.555555555555</v>
      </c>
      <c r="E65" s="70">
        <f>Phoenix!$B$17*10^6/3600</f>
        <v>29005.555555555555</v>
      </c>
      <c r="F65" s="70">
        <f>Atlanta!$B$17*10^6/3600</f>
        <v>29005.555555555555</v>
      </c>
      <c r="G65" s="70">
        <f>LosAngeles!$B$17*10^6/3600</f>
        <v>29005.555555555555</v>
      </c>
      <c r="H65" s="70">
        <f>LasVegas!$B$17*10^6/3600</f>
        <v>29005.555555555555</v>
      </c>
      <c r="I65" s="70">
        <f>SanFrancisco!$B$17*10^6/3600</f>
        <v>29005.555555555555</v>
      </c>
      <c r="J65" s="70">
        <f>Baltimore!$B$17*10^6/3600</f>
        <v>29005.555555555555</v>
      </c>
      <c r="K65" s="70">
        <f>Albuquerque!$B$17*10^6/3600</f>
        <v>29005.555555555555</v>
      </c>
      <c r="L65" s="70">
        <f>Seattle!$B$17*10^6/3600</f>
        <v>29005.555555555555</v>
      </c>
      <c r="M65" s="70">
        <f>Chicago!$B$17*10^6/3600</f>
        <v>29005.555555555555</v>
      </c>
      <c r="N65" s="70">
        <f>Boulder!$B$17*10^6/3600</f>
        <v>29005.555555555555</v>
      </c>
      <c r="O65" s="70">
        <f>Minneapolis!$B$17*10^6/3600</f>
        <v>29005.555555555555</v>
      </c>
      <c r="P65" s="70">
        <f>Helena!$B$17*10^6/3600</f>
        <v>29005.555555555555</v>
      </c>
      <c r="Q65" s="70">
        <f>Duluth!$B$17*10^6/3600</f>
        <v>29005.555555555555</v>
      </c>
      <c r="R65" s="70">
        <f>Fairbanks!$B$17*10^6/3600</f>
        <v>29005.555555555555</v>
      </c>
    </row>
    <row r="66" spans="1:18">
      <c r="A66" s="5"/>
      <c r="B66" s="10" t="s">
        <v>86</v>
      </c>
      <c r="C66" s="70">
        <f>Miami!$B$18*10^6/3600</f>
        <v>0</v>
      </c>
      <c r="D66" s="70">
        <f>Houston!$B$18*10^6/3600</f>
        <v>0</v>
      </c>
      <c r="E66" s="70">
        <f>Phoenix!$B$18*10^6/3600</f>
        <v>0</v>
      </c>
      <c r="F66" s="70">
        <f>Atlanta!$B$18*10^6/3600</f>
        <v>0</v>
      </c>
      <c r="G66" s="70">
        <f>LosAngeles!$B$18*10^6/3600</f>
        <v>0</v>
      </c>
      <c r="H66" s="70">
        <f>LasVegas!$B$18*10^6/3600</f>
        <v>0</v>
      </c>
      <c r="I66" s="70">
        <f>SanFrancisco!$B$18*10^6/3600</f>
        <v>0</v>
      </c>
      <c r="J66" s="70">
        <f>Baltimore!$B$18*10^6/3600</f>
        <v>0</v>
      </c>
      <c r="K66" s="70">
        <f>Albuquerque!$B$18*10^6/3600</f>
        <v>0</v>
      </c>
      <c r="L66" s="70">
        <f>Seattle!$B$18*10^6/3600</f>
        <v>0</v>
      </c>
      <c r="M66" s="70">
        <f>Chicago!$B$18*10^6/3600</f>
        <v>0</v>
      </c>
      <c r="N66" s="70">
        <f>Boulder!$B$18*10^6/3600</f>
        <v>0</v>
      </c>
      <c r="O66" s="70">
        <f>Minneapolis!$B$18*10^6/3600</f>
        <v>0</v>
      </c>
      <c r="P66" s="70">
        <f>Helena!$B$18*10^6/3600</f>
        <v>0</v>
      </c>
      <c r="Q66" s="70">
        <f>Duluth!$B$18*10^6/3600</f>
        <v>0</v>
      </c>
      <c r="R66" s="70">
        <f>Fairbanks!$B$18*10^6/3600</f>
        <v>0</v>
      </c>
    </row>
    <row r="67" spans="1:18">
      <c r="A67" s="5"/>
      <c r="B67" s="10" t="s">
        <v>87</v>
      </c>
      <c r="C67" s="70">
        <f>Miami!$B$19*10^6/3600</f>
        <v>18305.555555555558</v>
      </c>
      <c r="D67" s="70">
        <f>Houston!$B$19*10^6/3600</f>
        <v>18830.555555555555</v>
      </c>
      <c r="E67" s="70">
        <f>Phoenix!$B$19*10^6/3600</f>
        <v>35605.555555555555</v>
      </c>
      <c r="F67" s="70">
        <f>Atlanta!$B$19*10^6/3600</f>
        <v>38255.555555555555</v>
      </c>
      <c r="G67" s="70">
        <f>LosAngeles!$B$19*10^6/3600</f>
        <v>10027.777777777777</v>
      </c>
      <c r="H67" s="70">
        <f>LasVegas!$B$19*10^6/3600</f>
        <v>32341.666666666668</v>
      </c>
      <c r="I67" s="70">
        <f>SanFrancisco!$B$19*10^6/3600</f>
        <v>12727.777777777777</v>
      </c>
      <c r="J67" s="70">
        <f>Baltimore!$B$19*10^6/3600</f>
        <v>44422.222222222219</v>
      </c>
      <c r="K67" s="70">
        <f>Albuquerque!$B$19*10^6/3600</f>
        <v>43558.333333333336</v>
      </c>
      <c r="L67" s="70">
        <f>Seattle!$B$19*10^6/3600</f>
        <v>33197.222222222219</v>
      </c>
      <c r="M67" s="70">
        <f>Chicago!$B$19*10^6/3600</f>
        <v>63008.333333333336</v>
      </c>
      <c r="N67" s="70">
        <f>Boulder!$B$19*10^6/3600</f>
        <v>61452.777777777781</v>
      </c>
      <c r="O67" s="70">
        <f>Minneapolis!$B$19*10^6/3600</f>
        <v>74663.888888888891</v>
      </c>
      <c r="P67" s="70">
        <f>Helena!$B$19*10^6/3600</f>
        <v>77608.333333333328</v>
      </c>
      <c r="Q67" s="70">
        <f>Duluth!$B$19*10^6/3600</f>
        <v>77458.333333333328</v>
      </c>
      <c r="R67" s="70">
        <f>Fairbanks!$B$19*10^6/3600</f>
        <v>108055.55555555556</v>
      </c>
    </row>
    <row r="68" spans="1:18">
      <c r="A68" s="5"/>
      <c r="B68" s="10" t="s">
        <v>88</v>
      </c>
      <c r="C68" s="70">
        <f>Miami!$B$20*10^6/3600</f>
        <v>0</v>
      </c>
      <c r="D68" s="70">
        <f>Houston!$B$20*10^6/3600</f>
        <v>0</v>
      </c>
      <c r="E68" s="70">
        <f>Phoenix!$B$20*10^6/3600</f>
        <v>0</v>
      </c>
      <c r="F68" s="70">
        <f>Atlanta!$B$20*10^6/3600</f>
        <v>0</v>
      </c>
      <c r="G68" s="70">
        <f>LosAngeles!$B$20*10^6/3600</f>
        <v>0</v>
      </c>
      <c r="H68" s="70">
        <f>LasVegas!$B$20*10^6/3600</f>
        <v>0</v>
      </c>
      <c r="I68" s="70">
        <f>SanFrancisco!$B$20*10^6/3600</f>
        <v>0</v>
      </c>
      <c r="J68" s="70">
        <f>Baltimore!$B$20*10^6/3600</f>
        <v>0</v>
      </c>
      <c r="K68" s="70">
        <f>Albuquerque!$B$20*10^6/3600</f>
        <v>0</v>
      </c>
      <c r="L68" s="70">
        <f>Seattle!$B$20*10^6/3600</f>
        <v>0</v>
      </c>
      <c r="M68" s="70">
        <f>Chicago!$B$20*10^6/3600</f>
        <v>0</v>
      </c>
      <c r="N68" s="70">
        <f>Boulder!$B$20*10^6/3600</f>
        <v>0</v>
      </c>
      <c r="O68" s="70">
        <f>Minneapolis!$B$20*10^6/3600</f>
        <v>0</v>
      </c>
      <c r="P68" s="70">
        <f>Helena!$B$20*10^6/3600</f>
        <v>0</v>
      </c>
      <c r="Q68" s="70">
        <f>Duluth!$B$20*10^6/3600</f>
        <v>0</v>
      </c>
      <c r="R68" s="70">
        <f>Fairbanks!$B$20*10^6/3600</f>
        <v>0</v>
      </c>
    </row>
    <row r="69" spans="1:18">
      <c r="A69" s="5"/>
      <c r="B69" s="10" t="s">
        <v>89</v>
      </c>
      <c r="C69" s="70">
        <f>Miami!$B$21*10^6/3600</f>
        <v>0</v>
      </c>
      <c r="D69" s="70">
        <f>Houston!$B$21*10^6/3600</f>
        <v>0</v>
      </c>
      <c r="E69" s="70">
        <f>Phoenix!$B$21*10^6/3600</f>
        <v>0</v>
      </c>
      <c r="F69" s="70">
        <f>Atlanta!$B$21*10^6/3600</f>
        <v>0</v>
      </c>
      <c r="G69" s="70">
        <f>LosAngeles!$B$21*10^6/3600</f>
        <v>0</v>
      </c>
      <c r="H69" s="70">
        <f>LasVegas!$B$21*10^6/3600</f>
        <v>0</v>
      </c>
      <c r="I69" s="70">
        <f>SanFrancisco!$B$21*10^6/3600</f>
        <v>0</v>
      </c>
      <c r="J69" s="70">
        <f>Baltimore!$B$21*10^6/3600</f>
        <v>0</v>
      </c>
      <c r="K69" s="70">
        <f>Albuquerque!$B$21*10^6/3600</f>
        <v>0</v>
      </c>
      <c r="L69" s="70">
        <f>Seattle!$B$21*10^6/3600</f>
        <v>0</v>
      </c>
      <c r="M69" s="70">
        <f>Chicago!$B$21*10^6/3600</f>
        <v>0</v>
      </c>
      <c r="N69" s="70">
        <f>Boulder!$B$21*10^6/3600</f>
        <v>0</v>
      </c>
      <c r="O69" s="70">
        <f>Minneapolis!$B$21*10^6/3600</f>
        <v>0</v>
      </c>
      <c r="P69" s="70">
        <f>Helena!$B$21*10^6/3600</f>
        <v>0</v>
      </c>
      <c r="Q69" s="70">
        <f>Duluth!$B$21*10^6/3600</f>
        <v>0</v>
      </c>
      <c r="R69" s="70">
        <f>Fairbanks!$B$21*10^6/3600</f>
        <v>0</v>
      </c>
    </row>
    <row r="70" spans="1:18">
      <c r="A70" s="5"/>
      <c r="B70" s="10" t="s">
        <v>90</v>
      </c>
      <c r="C70" s="70">
        <f>Miami!$B$22*10^6/3600</f>
        <v>0</v>
      </c>
      <c r="D70" s="70">
        <f>Houston!$B$22*10^6/3600</f>
        <v>0</v>
      </c>
      <c r="E70" s="70">
        <f>Phoenix!$B$22*10^6/3600</f>
        <v>0</v>
      </c>
      <c r="F70" s="70">
        <f>Atlanta!$B$22*10^6/3600</f>
        <v>0</v>
      </c>
      <c r="G70" s="70">
        <f>LosAngeles!$B$22*10^6/3600</f>
        <v>0</v>
      </c>
      <c r="H70" s="70">
        <f>LasVegas!$B$22*10^6/3600</f>
        <v>0</v>
      </c>
      <c r="I70" s="70">
        <f>SanFrancisco!$B$22*10^6/3600</f>
        <v>0</v>
      </c>
      <c r="J70" s="70">
        <f>Baltimore!$B$22*10^6/3600</f>
        <v>0</v>
      </c>
      <c r="K70" s="70">
        <f>Albuquerque!$B$22*10^6/3600</f>
        <v>0</v>
      </c>
      <c r="L70" s="70">
        <f>Seattle!$B$22*10^6/3600</f>
        <v>0</v>
      </c>
      <c r="M70" s="70">
        <f>Chicago!$B$22*10^6/3600</f>
        <v>0</v>
      </c>
      <c r="N70" s="70">
        <f>Boulder!$B$22*10^6/3600</f>
        <v>0</v>
      </c>
      <c r="O70" s="70">
        <f>Minneapolis!$B$22*10^6/3600</f>
        <v>0</v>
      </c>
      <c r="P70" s="70">
        <f>Helena!$B$22*10^6/3600</f>
        <v>0</v>
      </c>
      <c r="Q70" s="70">
        <f>Duluth!$B$22*10^6/3600</f>
        <v>0</v>
      </c>
      <c r="R70" s="70">
        <f>Fairbanks!$B$22*10^6/3600</f>
        <v>0</v>
      </c>
    </row>
    <row r="71" spans="1:18">
      <c r="A71" s="5"/>
      <c r="B71" s="10" t="s">
        <v>69</v>
      </c>
      <c r="C71" s="70">
        <f>Miami!$B$23*10^6/3600</f>
        <v>0</v>
      </c>
      <c r="D71" s="70">
        <f>Houston!$B$23*10^6/3600</f>
        <v>0</v>
      </c>
      <c r="E71" s="70">
        <f>Phoenix!$B$23*10^6/3600</f>
        <v>0</v>
      </c>
      <c r="F71" s="70">
        <f>Atlanta!$B$23*10^6/3600</f>
        <v>0</v>
      </c>
      <c r="G71" s="70">
        <f>LosAngeles!$B$23*10^6/3600</f>
        <v>0</v>
      </c>
      <c r="H71" s="70">
        <f>LasVegas!$B$23*10^6/3600</f>
        <v>0</v>
      </c>
      <c r="I71" s="70">
        <f>SanFrancisco!$B$23*10^6/3600</f>
        <v>0</v>
      </c>
      <c r="J71" s="70">
        <f>Baltimore!$B$23*10^6/3600</f>
        <v>0</v>
      </c>
      <c r="K71" s="70">
        <f>Albuquerque!$B$23*10^6/3600</f>
        <v>0</v>
      </c>
      <c r="L71" s="70">
        <f>Seattle!$B$23*10^6/3600</f>
        <v>0</v>
      </c>
      <c r="M71" s="70">
        <f>Chicago!$B$23*10^6/3600</f>
        <v>0</v>
      </c>
      <c r="N71" s="70">
        <f>Boulder!$B$23*10^6/3600</f>
        <v>0</v>
      </c>
      <c r="O71" s="70">
        <f>Minneapolis!$B$23*10^6/3600</f>
        <v>0</v>
      </c>
      <c r="P71" s="70">
        <f>Helena!$B$23*10^6/3600</f>
        <v>0</v>
      </c>
      <c r="Q71" s="70">
        <f>Duluth!$B$23*10^6/3600</f>
        <v>0</v>
      </c>
      <c r="R71" s="70">
        <f>Fairbanks!$B$23*10^6/3600</f>
        <v>0</v>
      </c>
    </row>
    <row r="72" spans="1:18">
      <c r="A72" s="5"/>
      <c r="B72" s="10" t="s">
        <v>91</v>
      </c>
      <c r="C72" s="70">
        <f>Miami!$B$24*10^6/3600</f>
        <v>0</v>
      </c>
      <c r="D72" s="70">
        <f>Houston!$B$24*10^6/3600</f>
        <v>0</v>
      </c>
      <c r="E72" s="70">
        <f>Phoenix!$B$24*10^6/3600</f>
        <v>0</v>
      </c>
      <c r="F72" s="70">
        <f>Atlanta!$B$24*10^6/3600</f>
        <v>0</v>
      </c>
      <c r="G72" s="70">
        <f>LosAngeles!$B$24*10^6/3600</f>
        <v>0</v>
      </c>
      <c r="H72" s="70">
        <f>LasVegas!$B$24*10^6/3600</f>
        <v>0</v>
      </c>
      <c r="I72" s="70">
        <f>SanFrancisco!$B$24*10^6/3600</f>
        <v>0</v>
      </c>
      <c r="J72" s="70">
        <f>Baltimore!$B$24*10^6/3600</f>
        <v>0</v>
      </c>
      <c r="K72" s="70">
        <f>Albuquerque!$B$24*10^6/3600</f>
        <v>0</v>
      </c>
      <c r="L72" s="70">
        <f>Seattle!$B$24*10^6/3600</f>
        <v>0</v>
      </c>
      <c r="M72" s="70">
        <f>Chicago!$B$24*10^6/3600</f>
        <v>0</v>
      </c>
      <c r="N72" s="70">
        <f>Boulder!$B$24*10^6/3600</f>
        <v>0</v>
      </c>
      <c r="O72" s="70">
        <f>Minneapolis!$B$24*10^6/3600</f>
        <v>0</v>
      </c>
      <c r="P72" s="70">
        <f>Helena!$B$24*10^6/3600</f>
        <v>0</v>
      </c>
      <c r="Q72" s="70">
        <f>Duluth!$B$24*10^6/3600</f>
        <v>0</v>
      </c>
      <c r="R72" s="70">
        <f>Fairbanks!$B$24*10^6/3600</f>
        <v>0</v>
      </c>
    </row>
    <row r="73" spans="1:18">
      <c r="A73" s="5"/>
      <c r="B73" s="10" t="s">
        <v>92</v>
      </c>
      <c r="C73" s="70">
        <f>Miami!$B$25*10^6/3600</f>
        <v>0</v>
      </c>
      <c r="D73" s="70">
        <f>Houston!$B$25*10^6/3600</f>
        <v>0</v>
      </c>
      <c r="E73" s="70">
        <f>Phoenix!$B$25*10^6/3600</f>
        <v>0</v>
      </c>
      <c r="F73" s="70">
        <f>Atlanta!$B$25*10^6/3600</f>
        <v>0</v>
      </c>
      <c r="G73" s="70">
        <f>LosAngeles!$B$25*10^6/3600</f>
        <v>0</v>
      </c>
      <c r="H73" s="70">
        <f>LasVegas!$B$25*10^6/3600</f>
        <v>0</v>
      </c>
      <c r="I73" s="70">
        <f>SanFrancisco!$B$25*10^6/3600</f>
        <v>0</v>
      </c>
      <c r="J73" s="70">
        <f>Baltimore!$B$25*10^6/3600</f>
        <v>0</v>
      </c>
      <c r="K73" s="70">
        <f>Albuquerque!$B$25*10^6/3600</f>
        <v>0</v>
      </c>
      <c r="L73" s="70">
        <f>Seattle!$B$25*10^6/3600</f>
        <v>0</v>
      </c>
      <c r="M73" s="70">
        <f>Chicago!$B$25*10^6/3600</f>
        <v>0</v>
      </c>
      <c r="N73" s="70">
        <f>Boulder!$B$25*10^6/3600</f>
        <v>0</v>
      </c>
      <c r="O73" s="70">
        <f>Minneapolis!$B$25*10^6/3600</f>
        <v>0</v>
      </c>
      <c r="P73" s="70">
        <f>Helena!$B$25*10^6/3600</f>
        <v>0</v>
      </c>
      <c r="Q73" s="70">
        <f>Duluth!$B$25*10^6/3600</f>
        <v>0</v>
      </c>
      <c r="R73" s="70">
        <f>Fairbanks!$B$25*10^6/3600</f>
        <v>0</v>
      </c>
    </row>
    <row r="74" spans="1:18">
      <c r="A74" s="5"/>
      <c r="B74" s="10" t="s">
        <v>93</v>
      </c>
      <c r="C74" s="70">
        <f>Miami!$B$26*10^6/3600</f>
        <v>0</v>
      </c>
      <c r="D74" s="70">
        <f>Houston!$B$26*10^6/3600</f>
        <v>0</v>
      </c>
      <c r="E74" s="70">
        <f>Phoenix!$B$26*10^6/3600</f>
        <v>0</v>
      </c>
      <c r="F74" s="70">
        <f>Atlanta!$B$26*10^6/3600</f>
        <v>0</v>
      </c>
      <c r="G74" s="70">
        <f>LosAngeles!$B$26*10^6/3600</f>
        <v>0</v>
      </c>
      <c r="H74" s="70">
        <f>LasVegas!$B$26*10^6/3600</f>
        <v>0</v>
      </c>
      <c r="I74" s="70">
        <f>SanFrancisco!$B$26*10^6/3600</f>
        <v>0</v>
      </c>
      <c r="J74" s="70">
        <f>Baltimore!$B$26*10^6/3600</f>
        <v>0</v>
      </c>
      <c r="K74" s="70">
        <f>Albuquerque!$B$26*10^6/3600</f>
        <v>0</v>
      </c>
      <c r="L74" s="70">
        <f>Seattle!$B$26*10^6/3600</f>
        <v>0</v>
      </c>
      <c r="M74" s="70">
        <f>Chicago!$B$26*10^6/3600</f>
        <v>0</v>
      </c>
      <c r="N74" s="70">
        <f>Boulder!$B$26*10^6/3600</f>
        <v>0</v>
      </c>
      <c r="O74" s="70">
        <f>Minneapolis!$B$26*10^6/3600</f>
        <v>0</v>
      </c>
      <c r="P74" s="70">
        <f>Helena!$B$26*10^6/3600</f>
        <v>0</v>
      </c>
      <c r="Q74" s="70">
        <f>Duluth!$B$26*10^6/3600</f>
        <v>0</v>
      </c>
      <c r="R74" s="70">
        <f>Fairbanks!$B$26*10^6/3600</f>
        <v>0</v>
      </c>
    </row>
    <row r="75" spans="1:18">
      <c r="A75" s="5"/>
      <c r="B75" s="10" t="s">
        <v>94</v>
      </c>
      <c r="C75" s="70">
        <f>Miami!$B$28*10^6/3600</f>
        <v>211330.55555555556</v>
      </c>
      <c r="D75" s="70">
        <f>Houston!$B$28*10^6/3600</f>
        <v>197319.44444444444</v>
      </c>
      <c r="E75" s="70">
        <f>Phoenix!$B$28*10^6/3600</f>
        <v>232530.55555555556</v>
      </c>
      <c r="F75" s="70">
        <f>Atlanta!$B$28*10^6/3600</f>
        <v>200472.22222222222</v>
      </c>
      <c r="G75" s="70">
        <f>LosAngeles!$B$28*10^6/3600</f>
        <v>161286.11111111112</v>
      </c>
      <c r="H75" s="70">
        <f>LasVegas!$B$28*10^6/3600</f>
        <v>211072.22222222222</v>
      </c>
      <c r="I75" s="70">
        <f>SanFrancisco!$B$28*10^6/3600</f>
        <v>162727.77777777778</v>
      </c>
      <c r="J75" s="70">
        <f>Baltimore!$B$28*10^6/3600</f>
        <v>203697.22222222222</v>
      </c>
      <c r="K75" s="70">
        <f>Albuquerque!$B$28*10^6/3600</f>
        <v>200305.55555555556</v>
      </c>
      <c r="L75" s="70">
        <f>Seattle!$B$28*10^6/3600</f>
        <v>183141.66666666666</v>
      </c>
      <c r="M75" s="70">
        <f>Chicago!$B$28*10^6/3600</f>
        <v>218880.55555555556</v>
      </c>
      <c r="N75" s="70">
        <f>Boulder!$B$28*10^6/3600</f>
        <v>214869.44444444444</v>
      </c>
      <c r="O75" s="70">
        <f>Minneapolis!$B$28*10^6/3600</f>
        <v>228711.11111111112</v>
      </c>
      <c r="P75" s="70">
        <f>Helena!$B$28*10^6/3600</f>
        <v>228897.22222222222</v>
      </c>
      <c r="Q75" s="70">
        <f>Duluth!$B$28*10^6/3600</f>
        <v>228016.66666666666</v>
      </c>
      <c r="R75" s="70">
        <f>Fairbanks!$B$28*10^6/3600</f>
        <v>257625</v>
      </c>
    </row>
    <row r="76" spans="1:18">
      <c r="A76" s="5"/>
      <c r="B76" s="8" t="s">
        <v>166</v>
      </c>
    </row>
    <row r="77" spans="1:18">
      <c r="A77" s="5"/>
      <c r="B77" s="10" t="s">
        <v>74</v>
      </c>
      <c r="C77" s="70">
        <f>Miami!$C$13*10^3</f>
        <v>9140</v>
      </c>
      <c r="D77" s="70">
        <f>Houston!$C$13*10^3</f>
        <v>211340</v>
      </c>
      <c r="E77" s="70">
        <f>Phoenix!$C$13*10^3</f>
        <v>148830</v>
      </c>
      <c r="F77" s="70">
        <f>Atlanta!$C$13*10^3</f>
        <v>450390</v>
      </c>
      <c r="G77" s="70">
        <f>LosAngeles!$C$13*10^3</f>
        <v>76140</v>
      </c>
      <c r="H77" s="70">
        <f>LasVegas!$C$13*10^3</f>
        <v>290160</v>
      </c>
      <c r="I77" s="70">
        <f>SanFrancisco!$C$13*10^3</f>
        <v>269660</v>
      </c>
      <c r="J77" s="70">
        <f>Baltimore!$C$13*10^3</f>
        <v>834240</v>
      </c>
      <c r="K77" s="70">
        <f>Albuquerque!$C$13*10^3</f>
        <v>597040</v>
      </c>
      <c r="L77" s="70">
        <f>Seattle!$C$13*10^3</f>
        <v>621820</v>
      </c>
      <c r="M77" s="70">
        <f>Chicago!$C$13*10^3</f>
        <v>1286610</v>
      </c>
      <c r="N77" s="70">
        <f>Boulder!$C$13*10^3</f>
        <v>957690</v>
      </c>
      <c r="O77" s="70">
        <f>Minneapolis!$C$13*10^3</f>
        <v>2041250</v>
      </c>
      <c r="P77" s="70">
        <f>Helena!$C$13*10^3</f>
        <v>1539250</v>
      </c>
      <c r="Q77" s="70">
        <f>Duluth!$C$13*10^3</f>
        <v>2660170</v>
      </c>
      <c r="R77" s="70">
        <f>Fairbanks!$C$13*10^3</f>
        <v>5562430</v>
      </c>
    </row>
    <row r="78" spans="1:18">
      <c r="A78" s="5"/>
      <c r="B78" s="10" t="s">
        <v>75</v>
      </c>
      <c r="C78" s="70">
        <f>Miami!$C$14*10^3</f>
        <v>0</v>
      </c>
      <c r="D78" s="70">
        <f>Houston!$C$14*10^3</f>
        <v>0</v>
      </c>
      <c r="E78" s="70">
        <f>Phoenix!$C$14*10^3</f>
        <v>0</v>
      </c>
      <c r="F78" s="70">
        <f>Atlanta!$C$14*10^3</f>
        <v>0</v>
      </c>
      <c r="G78" s="70">
        <f>LosAngeles!$C$14*10^3</f>
        <v>0</v>
      </c>
      <c r="H78" s="70">
        <f>LasVegas!$C$14*10^3</f>
        <v>0</v>
      </c>
      <c r="I78" s="70">
        <f>SanFrancisco!$C$14*10^3</f>
        <v>0</v>
      </c>
      <c r="J78" s="70">
        <f>Baltimore!$C$14*10^3</f>
        <v>0</v>
      </c>
      <c r="K78" s="70">
        <f>Albuquerque!$C$14*10^3</f>
        <v>0</v>
      </c>
      <c r="L78" s="70">
        <f>Seattle!$C$14*10^3</f>
        <v>0</v>
      </c>
      <c r="M78" s="70">
        <f>Chicago!$C$14*10^3</f>
        <v>0</v>
      </c>
      <c r="N78" s="70">
        <f>Boulder!$C$14*10^3</f>
        <v>0</v>
      </c>
      <c r="O78" s="70">
        <f>Minneapolis!$C$14*10^3</f>
        <v>0</v>
      </c>
      <c r="P78" s="70">
        <f>Helena!$C$14*10^3</f>
        <v>0</v>
      </c>
      <c r="Q78" s="70">
        <f>Duluth!$C$14*10^3</f>
        <v>0</v>
      </c>
      <c r="R78" s="70">
        <f>Fairbanks!$C$14*10^3</f>
        <v>0</v>
      </c>
    </row>
    <row r="79" spans="1:18">
      <c r="A79" s="5"/>
      <c r="B79" s="10" t="s">
        <v>83</v>
      </c>
      <c r="C79" s="70">
        <f>Miami!$C$15*10^3</f>
        <v>0</v>
      </c>
      <c r="D79" s="70">
        <f>Houston!$C$15*10^3</f>
        <v>0</v>
      </c>
      <c r="E79" s="70">
        <f>Phoenix!$C$15*10^3</f>
        <v>0</v>
      </c>
      <c r="F79" s="70">
        <f>Atlanta!$C$15*10^3</f>
        <v>0</v>
      </c>
      <c r="G79" s="70">
        <f>LosAngeles!$C$15*10^3</f>
        <v>0</v>
      </c>
      <c r="H79" s="70">
        <f>LasVegas!$C$15*10^3</f>
        <v>0</v>
      </c>
      <c r="I79" s="70">
        <f>SanFrancisco!$C$15*10^3</f>
        <v>0</v>
      </c>
      <c r="J79" s="70">
        <f>Baltimore!$C$15*10^3</f>
        <v>0</v>
      </c>
      <c r="K79" s="70">
        <f>Albuquerque!$C$15*10^3</f>
        <v>0</v>
      </c>
      <c r="L79" s="70">
        <f>Seattle!$C$15*10^3</f>
        <v>0</v>
      </c>
      <c r="M79" s="70">
        <f>Chicago!$C$15*10^3</f>
        <v>0</v>
      </c>
      <c r="N79" s="70">
        <f>Boulder!$C$15*10^3</f>
        <v>0</v>
      </c>
      <c r="O79" s="70">
        <f>Minneapolis!$C$15*10^3</f>
        <v>0</v>
      </c>
      <c r="P79" s="70">
        <f>Helena!$C$15*10^3</f>
        <v>0</v>
      </c>
      <c r="Q79" s="70">
        <f>Duluth!$C$15*10^3</f>
        <v>0</v>
      </c>
      <c r="R79" s="70">
        <f>Fairbanks!$C$15*10^3</f>
        <v>0</v>
      </c>
    </row>
    <row r="80" spans="1:18">
      <c r="A80" s="5"/>
      <c r="B80" s="10" t="s">
        <v>84</v>
      </c>
      <c r="C80" s="70">
        <f>Miami!$C$16*10^3</f>
        <v>0</v>
      </c>
      <c r="D80" s="70">
        <f>Houston!$C$16*10^3</f>
        <v>0</v>
      </c>
      <c r="E80" s="70">
        <f>Phoenix!$C$16*10^3</f>
        <v>0</v>
      </c>
      <c r="F80" s="70">
        <f>Atlanta!$C$16*10^3</f>
        <v>0</v>
      </c>
      <c r="G80" s="70">
        <f>LosAngeles!$C$16*10^3</f>
        <v>0</v>
      </c>
      <c r="H80" s="70">
        <f>LasVegas!$C$16*10^3</f>
        <v>0</v>
      </c>
      <c r="I80" s="70">
        <f>SanFrancisco!$C$16*10^3</f>
        <v>0</v>
      </c>
      <c r="J80" s="70">
        <f>Baltimore!$C$16*10^3</f>
        <v>0</v>
      </c>
      <c r="K80" s="70">
        <f>Albuquerque!$C$16*10^3</f>
        <v>0</v>
      </c>
      <c r="L80" s="70">
        <f>Seattle!$C$16*10^3</f>
        <v>0</v>
      </c>
      <c r="M80" s="70">
        <f>Chicago!$C$16*10^3</f>
        <v>0</v>
      </c>
      <c r="N80" s="70">
        <f>Boulder!$C$16*10^3</f>
        <v>0</v>
      </c>
      <c r="O80" s="70">
        <f>Minneapolis!$C$16*10^3</f>
        <v>0</v>
      </c>
      <c r="P80" s="70">
        <f>Helena!$C$16*10^3</f>
        <v>0</v>
      </c>
      <c r="Q80" s="70">
        <f>Duluth!$C$16*10^3</f>
        <v>0</v>
      </c>
      <c r="R80" s="70">
        <f>Fairbanks!$C$16*10^3</f>
        <v>0</v>
      </c>
    </row>
    <row r="81" spans="1:18">
      <c r="A81" s="5"/>
      <c r="B81" s="10" t="s">
        <v>85</v>
      </c>
      <c r="C81" s="70">
        <f>Miami!$C$17*10^3</f>
        <v>0</v>
      </c>
      <c r="D81" s="70">
        <f>Houston!$C$17*10^3</f>
        <v>0</v>
      </c>
      <c r="E81" s="70">
        <f>Phoenix!$C$17*10^3</f>
        <v>0</v>
      </c>
      <c r="F81" s="70">
        <f>Atlanta!$C$17*10^3</f>
        <v>0</v>
      </c>
      <c r="G81" s="70">
        <f>LosAngeles!$C$17*10^3</f>
        <v>0</v>
      </c>
      <c r="H81" s="70">
        <f>LasVegas!$C$17*10^3</f>
        <v>0</v>
      </c>
      <c r="I81" s="70">
        <f>SanFrancisco!$C$17*10^3</f>
        <v>0</v>
      </c>
      <c r="J81" s="70">
        <f>Baltimore!$C$17*10^3</f>
        <v>0</v>
      </c>
      <c r="K81" s="70">
        <f>Albuquerque!$C$17*10^3</f>
        <v>0</v>
      </c>
      <c r="L81" s="70">
        <f>Seattle!$C$17*10^3</f>
        <v>0</v>
      </c>
      <c r="M81" s="70">
        <f>Chicago!$C$17*10^3</f>
        <v>0</v>
      </c>
      <c r="N81" s="70">
        <f>Boulder!$C$17*10^3</f>
        <v>0</v>
      </c>
      <c r="O81" s="70">
        <f>Minneapolis!$C$17*10^3</f>
        <v>0</v>
      </c>
      <c r="P81" s="70">
        <f>Helena!$C$17*10^3</f>
        <v>0</v>
      </c>
      <c r="Q81" s="70">
        <f>Duluth!$C$17*10^3</f>
        <v>0</v>
      </c>
      <c r="R81" s="70">
        <f>Fairbanks!$C$17*10^3</f>
        <v>0</v>
      </c>
    </row>
    <row r="82" spans="1:18">
      <c r="A82" s="5"/>
      <c r="B82" s="10" t="s">
        <v>86</v>
      </c>
      <c r="C82" s="70">
        <f>Miami!$C$18*10^3</f>
        <v>0</v>
      </c>
      <c r="D82" s="70">
        <f>Houston!$C$18*10^3</f>
        <v>0</v>
      </c>
      <c r="E82" s="70">
        <f>Phoenix!$C$18*10^3</f>
        <v>0</v>
      </c>
      <c r="F82" s="70">
        <f>Atlanta!$C$18*10^3</f>
        <v>0</v>
      </c>
      <c r="G82" s="70">
        <f>LosAngeles!$C$18*10^3</f>
        <v>0</v>
      </c>
      <c r="H82" s="70">
        <f>LasVegas!$C$18*10^3</f>
        <v>0</v>
      </c>
      <c r="I82" s="70">
        <f>SanFrancisco!$C$18*10^3</f>
        <v>0</v>
      </c>
      <c r="J82" s="70">
        <f>Baltimore!$C$18*10^3</f>
        <v>0</v>
      </c>
      <c r="K82" s="70">
        <f>Albuquerque!$C$18*10^3</f>
        <v>0</v>
      </c>
      <c r="L82" s="70">
        <f>Seattle!$C$18*10^3</f>
        <v>0</v>
      </c>
      <c r="M82" s="70">
        <f>Chicago!$C$18*10^3</f>
        <v>0</v>
      </c>
      <c r="N82" s="70">
        <f>Boulder!$C$18*10^3</f>
        <v>0</v>
      </c>
      <c r="O82" s="70">
        <f>Minneapolis!$C$18*10^3</f>
        <v>0</v>
      </c>
      <c r="P82" s="70">
        <f>Helena!$C$18*10^3</f>
        <v>0</v>
      </c>
      <c r="Q82" s="70">
        <f>Duluth!$C$18*10^3</f>
        <v>0</v>
      </c>
      <c r="R82" s="70">
        <f>Fairbanks!$C$18*10^3</f>
        <v>0</v>
      </c>
    </row>
    <row r="83" spans="1:18">
      <c r="A83" s="5"/>
      <c r="B83" s="10" t="s">
        <v>87</v>
      </c>
      <c r="C83" s="70">
        <f>Miami!$C$19*10^3</f>
        <v>0</v>
      </c>
      <c r="D83" s="70">
        <f>Houston!$C$19*10^3</f>
        <v>0</v>
      </c>
      <c r="E83" s="70">
        <f>Phoenix!$C$19*10^3</f>
        <v>0</v>
      </c>
      <c r="F83" s="70">
        <f>Atlanta!$C$19*10^3</f>
        <v>0</v>
      </c>
      <c r="G83" s="70">
        <f>LosAngeles!$C$19*10^3</f>
        <v>0</v>
      </c>
      <c r="H83" s="70">
        <f>LasVegas!$C$19*10^3</f>
        <v>0</v>
      </c>
      <c r="I83" s="70">
        <f>SanFrancisco!$C$19*10^3</f>
        <v>0</v>
      </c>
      <c r="J83" s="70">
        <f>Baltimore!$C$19*10^3</f>
        <v>0</v>
      </c>
      <c r="K83" s="70">
        <f>Albuquerque!$C$19*10^3</f>
        <v>0</v>
      </c>
      <c r="L83" s="70">
        <f>Seattle!$C$19*10^3</f>
        <v>0</v>
      </c>
      <c r="M83" s="70">
        <f>Chicago!$C$19*10^3</f>
        <v>0</v>
      </c>
      <c r="N83" s="70">
        <f>Boulder!$C$19*10^3</f>
        <v>0</v>
      </c>
      <c r="O83" s="70">
        <f>Minneapolis!$C$19*10^3</f>
        <v>0</v>
      </c>
      <c r="P83" s="70">
        <f>Helena!$C$19*10^3</f>
        <v>0</v>
      </c>
      <c r="Q83" s="70">
        <f>Duluth!$C$19*10^3</f>
        <v>0</v>
      </c>
      <c r="R83" s="70">
        <f>Fairbanks!$C$19*10^3</f>
        <v>0</v>
      </c>
    </row>
    <row r="84" spans="1:18">
      <c r="A84" s="5"/>
      <c r="B84" s="10" t="s">
        <v>88</v>
      </c>
      <c r="C84" s="70">
        <f>Miami!$C$20*10^3</f>
        <v>0</v>
      </c>
      <c r="D84" s="70">
        <f>Houston!$C$20*10^3</f>
        <v>0</v>
      </c>
      <c r="E84" s="70">
        <f>Phoenix!$C$20*10^3</f>
        <v>0</v>
      </c>
      <c r="F84" s="70">
        <f>Atlanta!$C$20*10^3</f>
        <v>0</v>
      </c>
      <c r="G84" s="70">
        <f>LosAngeles!$C$20*10^3</f>
        <v>0</v>
      </c>
      <c r="H84" s="70">
        <f>LasVegas!$C$20*10^3</f>
        <v>0</v>
      </c>
      <c r="I84" s="70">
        <f>SanFrancisco!$C$20*10^3</f>
        <v>0</v>
      </c>
      <c r="J84" s="70">
        <f>Baltimore!$C$20*10^3</f>
        <v>0</v>
      </c>
      <c r="K84" s="70">
        <f>Albuquerque!$C$20*10^3</f>
        <v>0</v>
      </c>
      <c r="L84" s="70">
        <f>Seattle!$C$20*10^3</f>
        <v>0</v>
      </c>
      <c r="M84" s="70">
        <f>Chicago!$C$20*10^3</f>
        <v>0</v>
      </c>
      <c r="N84" s="70">
        <f>Boulder!$C$20*10^3</f>
        <v>0</v>
      </c>
      <c r="O84" s="70">
        <f>Minneapolis!$C$20*10^3</f>
        <v>0</v>
      </c>
      <c r="P84" s="70">
        <f>Helena!$C$20*10^3</f>
        <v>0</v>
      </c>
      <c r="Q84" s="70">
        <f>Duluth!$C$20*10^3</f>
        <v>0</v>
      </c>
      <c r="R84" s="70">
        <f>Fairbanks!$C$20*10^3</f>
        <v>0</v>
      </c>
    </row>
    <row r="85" spans="1:18">
      <c r="A85" s="5"/>
      <c r="B85" s="10" t="s">
        <v>89</v>
      </c>
      <c r="C85" s="70">
        <f>Miami!$C$21*10^3</f>
        <v>0</v>
      </c>
      <c r="D85" s="70">
        <f>Houston!$C$21*10^3</f>
        <v>0</v>
      </c>
      <c r="E85" s="70">
        <f>Phoenix!$C$21*10^3</f>
        <v>0</v>
      </c>
      <c r="F85" s="70">
        <f>Atlanta!$C$21*10^3</f>
        <v>0</v>
      </c>
      <c r="G85" s="70">
        <f>LosAngeles!$C$21*10^3</f>
        <v>0</v>
      </c>
      <c r="H85" s="70">
        <f>LasVegas!$C$21*10^3</f>
        <v>0</v>
      </c>
      <c r="I85" s="70">
        <f>SanFrancisco!$C$21*10^3</f>
        <v>0</v>
      </c>
      <c r="J85" s="70">
        <f>Baltimore!$C$21*10^3</f>
        <v>0</v>
      </c>
      <c r="K85" s="70">
        <f>Albuquerque!$C$21*10^3</f>
        <v>0</v>
      </c>
      <c r="L85" s="70">
        <f>Seattle!$C$21*10^3</f>
        <v>0</v>
      </c>
      <c r="M85" s="70">
        <f>Chicago!$C$21*10^3</f>
        <v>0</v>
      </c>
      <c r="N85" s="70">
        <f>Boulder!$C$21*10^3</f>
        <v>0</v>
      </c>
      <c r="O85" s="70">
        <f>Minneapolis!$C$21*10^3</f>
        <v>0</v>
      </c>
      <c r="P85" s="70">
        <f>Helena!$C$21*10^3</f>
        <v>0</v>
      </c>
      <c r="Q85" s="70">
        <f>Duluth!$C$21*10^3</f>
        <v>0</v>
      </c>
      <c r="R85" s="70">
        <f>Fairbanks!$C$21*10^3</f>
        <v>0</v>
      </c>
    </row>
    <row r="86" spans="1:18">
      <c r="A86" s="5"/>
      <c r="B86" s="10" t="s">
        <v>90</v>
      </c>
      <c r="C86" s="70">
        <f>Miami!$C$22*10^3</f>
        <v>0</v>
      </c>
      <c r="D86" s="70">
        <f>Houston!$C$22*10^3</f>
        <v>0</v>
      </c>
      <c r="E86" s="70">
        <f>Phoenix!$C$22*10^3</f>
        <v>0</v>
      </c>
      <c r="F86" s="70">
        <f>Atlanta!$C$22*10^3</f>
        <v>0</v>
      </c>
      <c r="G86" s="70">
        <f>LosAngeles!$C$22*10^3</f>
        <v>0</v>
      </c>
      <c r="H86" s="70">
        <f>LasVegas!$C$22*10^3</f>
        <v>0</v>
      </c>
      <c r="I86" s="70">
        <f>SanFrancisco!$C$22*10^3</f>
        <v>0</v>
      </c>
      <c r="J86" s="70">
        <f>Baltimore!$C$22*10^3</f>
        <v>0</v>
      </c>
      <c r="K86" s="70">
        <f>Albuquerque!$C$22*10^3</f>
        <v>0</v>
      </c>
      <c r="L86" s="70">
        <f>Seattle!$C$22*10^3</f>
        <v>0</v>
      </c>
      <c r="M86" s="70">
        <f>Chicago!$C$22*10^3</f>
        <v>0</v>
      </c>
      <c r="N86" s="70">
        <f>Boulder!$C$22*10^3</f>
        <v>0</v>
      </c>
      <c r="O86" s="70">
        <f>Minneapolis!$C$22*10^3</f>
        <v>0</v>
      </c>
      <c r="P86" s="70">
        <f>Helena!$C$22*10^3</f>
        <v>0</v>
      </c>
      <c r="Q86" s="70">
        <f>Duluth!$C$22*10^3</f>
        <v>0</v>
      </c>
      <c r="R86" s="70">
        <f>Fairbanks!$C$22*10^3</f>
        <v>0</v>
      </c>
    </row>
    <row r="87" spans="1:18">
      <c r="A87" s="5"/>
      <c r="B87" s="10" t="s">
        <v>69</v>
      </c>
      <c r="C87" s="70">
        <f>Miami!$C$23*10^3</f>
        <v>0</v>
      </c>
      <c r="D87" s="70">
        <f>Houston!$C$23*10^3</f>
        <v>0</v>
      </c>
      <c r="E87" s="70">
        <f>Phoenix!$C$23*10^3</f>
        <v>0</v>
      </c>
      <c r="F87" s="70">
        <f>Atlanta!$C$23*10^3</f>
        <v>0</v>
      </c>
      <c r="G87" s="70">
        <f>LosAngeles!$C$23*10^3</f>
        <v>0</v>
      </c>
      <c r="H87" s="70">
        <f>LasVegas!$C$23*10^3</f>
        <v>0</v>
      </c>
      <c r="I87" s="70">
        <f>SanFrancisco!$C$23*10^3</f>
        <v>0</v>
      </c>
      <c r="J87" s="70">
        <f>Baltimore!$C$23*10^3</f>
        <v>0</v>
      </c>
      <c r="K87" s="70">
        <f>Albuquerque!$C$23*10^3</f>
        <v>0</v>
      </c>
      <c r="L87" s="70">
        <f>Seattle!$C$23*10^3</f>
        <v>0</v>
      </c>
      <c r="M87" s="70">
        <f>Chicago!$C$23*10^3</f>
        <v>0</v>
      </c>
      <c r="N87" s="70">
        <f>Boulder!$C$23*10^3</f>
        <v>0</v>
      </c>
      <c r="O87" s="70">
        <f>Minneapolis!$C$23*10^3</f>
        <v>0</v>
      </c>
      <c r="P87" s="70">
        <f>Helena!$C$23*10^3</f>
        <v>0</v>
      </c>
      <c r="Q87" s="70">
        <f>Duluth!$C$23*10^3</f>
        <v>0</v>
      </c>
      <c r="R87" s="70">
        <f>Fairbanks!$C$23*10^3</f>
        <v>0</v>
      </c>
    </row>
    <row r="88" spans="1:18">
      <c r="A88" s="5"/>
      <c r="B88" s="10" t="s">
        <v>91</v>
      </c>
      <c r="C88" s="70">
        <f>Miami!$C$24*10^3</f>
        <v>0</v>
      </c>
      <c r="D88" s="70">
        <f>Houston!$C$24*10^3</f>
        <v>0</v>
      </c>
      <c r="E88" s="70">
        <f>Phoenix!$C$24*10^3</f>
        <v>0</v>
      </c>
      <c r="F88" s="70">
        <f>Atlanta!$C$24*10^3</f>
        <v>0</v>
      </c>
      <c r="G88" s="70">
        <f>LosAngeles!$C$24*10^3</f>
        <v>0</v>
      </c>
      <c r="H88" s="70">
        <f>LasVegas!$C$24*10^3</f>
        <v>0</v>
      </c>
      <c r="I88" s="70">
        <f>SanFrancisco!$C$24*10^3</f>
        <v>0</v>
      </c>
      <c r="J88" s="70">
        <f>Baltimore!$C$24*10^3</f>
        <v>0</v>
      </c>
      <c r="K88" s="70">
        <f>Albuquerque!$C$24*10^3</f>
        <v>0</v>
      </c>
      <c r="L88" s="70">
        <f>Seattle!$C$24*10^3</f>
        <v>0</v>
      </c>
      <c r="M88" s="70">
        <f>Chicago!$C$24*10^3</f>
        <v>0</v>
      </c>
      <c r="N88" s="70">
        <f>Boulder!$C$24*10^3</f>
        <v>0</v>
      </c>
      <c r="O88" s="70">
        <f>Minneapolis!$C$24*10^3</f>
        <v>0</v>
      </c>
      <c r="P88" s="70">
        <f>Helena!$C$24*10^3</f>
        <v>0</v>
      </c>
      <c r="Q88" s="70">
        <f>Duluth!$C$24*10^3</f>
        <v>0</v>
      </c>
      <c r="R88" s="70">
        <f>Fairbanks!$C$24*10^3</f>
        <v>0</v>
      </c>
    </row>
    <row r="89" spans="1:18">
      <c r="A89" s="5"/>
      <c r="B89" s="10" t="s">
        <v>92</v>
      </c>
      <c r="C89" s="70">
        <f>Miami!$C$25*10^3</f>
        <v>0</v>
      </c>
      <c r="D89" s="70">
        <f>Houston!$C$25*10^3</f>
        <v>0</v>
      </c>
      <c r="E89" s="70">
        <f>Phoenix!$C$25*10^3</f>
        <v>0</v>
      </c>
      <c r="F89" s="70">
        <f>Atlanta!$C$25*10^3</f>
        <v>0</v>
      </c>
      <c r="G89" s="70">
        <f>LosAngeles!$C$25*10^3</f>
        <v>0</v>
      </c>
      <c r="H89" s="70">
        <f>LasVegas!$C$25*10^3</f>
        <v>0</v>
      </c>
      <c r="I89" s="70">
        <f>SanFrancisco!$C$25*10^3</f>
        <v>0</v>
      </c>
      <c r="J89" s="70">
        <f>Baltimore!$C$25*10^3</f>
        <v>0</v>
      </c>
      <c r="K89" s="70">
        <f>Albuquerque!$C$25*10^3</f>
        <v>0</v>
      </c>
      <c r="L89" s="70">
        <f>Seattle!$C$25*10^3</f>
        <v>0</v>
      </c>
      <c r="M89" s="70">
        <f>Chicago!$C$25*10^3</f>
        <v>0</v>
      </c>
      <c r="N89" s="70">
        <f>Boulder!$C$25*10^3</f>
        <v>0</v>
      </c>
      <c r="O89" s="70">
        <f>Minneapolis!$C$25*10^3</f>
        <v>0</v>
      </c>
      <c r="P89" s="70">
        <f>Helena!$C$25*10^3</f>
        <v>0</v>
      </c>
      <c r="Q89" s="70">
        <f>Duluth!$C$25*10^3</f>
        <v>0</v>
      </c>
      <c r="R89" s="70">
        <f>Fairbanks!$C$25*10^3</f>
        <v>0</v>
      </c>
    </row>
    <row r="90" spans="1:18">
      <c r="A90" s="5"/>
      <c r="B90" s="10" t="s">
        <v>93</v>
      </c>
      <c r="C90" s="70">
        <f>Miami!$C$26*10^3</f>
        <v>0</v>
      </c>
      <c r="D90" s="70">
        <f>Houston!$C$26*10^3</f>
        <v>0</v>
      </c>
      <c r="E90" s="70">
        <f>Phoenix!$C$26*10^3</f>
        <v>0</v>
      </c>
      <c r="F90" s="70">
        <f>Atlanta!$C$26*10^3</f>
        <v>0</v>
      </c>
      <c r="G90" s="70">
        <f>LosAngeles!$C$26*10^3</f>
        <v>0</v>
      </c>
      <c r="H90" s="70">
        <f>LasVegas!$C$26*10^3</f>
        <v>0</v>
      </c>
      <c r="I90" s="70">
        <f>SanFrancisco!$C$26*10^3</f>
        <v>0</v>
      </c>
      <c r="J90" s="70">
        <f>Baltimore!$C$26*10^3</f>
        <v>0</v>
      </c>
      <c r="K90" s="70">
        <f>Albuquerque!$C$26*10^3</f>
        <v>0</v>
      </c>
      <c r="L90" s="70">
        <f>Seattle!$C$26*10^3</f>
        <v>0</v>
      </c>
      <c r="M90" s="70">
        <f>Chicago!$C$26*10^3</f>
        <v>0</v>
      </c>
      <c r="N90" s="70">
        <f>Boulder!$C$26*10^3</f>
        <v>0</v>
      </c>
      <c r="O90" s="70">
        <f>Minneapolis!$C$26*10^3</f>
        <v>0</v>
      </c>
      <c r="P90" s="70">
        <f>Helena!$C$26*10^3</f>
        <v>0</v>
      </c>
      <c r="Q90" s="70">
        <f>Duluth!$C$26*10^3</f>
        <v>0</v>
      </c>
      <c r="R90" s="70">
        <f>Fairbanks!$C$26*10^3</f>
        <v>0</v>
      </c>
    </row>
    <row r="91" spans="1:18">
      <c r="A91" s="5"/>
      <c r="B91" s="10" t="s">
        <v>94</v>
      </c>
      <c r="C91" s="70">
        <f>Miami!$C$28*10^3</f>
        <v>9140</v>
      </c>
      <c r="D91" s="70">
        <f>Houston!$C$28*10^3</f>
        <v>211340</v>
      </c>
      <c r="E91" s="70">
        <f>Phoenix!$C$28*10^3</f>
        <v>148830</v>
      </c>
      <c r="F91" s="70">
        <f>Atlanta!$C$28*10^3</f>
        <v>450390</v>
      </c>
      <c r="G91" s="70">
        <f>LosAngeles!$C$28*10^3</f>
        <v>76140</v>
      </c>
      <c r="H91" s="70">
        <f>LasVegas!$C$28*10^3</f>
        <v>290160</v>
      </c>
      <c r="I91" s="70">
        <f>SanFrancisco!$C$28*10^3</f>
        <v>269660</v>
      </c>
      <c r="J91" s="70">
        <f>Baltimore!$C$28*10^3</f>
        <v>834240</v>
      </c>
      <c r="K91" s="70">
        <f>Albuquerque!$C$28*10^3</f>
        <v>597040</v>
      </c>
      <c r="L91" s="70">
        <f>Seattle!$C$28*10^3</f>
        <v>621820</v>
      </c>
      <c r="M91" s="70">
        <f>Chicago!$C$28*10^3</f>
        <v>1286610</v>
      </c>
      <c r="N91" s="70">
        <f>Boulder!$C$28*10^3</f>
        <v>957690</v>
      </c>
      <c r="O91" s="70">
        <f>Minneapolis!$C$28*10^3</f>
        <v>2041250</v>
      </c>
      <c r="P91" s="70">
        <f>Helena!$C$28*10^3</f>
        <v>1539250</v>
      </c>
      <c r="Q91" s="70">
        <f>Duluth!$C$28*10^3</f>
        <v>2660170</v>
      </c>
      <c r="R91" s="70">
        <f>Fairbanks!$C$28*10^3</f>
        <v>5562430</v>
      </c>
    </row>
    <row r="92" spans="1:18">
      <c r="A92" s="5"/>
      <c r="B92" s="8" t="s">
        <v>167</v>
      </c>
    </row>
    <row r="93" spans="1:18">
      <c r="A93" s="5"/>
      <c r="B93" s="10" t="s">
        <v>74</v>
      </c>
      <c r="C93" s="70">
        <f>Miami!$E$13*10^3</f>
        <v>0</v>
      </c>
      <c r="D93" s="70">
        <f>Houston!$E$13*10^3</f>
        <v>0</v>
      </c>
      <c r="E93" s="70">
        <f>Phoenix!$E$13*10^3</f>
        <v>0</v>
      </c>
      <c r="F93" s="70">
        <f>Atlanta!$E$13*10^3</f>
        <v>0</v>
      </c>
      <c r="G93" s="70">
        <f>LosAngeles!$E$13*10^3</f>
        <v>0</v>
      </c>
      <c r="H93" s="70">
        <f>LasVegas!$E$13*10^3</f>
        <v>0</v>
      </c>
      <c r="I93" s="70">
        <f>SanFrancisco!$E$13*10^3</f>
        <v>0</v>
      </c>
      <c r="J93" s="70">
        <f>Baltimore!$E$13*10^3</f>
        <v>0</v>
      </c>
      <c r="K93" s="70">
        <f>Albuquerque!$E$13*10^3</f>
        <v>0</v>
      </c>
      <c r="L93" s="70">
        <f>Seattle!$E$13*10^3</f>
        <v>0</v>
      </c>
      <c r="M93" s="70">
        <f>Chicago!$E$13*10^3</f>
        <v>0</v>
      </c>
      <c r="N93" s="70">
        <f>Boulder!$E$13*10^3</f>
        <v>0</v>
      </c>
      <c r="O93" s="70">
        <f>Minneapolis!$E$13*10^3</f>
        <v>0</v>
      </c>
      <c r="P93" s="70">
        <f>Helena!$E$13*10^3</f>
        <v>0</v>
      </c>
      <c r="Q93" s="70">
        <f>Duluth!$E$13*10^3</f>
        <v>0</v>
      </c>
      <c r="R93" s="70">
        <f>Fairbanks!$E$13*10^3</f>
        <v>0</v>
      </c>
    </row>
    <row r="94" spans="1:18">
      <c r="A94" s="5"/>
      <c r="B94" s="10" t="s">
        <v>75</v>
      </c>
      <c r="C94" s="70">
        <f>Miami!$E$14*10^3</f>
        <v>0</v>
      </c>
      <c r="D94" s="70">
        <f>Houston!$E$14*10^3</f>
        <v>0</v>
      </c>
      <c r="E94" s="70">
        <f>Phoenix!$E$14*10^3</f>
        <v>0</v>
      </c>
      <c r="F94" s="70">
        <f>Atlanta!$E$14*10^3</f>
        <v>0</v>
      </c>
      <c r="G94" s="70">
        <f>LosAngeles!$E$14*10^3</f>
        <v>0</v>
      </c>
      <c r="H94" s="70">
        <f>LasVegas!$E$14*10^3</f>
        <v>0</v>
      </c>
      <c r="I94" s="70">
        <f>SanFrancisco!$E$14*10^3</f>
        <v>0</v>
      </c>
      <c r="J94" s="70">
        <f>Baltimore!$E$14*10^3</f>
        <v>0</v>
      </c>
      <c r="K94" s="70">
        <f>Albuquerque!$E$14*10^3</f>
        <v>0</v>
      </c>
      <c r="L94" s="70">
        <f>Seattle!$E$14*10^3</f>
        <v>0</v>
      </c>
      <c r="M94" s="70">
        <f>Chicago!$E$14*10^3</f>
        <v>0</v>
      </c>
      <c r="N94" s="70">
        <f>Boulder!$E$14*10^3</f>
        <v>0</v>
      </c>
      <c r="O94" s="70">
        <f>Minneapolis!$E$14*10^3</f>
        <v>0</v>
      </c>
      <c r="P94" s="70">
        <f>Helena!$E$14*10^3</f>
        <v>0</v>
      </c>
      <c r="Q94" s="70">
        <f>Duluth!$E$14*10^3</f>
        <v>0</v>
      </c>
      <c r="R94" s="70">
        <f>Fairbanks!$E$14*10^3</f>
        <v>0</v>
      </c>
    </row>
    <row r="95" spans="1:18">
      <c r="A95" s="5"/>
      <c r="B95" s="10" t="s">
        <v>83</v>
      </c>
      <c r="C95" s="70">
        <f>Miami!$E$15*10^3</f>
        <v>0</v>
      </c>
      <c r="D95" s="70">
        <f>Houston!$E$15*10^3</f>
        <v>0</v>
      </c>
      <c r="E95" s="70">
        <f>Phoenix!$E$15*10^3</f>
        <v>0</v>
      </c>
      <c r="F95" s="70">
        <f>Atlanta!$E$15*10^3</f>
        <v>0</v>
      </c>
      <c r="G95" s="70">
        <f>LosAngeles!$E$15*10^3</f>
        <v>0</v>
      </c>
      <c r="H95" s="70">
        <f>LasVegas!$E$15*10^3</f>
        <v>0</v>
      </c>
      <c r="I95" s="70">
        <f>SanFrancisco!$E$15*10^3</f>
        <v>0</v>
      </c>
      <c r="J95" s="70">
        <f>Baltimore!$E$15*10^3</f>
        <v>0</v>
      </c>
      <c r="K95" s="70">
        <f>Albuquerque!$E$15*10^3</f>
        <v>0</v>
      </c>
      <c r="L95" s="70">
        <f>Seattle!$E$15*10^3</f>
        <v>0</v>
      </c>
      <c r="M95" s="70">
        <f>Chicago!$E$15*10^3</f>
        <v>0</v>
      </c>
      <c r="N95" s="70">
        <f>Boulder!$E$15*10^3</f>
        <v>0</v>
      </c>
      <c r="O95" s="70">
        <f>Minneapolis!$E$15*10^3</f>
        <v>0</v>
      </c>
      <c r="P95" s="70">
        <f>Helena!$E$15*10^3</f>
        <v>0</v>
      </c>
      <c r="Q95" s="70">
        <f>Duluth!$E$15*10^3</f>
        <v>0</v>
      </c>
      <c r="R95" s="70">
        <f>Fairbanks!$E$15*10^3</f>
        <v>0</v>
      </c>
    </row>
    <row r="96" spans="1:18">
      <c r="A96" s="5"/>
      <c r="B96" s="10" t="s">
        <v>84</v>
      </c>
      <c r="C96" s="70">
        <f>Miami!$E$16*10^3</f>
        <v>0</v>
      </c>
      <c r="D96" s="70">
        <f>Houston!$E$16*10^3</f>
        <v>0</v>
      </c>
      <c r="E96" s="70">
        <f>Phoenix!$E$16*10^3</f>
        <v>0</v>
      </c>
      <c r="F96" s="70">
        <f>Atlanta!$E$16*10^3</f>
        <v>0</v>
      </c>
      <c r="G96" s="70">
        <f>LosAngeles!$E$16*10^3</f>
        <v>0</v>
      </c>
      <c r="H96" s="70">
        <f>LasVegas!$E$16*10^3</f>
        <v>0</v>
      </c>
      <c r="I96" s="70">
        <f>SanFrancisco!$E$16*10^3</f>
        <v>0</v>
      </c>
      <c r="J96" s="70">
        <f>Baltimore!$E$16*10^3</f>
        <v>0</v>
      </c>
      <c r="K96" s="70">
        <f>Albuquerque!$E$16*10^3</f>
        <v>0</v>
      </c>
      <c r="L96" s="70">
        <f>Seattle!$E$16*10^3</f>
        <v>0</v>
      </c>
      <c r="M96" s="70">
        <f>Chicago!$E$16*10^3</f>
        <v>0</v>
      </c>
      <c r="N96" s="70">
        <f>Boulder!$E$16*10^3</f>
        <v>0</v>
      </c>
      <c r="O96" s="70">
        <f>Minneapolis!$E$16*10^3</f>
        <v>0</v>
      </c>
      <c r="P96" s="70">
        <f>Helena!$E$16*10^3</f>
        <v>0</v>
      </c>
      <c r="Q96" s="70">
        <f>Duluth!$E$16*10^3</f>
        <v>0</v>
      </c>
      <c r="R96" s="70">
        <f>Fairbanks!$E$16*10^3</f>
        <v>0</v>
      </c>
    </row>
    <row r="97" spans="1:18">
      <c r="A97" s="5"/>
      <c r="B97" s="10" t="s">
        <v>85</v>
      </c>
      <c r="C97" s="70">
        <f>Miami!$E$17*10^3</f>
        <v>0</v>
      </c>
      <c r="D97" s="70">
        <f>Houston!$E$17*10^3</f>
        <v>0</v>
      </c>
      <c r="E97" s="70">
        <f>Phoenix!$E$17*10^3</f>
        <v>0</v>
      </c>
      <c r="F97" s="70">
        <f>Atlanta!$E$17*10^3</f>
        <v>0</v>
      </c>
      <c r="G97" s="70">
        <f>LosAngeles!$E$17*10^3</f>
        <v>0</v>
      </c>
      <c r="H97" s="70">
        <f>LasVegas!$E$17*10^3</f>
        <v>0</v>
      </c>
      <c r="I97" s="70">
        <f>SanFrancisco!$E$17*10^3</f>
        <v>0</v>
      </c>
      <c r="J97" s="70">
        <f>Baltimore!$E$17*10^3</f>
        <v>0</v>
      </c>
      <c r="K97" s="70">
        <f>Albuquerque!$E$17*10^3</f>
        <v>0</v>
      </c>
      <c r="L97" s="70">
        <f>Seattle!$E$17*10^3</f>
        <v>0</v>
      </c>
      <c r="M97" s="70">
        <f>Chicago!$E$17*10^3</f>
        <v>0</v>
      </c>
      <c r="N97" s="70">
        <f>Boulder!$E$17*10^3</f>
        <v>0</v>
      </c>
      <c r="O97" s="70">
        <f>Minneapolis!$E$17*10^3</f>
        <v>0</v>
      </c>
      <c r="P97" s="70">
        <f>Helena!$E$17*10^3</f>
        <v>0</v>
      </c>
      <c r="Q97" s="70">
        <f>Duluth!$E$17*10^3</f>
        <v>0</v>
      </c>
      <c r="R97" s="70">
        <f>Fairbanks!$E$17*10^3</f>
        <v>0</v>
      </c>
    </row>
    <row r="98" spans="1:18">
      <c r="A98" s="5"/>
      <c r="B98" s="10" t="s">
        <v>86</v>
      </c>
      <c r="C98" s="70">
        <f>Miami!$E$18*10^3</f>
        <v>0</v>
      </c>
      <c r="D98" s="70">
        <f>Houston!$E$18*10^3</f>
        <v>0</v>
      </c>
      <c r="E98" s="70">
        <f>Phoenix!$E$18*10^3</f>
        <v>0</v>
      </c>
      <c r="F98" s="70">
        <f>Atlanta!$E$18*10^3</f>
        <v>0</v>
      </c>
      <c r="G98" s="70">
        <f>LosAngeles!$E$18*10^3</f>
        <v>0</v>
      </c>
      <c r="H98" s="70">
        <f>LasVegas!$E$18*10^3</f>
        <v>0</v>
      </c>
      <c r="I98" s="70">
        <f>SanFrancisco!$E$18*10^3</f>
        <v>0</v>
      </c>
      <c r="J98" s="70">
        <f>Baltimore!$E$18*10^3</f>
        <v>0</v>
      </c>
      <c r="K98" s="70">
        <f>Albuquerque!$E$18*10^3</f>
        <v>0</v>
      </c>
      <c r="L98" s="70">
        <f>Seattle!$E$18*10^3</f>
        <v>0</v>
      </c>
      <c r="M98" s="70">
        <f>Chicago!$E$18*10^3</f>
        <v>0</v>
      </c>
      <c r="N98" s="70">
        <f>Boulder!$E$18*10^3</f>
        <v>0</v>
      </c>
      <c r="O98" s="70">
        <f>Minneapolis!$E$18*10^3</f>
        <v>0</v>
      </c>
      <c r="P98" s="70">
        <f>Helena!$E$18*10^3</f>
        <v>0</v>
      </c>
      <c r="Q98" s="70">
        <f>Duluth!$E$18*10^3</f>
        <v>0</v>
      </c>
      <c r="R98" s="70">
        <f>Fairbanks!$E$18*10^3</f>
        <v>0</v>
      </c>
    </row>
    <row r="99" spans="1:18">
      <c r="A99" s="5"/>
      <c r="B99" s="10" t="s">
        <v>87</v>
      </c>
      <c r="C99" s="70">
        <f>Miami!$E$19*10^3</f>
        <v>0</v>
      </c>
      <c r="D99" s="70">
        <f>Houston!$E$19*10^3</f>
        <v>0</v>
      </c>
      <c r="E99" s="70">
        <f>Phoenix!$E$19*10^3</f>
        <v>0</v>
      </c>
      <c r="F99" s="70">
        <f>Atlanta!$E$19*10^3</f>
        <v>0</v>
      </c>
      <c r="G99" s="70">
        <f>LosAngeles!$E$19*10^3</f>
        <v>0</v>
      </c>
      <c r="H99" s="70">
        <f>LasVegas!$E$19*10^3</f>
        <v>0</v>
      </c>
      <c r="I99" s="70">
        <f>SanFrancisco!$E$19*10^3</f>
        <v>0</v>
      </c>
      <c r="J99" s="70">
        <f>Baltimore!$E$19*10^3</f>
        <v>0</v>
      </c>
      <c r="K99" s="70">
        <f>Albuquerque!$E$19*10^3</f>
        <v>0</v>
      </c>
      <c r="L99" s="70">
        <f>Seattle!$E$19*10^3</f>
        <v>0</v>
      </c>
      <c r="M99" s="70">
        <f>Chicago!$E$19*10^3</f>
        <v>0</v>
      </c>
      <c r="N99" s="70">
        <f>Boulder!$E$19*10^3</f>
        <v>0</v>
      </c>
      <c r="O99" s="70">
        <f>Minneapolis!$E$19*10^3</f>
        <v>0</v>
      </c>
      <c r="P99" s="70">
        <f>Helena!$E$19*10^3</f>
        <v>0</v>
      </c>
      <c r="Q99" s="70">
        <f>Duluth!$E$19*10^3</f>
        <v>0</v>
      </c>
      <c r="R99" s="70">
        <f>Fairbanks!$E$19*10^3</f>
        <v>0</v>
      </c>
    </row>
    <row r="100" spans="1:18">
      <c r="A100" s="5"/>
      <c r="B100" s="10" t="s">
        <v>88</v>
      </c>
      <c r="C100" s="70">
        <f>Miami!$E$20*10^3</f>
        <v>0</v>
      </c>
      <c r="D100" s="70">
        <f>Houston!$E$20*10^3</f>
        <v>0</v>
      </c>
      <c r="E100" s="70">
        <f>Phoenix!$E$20*10^3</f>
        <v>0</v>
      </c>
      <c r="F100" s="70">
        <f>Atlanta!$E$20*10^3</f>
        <v>0</v>
      </c>
      <c r="G100" s="70">
        <f>LosAngeles!$E$20*10^3</f>
        <v>0</v>
      </c>
      <c r="H100" s="70">
        <f>LasVegas!$E$20*10^3</f>
        <v>0</v>
      </c>
      <c r="I100" s="70">
        <f>SanFrancisco!$E$20*10^3</f>
        <v>0</v>
      </c>
      <c r="J100" s="70">
        <f>Baltimore!$E$20*10^3</f>
        <v>0</v>
      </c>
      <c r="K100" s="70">
        <f>Albuquerque!$E$20*10^3</f>
        <v>0</v>
      </c>
      <c r="L100" s="70">
        <f>Seattle!$E$20*10^3</f>
        <v>0</v>
      </c>
      <c r="M100" s="70">
        <f>Chicago!$E$20*10^3</f>
        <v>0</v>
      </c>
      <c r="N100" s="70">
        <f>Boulder!$E$20*10^3</f>
        <v>0</v>
      </c>
      <c r="O100" s="70">
        <f>Minneapolis!$E$20*10^3</f>
        <v>0</v>
      </c>
      <c r="P100" s="70">
        <f>Helena!$E$20*10^3</f>
        <v>0</v>
      </c>
      <c r="Q100" s="70">
        <f>Duluth!$E$20*10^3</f>
        <v>0</v>
      </c>
      <c r="R100" s="70">
        <f>Fairbanks!$E$20*10^3</f>
        <v>0</v>
      </c>
    </row>
    <row r="101" spans="1:18">
      <c r="A101" s="5"/>
      <c r="B101" s="10" t="s">
        <v>89</v>
      </c>
      <c r="C101" s="70">
        <f>Miami!$E$21*10^3</f>
        <v>0</v>
      </c>
      <c r="D101" s="70">
        <f>Houston!$E$21*10^3</f>
        <v>0</v>
      </c>
      <c r="E101" s="70">
        <f>Phoenix!$E$21*10^3</f>
        <v>0</v>
      </c>
      <c r="F101" s="70">
        <f>Atlanta!$E$21*10^3</f>
        <v>0</v>
      </c>
      <c r="G101" s="70">
        <f>LosAngeles!$E$21*10^3</f>
        <v>0</v>
      </c>
      <c r="H101" s="70">
        <f>LasVegas!$E$21*10^3</f>
        <v>0</v>
      </c>
      <c r="I101" s="70">
        <f>SanFrancisco!$E$21*10^3</f>
        <v>0</v>
      </c>
      <c r="J101" s="70">
        <f>Baltimore!$E$21*10^3</f>
        <v>0</v>
      </c>
      <c r="K101" s="70">
        <f>Albuquerque!$E$21*10^3</f>
        <v>0</v>
      </c>
      <c r="L101" s="70">
        <f>Seattle!$E$21*10^3</f>
        <v>0</v>
      </c>
      <c r="M101" s="70">
        <f>Chicago!$E$21*10^3</f>
        <v>0</v>
      </c>
      <c r="N101" s="70">
        <f>Boulder!$E$21*10^3</f>
        <v>0</v>
      </c>
      <c r="O101" s="70">
        <f>Minneapolis!$E$21*10^3</f>
        <v>0</v>
      </c>
      <c r="P101" s="70">
        <f>Helena!$E$21*10^3</f>
        <v>0</v>
      </c>
      <c r="Q101" s="70">
        <f>Duluth!$E$21*10^3</f>
        <v>0</v>
      </c>
      <c r="R101" s="70">
        <f>Fairbanks!$E$21*10^3</f>
        <v>0</v>
      </c>
    </row>
    <row r="102" spans="1:18">
      <c r="A102" s="5"/>
      <c r="B102" s="10" t="s">
        <v>90</v>
      </c>
      <c r="C102" s="70">
        <f>Miami!$E$22*10^3</f>
        <v>0</v>
      </c>
      <c r="D102" s="70">
        <f>Houston!$E$22*10^3</f>
        <v>0</v>
      </c>
      <c r="E102" s="70">
        <f>Phoenix!$E$22*10^3</f>
        <v>0</v>
      </c>
      <c r="F102" s="70">
        <f>Atlanta!$E$22*10^3</f>
        <v>0</v>
      </c>
      <c r="G102" s="70">
        <f>LosAngeles!$E$22*10^3</f>
        <v>0</v>
      </c>
      <c r="H102" s="70">
        <f>LasVegas!$E$22*10^3</f>
        <v>0</v>
      </c>
      <c r="I102" s="70">
        <f>SanFrancisco!$E$22*10^3</f>
        <v>0</v>
      </c>
      <c r="J102" s="70">
        <f>Baltimore!$E$22*10^3</f>
        <v>0</v>
      </c>
      <c r="K102" s="70">
        <f>Albuquerque!$E$22*10^3</f>
        <v>0</v>
      </c>
      <c r="L102" s="70">
        <f>Seattle!$E$22*10^3</f>
        <v>0</v>
      </c>
      <c r="M102" s="70">
        <f>Chicago!$E$22*10^3</f>
        <v>0</v>
      </c>
      <c r="N102" s="70">
        <f>Boulder!$E$22*10^3</f>
        <v>0</v>
      </c>
      <c r="O102" s="70">
        <f>Minneapolis!$E$22*10^3</f>
        <v>0</v>
      </c>
      <c r="P102" s="70">
        <f>Helena!$E$22*10^3</f>
        <v>0</v>
      </c>
      <c r="Q102" s="70">
        <f>Duluth!$E$22*10^3</f>
        <v>0</v>
      </c>
      <c r="R102" s="70">
        <f>Fairbanks!$E$22*10^3</f>
        <v>0</v>
      </c>
    </row>
    <row r="103" spans="1:18">
      <c r="A103" s="5"/>
      <c r="B103" s="10" t="s">
        <v>69</v>
      </c>
      <c r="C103" s="70">
        <f>Miami!$E$23*10^3</f>
        <v>0</v>
      </c>
      <c r="D103" s="70">
        <f>Houston!$E$23*10^3</f>
        <v>0</v>
      </c>
      <c r="E103" s="70">
        <f>Phoenix!$E$23*10^3</f>
        <v>0</v>
      </c>
      <c r="F103" s="70">
        <f>Atlanta!$E$23*10^3</f>
        <v>0</v>
      </c>
      <c r="G103" s="70">
        <f>LosAngeles!$E$23*10^3</f>
        <v>0</v>
      </c>
      <c r="H103" s="70">
        <f>LasVegas!$E$23*10^3</f>
        <v>0</v>
      </c>
      <c r="I103" s="70">
        <f>SanFrancisco!$E$23*10^3</f>
        <v>0</v>
      </c>
      <c r="J103" s="70">
        <f>Baltimore!$E$23*10^3</f>
        <v>0</v>
      </c>
      <c r="K103" s="70">
        <f>Albuquerque!$E$23*10^3</f>
        <v>0</v>
      </c>
      <c r="L103" s="70">
        <f>Seattle!$E$23*10^3</f>
        <v>0</v>
      </c>
      <c r="M103" s="70">
        <f>Chicago!$E$23*10^3</f>
        <v>0</v>
      </c>
      <c r="N103" s="70">
        <f>Boulder!$E$23*10^3</f>
        <v>0</v>
      </c>
      <c r="O103" s="70">
        <f>Minneapolis!$E$23*10^3</f>
        <v>0</v>
      </c>
      <c r="P103" s="70">
        <f>Helena!$E$23*10^3</f>
        <v>0</v>
      </c>
      <c r="Q103" s="70">
        <f>Duluth!$E$23*10^3</f>
        <v>0</v>
      </c>
      <c r="R103" s="70">
        <f>Fairbanks!$E$23*10^3</f>
        <v>0</v>
      </c>
    </row>
    <row r="104" spans="1:18">
      <c r="A104" s="5"/>
      <c r="B104" s="10" t="s">
        <v>91</v>
      </c>
      <c r="C104" s="70">
        <f>Miami!$E$24*10^3</f>
        <v>0</v>
      </c>
      <c r="D104" s="70">
        <f>Houston!$E$24*10^3</f>
        <v>0</v>
      </c>
      <c r="E104" s="70">
        <f>Phoenix!$E$24*10^3</f>
        <v>0</v>
      </c>
      <c r="F104" s="70">
        <f>Atlanta!$E$24*10^3</f>
        <v>0</v>
      </c>
      <c r="G104" s="70">
        <f>LosAngeles!$E$24*10^3</f>
        <v>0</v>
      </c>
      <c r="H104" s="70">
        <f>LasVegas!$E$24*10^3</f>
        <v>0</v>
      </c>
      <c r="I104" s="70">
        <f>SanFrancisco!$E$24*10^3</f>
        <v>0</v>
      </c>
      <c r="J104" s="70">
        <f>Baltimore!$E$24*10^3</f>
        <v>0</v>
      </c>
      <c r="K104" s="70">
        <f>Albuquerque!$E$24*10^3</f>
        <v>0</v>
      </c>
      <c r="L104" s="70">
        <f>Seattle!$E$24*10^3</f>
        <v>0</v>
      </c>
      <c r="M104" s="70">
        <f>Chicago!$E$24*10^3</f>
        <v>0</v>
      </c>
      <c r="N104" s="70">
        <f>Boulder!$E$24*10^3</f>
        <v>0</v>
      </c>
      <c r="O104" s="70">
        <f>Minneapolis!$E$24*10^3</f>
        <v>0</v>
      </c>
      <c r="P104" s="70">
        <f>Helena!$E$24*10^3</f>
        <v>0</v>
      </c>
      <c r="Q104" s="70">
        <f>Duluth!$E$24*10^3</f>
        <v>0</v>
      </c>
      <c r="R104" s="70">
        <f>Fairbanks!$E$24*10^3</f>
        <v>0</v>
      </c>
    </row>
    <row r="105" spans="1:18">
      <c r="A105" s="5"/>
      <c r="B105" s="10" t="s">
        <v>92</v>
      </c>
      <c r="C105" s="70">
        <f>Miami!$E$25*10^3</f>
        <v>0</v>
      </c>
      <c r="D105" s="70">
        <f>Houston!$E$25*10^3</f>
        <v>0</v>
      </c>
      <c r="E105" s="70">
        <f>Phoenix!$E$25*10^3</f>
        <v>0</v>
      </c>
      <c r="F105" s="70">
        <f>Atlanta!$E$25*10^3</f>
        <v>0</v>
      </c>
      <c r="G105" s="70">
        <f>LosAngeles!$E$25*10^3</f>
        <v>0</v>
      </c>
      <c r="H105" s="70">
        <f>LasVegas!$E$25*10^3</f>
        <v>0</v>
      </c>
      <c r="I105" s="70">
        <f>SanFrancisco!$E$25*10^3</f>
        <v>0</v>
      </c>
      <c r="J105" s="70">
        <f>Baltimore!$E$25*10^3</f>
        <v>0</v>
      </c>
      <c r="K105" s="70">
        <f>Albuquerque!$E$25*10^3</f>
        <v>0</v>
      </c>
      <c r="L105" s="70">
        <f>Seattle!$E$25*10^3</f>
        <v>0</v>
      </c>
      <c r="M105" s="70">
        <f>Chicago!$E$25*10^3</f>
        <v>0</v>
      </c>
      <c r="N105" s="70">
        <f>Boulder!$E$25*10^3</f>
        <v>0</v>
      </c>
      <c r="O105" s="70">
        <f>Minneapolis!$E$25*10^3</f>
        <v>0</v>
      </c>
      <c r="P105" s="70">
        <f>Helena!$E$25*10^3</f>
        <v>0</v>
      </c>
      <c r="Q105" s="70">
        <f>Duluth!$E$25*10^3</f>
        <v>0</v>
      </c>
      <c r="R105" s="70">
        <f>Fairbanks!$E$25*10^3</f>
        <v>0</v>
      </c>
    </row>
    <row r="106" spans="1:18">
      <c r="A106" s="5"/>
      <c r="B106" s="10" t="s">
        <v>93</v>
      </c>
      <c r="C106" s="70">
        <f>Miami!$E$26*10^3</f>
        <v>0</v>
      </c>
      <c r="D106" s="70">
        <f>Houston!$E$26*10^3</f>
        <v>0</v>
      </c>
      <c r="E106" s="70">
        <f>Phoenix!$E$26*10^3</f>
        <v>0</v>
      </c>
      <c r="F106" s="70">
        <f>Atlanta!$E$26*10^3</f>
        <v>0</v>
      </c>
      <c r="G106" s="70">
        <f>LosAngeles!$E$26*10^3</f>
        <v>0</v>
      </c>
      <c r="H106" s="70">
        <f>LasVegas!$E$26*10^3</f>
        <v>0</v>
      </c>
      <c r="I106" s="70">
        <f>SanFrancisco!$E$26*10^3</f>
        <v>0</v>
      </c>
      <c r="J106" s="70">
        <f>Baltimore!$E$26*10^3</f>
        <v>0</v>
      </c>
      <c r="K106" s="70">
        <f>Albuquerque!$E$26*10^3</f>
        <v>0</v>
      </c>
      <c r="L106" s="70">
        <f>Seattle!$E$26*10^3</f>
        <v>0</v>
      </c>
      <c r="M106" s="70">
        <f>Chicago!$E$26*10^3</f>
        <v>0</v>
      </c>
      <c r="N106" s="70">
        <f>Boulder!$E$26*10^3</f>
        <v>0</v>
      </c>
      <c r="O106" s="70">
        <f>Minneapolis!$E$26*10^3</f>
        <v>0</v>
      </c>
      <c r="P106" s="70">
        <f>Helena!$E$26*10^3</f>
        <v>0</v>
      </c>
      <c r="Q106" s="70">
        <f>Duluth!$E$26*10^3</f>
        <v>0</v>
      </c>
      <c r="R106" s="70">
        <f>Fairbanks!$E$26*10^3</f>
        <v>0</v>
      </c>
    </row>
    <row r="107" spans="1:18">
      <c r="A107" s="5"/>
      <c r="B107" s="10" t="s">
        <v>94</v>
      </c>
      <c r="C107" s="70">
        <f>Miami!$E$28*10^3</f>
        <v>0</v>
      </c>
      <c r="D107" s="70">
        <f>Houston!$E$28*10^3</f>
        <v>0</v>
      </c>
      <c r="E107" s="70">
        <f>Phoenix!$E$28*10^3</f>
        <v>0</v>
      </c>
      <c r="F107" s="70">
        <f>Atlanta!$E$28*10^3</f>
        <v>0</v>
      </c>
      <c r="G107" s="70">
        <f>LosAngeles!$E$28*10^3</f>
        <v>0</v>
      </c>
      <c r="H107" s="70">
        <f>LasVegas!$E$28*10^3</f>
        <v>0</v>
      </c>
      <c r="I107" s="70">
        <f>SanFrancisco!$E$28*10^3</f>
        <v>0</v>
      </c>
      <c r="J107" s="70">
        <f>Baltimore!$E$28*10^3</f>
        <v>0</v>
      </c>
      <c r="K107" s="70">
        <f>Albuquerque!$E$28*10^3</f>
        <v>0</v>
      </c>
      <c r="L107" s="70">
        <f>Seattle!$E$28*10^3</f>
        <v>0</v>
      </c>
      <c r="M107" s="70">
        <f>Chicago!$E$28*10^3</f>
        <v>0</v>
      </c>
      <c r="N107" s="70">
        <f>Boulder!$E$28*10^3</f>
        <v>0</v>
      </c>
      <c r="O107" s="70">
        <f>Minneapolis!$E$28*10^3</f>
        <v>0</v>
      </c>
      <c r="P107" s="70">
        <f>Helena!$E$28*10^3</f>
        <v>0</v>
      </c>
      <c r="Q107" s="70">
        <f>Duluth!$E$28*10^3</f>
        <v>0</v>
      </c>
      <c r="R107" s="70">
        <f>Fairbanks!$E$28*10^3</f>
        <v>0</v>
      </c>
    </row>
    <row r="108" spans="1:18">
      <c r="A108" s="5"/>
      <c r="B108" s="8" t="s">
        <v>168</v>
      </c>
    </row>
    <row r="109" spans="1:18">
      <c r="A109" s="5"/>
      <c r="B109" s="10" t="s">
        <v>74</v>
      </c>
      <c r="C109" s="70">
        <f>Miami!$F$13*10^3</f>
        <v>0</v>
      </c>
      <c r="D109" s="70">
        <f>Houston!$F$13*10^3</f>
        <v>0</v>
      </c>
      <c r="E109" s="70">
        <f>Phoenix!$F$13*10^3</f>
        <v>0</v>
      </c>
      <c r="F109" s="70">
        <f>Atlanta!$F$13*10^3</f>
        <v>0</v>
      </c>
      <c r="G109" s="70">
        <f>LosAngeles!$F$13*10^3</f>
        <v>0</v>
      </c>
      <c r="H109" s="70">
        <f>LasVegas!$F$13*10^3</f>
        <v>0</v>
      </c>
      <c r="I109" s="70">
        <f>SanFrancisco!$F$13*10^3</f>
        <v>0</v>
      </c>
      <c r="J109" s="70">
        <f>Baltimore!$F$13*10^3</f>
        <v>0</v>
      </c>
      <c r="K109" s="70">
        <f>Albuquerque!$F$13*10^3</f>
        <v>0</v>
      </c>
      <c r="L109" s="70">
        <f>Seattle!$F$13*10^3</f>
        <v>0</v>
      </c>
      <c r="M109" s="70">
        <f>Chicago!$F$13*10^3</f>
        <v>0</v>
      </c>
      <c r="N109" s="70">
        <f>Boulder!$F$13*10^3</f>
        <v>0</v>
      </c>
      <c r="O109" s="70">
        <f>Minneapolis!$F$13*10^3</f>
        <v>0</v>
      </c>
      <c r="P109" s="70">
        <f>Helena!$F$13*10^3</f>
        <v>0</v>
      </c>
      <c r="Q109" s="70">
        <f>Duluth!$F$13*10^3</f>
        <v>0</v>
      </c>
      <c r="R109" s="70">
        <f>Fairbanks!$F$13*10^3</f>
        <v>0</v>
      </c>
    </row>
    <row r="110" spans="1:18">
      <c r="A110" s="5"/>
      <c r="B110" s="10" t="s">
        <v>75</v>
      </c>
      <c r="C110" s="70">
        <f>Miami!$F$14*10^3</f>
        <v>0</v>
      </c>
      <c r="D110" s="70">
        <f>Houston!$F$14*10^3</f>
        <v>0</v>
      </c>
      <c r="E110" s="70">
        <f>Phoenix!$F$14*10^3</f>
        <v>0</v>
      </c>
      <c r="F110" s="70">
        <f>Atlanta!$F$14*10^3</f>
        <v>0</v>
      </c>
      <c r="G110" s="70">
        <f>LosAngeles!$F$14*10^3</f>
        <v>0</v>
      </c>
      <c r="H110" s="70">
        <f>LasVegas!$F$14*10^3</f>
        <v>0</v>
      </c>
      <c r="I110" s="70">
        <f>SanFrancisco!$F$14*10^3</f>
        <v>0</v>
      </c>
      <c r="J110" s="70">
        <f>Baltimore!$F$14*10^3</f>
        <v>0</v>
      </c>
      <c r="K110" s="70">
        <f>Albuquerque!$F$14*10^3</f>
        <v>0</v>
      </c>
      <c r="L110" s="70">
        <f>Seattle!$F$14*10^3</f>
        <v>0</v>
      </c>
      <c r="M110" s="70">
        <f>Chicago!$F$14*10^3</f>
        <v>0</v>
      </c>
      <c r="N110" s="70">
        <f>Boulder!$F$14*10^3</f>
        <v>0</v>
      </c>
      <c r="O110" s="70">
        <f>Minneapolis!$F$14*10^3</f>
        <v>0</v>
      </c>
      <c r="P110" s="70">
        <f>Helena!$F$14*10^3</f>
        <v>0</v>
      </c>
      <c r="Q110" s="70">
        <f>Duluth!$F$14*10^3</f>
        <v>0</v>
      </c>
      <c r="R110" s="70">
        <f>Fairbanks!$F$14*10^3</f>
        <v>0</v>
      </c>
    </row>
    <row r="111" spans="1:18">
      <c r="A111" s="5"/>
      <c r="B111" s="10" t="s">
        <v>83</v>
      </c>
      <c r="C111" s="70">
        <f>Miami!$F$15*10^3</f>
        <v>0</v>
      </c>
      <c r="D111" s="70">
        <f>Houston!$F$15*10^3</f>
        <v>0</v>
      </c>
      <c r="E111" s="70">
        <f>Phoenix!$F$15*10^3</f>
        <v>0</v>
      </c>
      <c r="F111" s="70">
        <f>Atlanta!$F$15*10^3</f>
        <v>0</v>
      </c>
      <c r="G111" s="70">
        <f>LosAngeles!$F$15*10^3</f>
        <v>0</v>
      </c>
      <c r="H111" s="70">
        <f>LasVegas!$F$15*10^3</f>
        <v>0</v>
      </c>
      <c r="I111" s="70">
        <f>SanFrancisco!$F$15*10^3</f>
        <v>0</v>
      </c>
      <c r="J111" s="70">
        <f>Baltimore!$F$15*10^3</f>
        <v>0</v>
      </c>
      <c r="K111" s="70">
        <f>Albuquerque!$F$15*10^3</f>
        <v>0</v>
      </c>
      <c r="L111" s="70">
        <f>Seattle!$F$15*10^3</f>
        <v>0</v>
      </c>
      <c r="M111" s="70">
        <f>Chicago!$F$15*10^3</f>
        <v>0</v>
      </c>
      <c r="N111" s="70">
        <f>Boulder!$F$15*10^3</f>
        <v>0</v>
      </c>
      <c r="O111" s="70">
        <f>Minneapolis!$F$15*10^3</f>
        <v>0</v>
      </c>
      <c r="P111" s="70">
        <f>Helena!$F$15*10^3</f>
        <v>0</v>
      </c>
      <c r="Q111" s="70">
        <f>Duluth!$F$15*10^3</f>
        <v>0</v>
      </c>
      <c r="R111" s="70">
        <f>Fairbanks!$F$15*10^3</f>
        <v>0</v>
      </c>
    </row>
    <row r="112" spans="1:18">
      <c r="A112" s="5"/>
      <c r="B112" s="10" t="s">
        <v>84</v>
      </c>
      <c r="C112" s="70">
        <f>Miami!$F$16*10^3</f>
        <v>0</v>
      </c>
      <c r="D112" s="70">
        <f>Houston!$F$16*10^3</f>
        <v>0</v>
      </c>
      <c r="E112" s="70">
        <f>Phoenix!$F$16*10^3</f>
        <v>0</v>
      </c>
      <c r="F112" s="70">
        <f>Atlanta!$F$16*10^3</f>
        <v>0</v>
      </c>
      <c r="G112" s="70">
        <f>LosAngeles!$F$16*10^3</f>
        <v>0</v>
      </c>
      <c r="H112" s="70">
        <f>LasVegas!$F$16*10^3</f>
        <v>0</v>
      </c>
      <c r="I112" s="70">
        <f>SanFrancisco!$F$16*10^3</f>
        <v>0</v>
      </c>
      <c r="J112" s="70">
        <f>Baltimore!$F$16*10^3</f>
        <v>0</v>
      </c>
      <c r="K112" s="70">
        <f>Albuquerque!$F$16*10^3</f>
        <v>0</v>
      </c>
      <c r="L112" s="70">
        <f>Seattle!$F$16*10^3</f>
        <v>0</v>
      </c>
      <c r="M112" s="70">
        <f>Chicago!$F$16*10^3</f>
        <v>0</v>
      </c>
      <c r="N112" s="70">
        <f>Boulder!$F$16*10^3</f>
        <v>0</v>
      </c>
      <c r="O112" s="70">
        <f>Minneapolis!$F$16*10^3</f>
        <v>0</v>
      </c>
      <c r="P112" s="70">
        <f>Helena!$F$16*10^3</f>
        <v>0</v>
      </c>
      <c r="Q112" s="70">
        <f>Duluth!$F$16*10^3</f>
        <v>0</v>
      </c>
      <c r="R112" s="70">
        <f>Fairbanks!$F$16*10^3</f>
        <v>0</v>
      </c>
    </row>
    <row r="113" spans="1:18">
      <c r="A113" s="5"/>
      <c r="B113" s="10" t="s">
        <v>85</v>
      </c>
      <c r="C113" s="70">
        <f>Miami!$F$17*10^3</f>
        <v>0</v>
      </c>
      <c r="D113" s="70">
        <f>Houston!$F$17*10^3</f>
        <v>0</v>
      </c>
      <c r="E113" s="70">
        <f>Phoenix!$F$17*10^3</f>
        <v>0</v>
      </c>
      <c r="F113" s="70">
        <f>Atlanta!$F$17*10^3</f>
        <v>0</v>
      </c>
      <c r="G113" s="70">
        <f>LosAngeles!$F$17*10^3</f>
        <v>0</v>
      </c>
      <c r="H113" s="70">
        <f>LasVegas!$F$17*10^3</f>
        <v>0</v>
      </c>
      <c r="I113" s="70">
        <f>SanFrancisco!$F$17*10^3</f>
        <v>0</v>
      </c>
      <c r="J113" s="70">
        <f>Baltimore!$F$17*10^3</f>
        <v>0</v>
      </c>
      <c r="K113" s="70">
        <f>Albuquerque!$F$17*10^3</f>
        <v>0</v>
      </c>
      <c r="L113" s="70">
        <f>Seattle!$F$17*10^3</f>
        <v>0</v>
      </c>
      <c r="M113" s="70">
        <f>Chicago!$F$17*10^3</f>
        <v>0</v>
      </c>
      <c r="N113" s="70">
        <f>Boulder!$F$17*10^3</f>
        <v>0</v>
      </c>
      <c r="O113" s="70">
        <f>Minneapolis!$F$17*10^3</f>
        <v>0</v>
      </c>
      <c r="P113" s="70">
        <f>Helena!$F$17*10^3</f>
        <v>0</v>
      </c>
      <c r="Q113" s="70">
        <f>Duluth!$F$17*10^3</f>
        <v>0</v>
      </c>
      <c r="R113" s="70">
        <f>Fairbanks!$F$17*10^3</f>
        <v>0</v>
      </c>
    </row>
    <row r="114" spans="1:18">
      <c r="A114" s="5"/>
      <c r="B114" s="10" t="s">
        <v>86</v>
      </c>
      <c r="C114" s="70">
        <f>Miami!$F$18*10^3</f>
        <v>0</v>
      </c>
      <c r="D114" s="70">
        <f>Houston!$F$18*10^3</f>
        <v>0</v>
      </c>
      <c r="E114" s="70">
        <f>Phoenix!$F$18*10^3</f>
        <v>0</v>
      </c>
      <c r="F114" s="70">
        <f>Atlanta!$F$18*10^3</f>
        <v>0</v>
      </c>
      <c r="G114" s="70">
        <f>LosAngeles!$F$18*10^3</f>
        <v>0</v>
      </c>
      <c r="H114" s="70">
        <f>LasVegas!$F$18*10^3</f>
        <v>0</v>
      </c>
      <c r="I114" s="70">
        <f>SanFrancisco!$F$18*10^3</f>
        <v>0</v>
      </c>
      <c r="J114" s="70">
        <f>Baltimore!$F$18*10^3</f>
        <v>0</v>
      </c>
      <c r="K114" s="70">
        <f>Albuquerque!$F$18*10^3</f>
        <v>0</v>
      </c>
      <c r="L114" s="70">
        <f>Seattle!$F$18*10^3</f>
        <v>0</v>
      </c>
      <c r="M114" s="70">
        <f>Chicago!$F$18*10^3</f>
        <v>0</v>
      </c>
      <c r="N114" s="70">
        <f>Boulder!$F$18*10^3</f>
        <v>0</v>
      </c>
      <c r="O114" s="70">
        <f>Minneapolis!$F$18*10^3</f>
        <v>0</v>
      </c>
      <c r="P114" s="70">
        <f>Helena!$F$18*10^3</f>
        <v>0</v>
      </c>
      <c r="Q114" s="70">
        <f>Duluth!$F$18*10^3</f>
        <v>0</v>
      </c>
      <c r="R114" s="70">
        <f>Fairbanks!$F$18*10^3</f>
        <v>0</v>
      </c>
    </row>
    <row r="115" spans="1:18">
      <c r="A115" s="5"/>
      <c r="B115" s="10" t="s">
        <v>87</v>
      </c>
      <c r="C115" s="70">
        <f>Miami!$F$19*10^3</f>
        <v>0</v>
      </c>
      <c r="D115" s="70">
        <f>Houston!$F$19*10^3</f>
        <v>0</v>
      </c>
      <c r="E115" s="70">
        <f>Phoenix!$F$19*10^3</f>
        <v>0</v>
      </c>
      <c r="F115" s="70">
        <f>Atlanta!$F$19*10^3</f>
        <v>0</v>
      </c>
      <c r="G115" s="70">
        <f>LosAngeles!$F$19*10^3</f>
        <v>0</v>
      </c>
      <c r="H115" s="70">
        <f>LasVegas!$F$19*10^3</f>
        <v>0</v>
      </c>
      <c r="I115" s="70">
        <f>SanFrancisco!$F$19*10^3</f>
        <v>0</v>
      </c>
      <c r="J115" s="70">
        <f>Baltimore!$F$19*10^3</f>
        <v>0</v>
      </c>
      <c r="K115" s="70">
        <f>Albuquerque!$F$19*10^3</f>
        <v>0</v>
      </c>
      <c r="L115" s="70">
        <f>Seattle!$F$19*10^3</f>
        <v>0</v>
      </c>
      <c r="M115" s="70">
        <f>Chicago!$F$19*10^3</f>
        <v>0</v>
      </c>
      <c r="N115" s="70">
        <f>Boulder!$F$19*10^3</f>
        <v>0</v>
      </c>
      <c r="O115" s="70">
        <f>Minneapolis!$F$19*10^3</f>
        <v>0</v>
      </c>
      <c r="P115" s="70">
        <f>Helena!$F$19*10^3</f>
        <v>0</v>
      </c>
      <c r="Q115" s="70">
        <f>Duluth!$F$19*10^3</f>
        <v>0</v>
      </c>
      <c r="R115" s="70">
        <f>Fairbanks!$F$19*10^3</f>
        <v>0</v>
      </c>
    </row>
    <row r="116" spans="1:18">
      <c r="A116" s="5"/>
      <c r="B116" s="10" t="s">
        <v>88</v>
      </c>
      <c r="C116" s="70">
        <f>Miami!$F$20*10^3</f>
        <v>0</v>
      </c>
      <c r="D116" s="70">
        <f>Houston!$F$20*10^3</f>
        <v>0</v>
      </c>
      <c r="E116" s="70">
        <f>Phoenix!$F$20*10^3</f>
        <v>0</v>
      </c>
      <c r="F116" s="70">
        <f>Atlanta!$F$20*10^3</f>
        <v>0</v>
      </c>
      <c r="G116" s="70">
        <f>LosAngeles!$F$20*10^3</f>
        <v>0</v>
      </c>
      <c r="H116" s="70">
        <f>LasVegas!$F$20*10^3</f>
        <v>0</v>
      </c>
      <c r="I116" s="70">
        <f>SanFrancisco!$F$20*10^3</f>
        <v>0</v>
      </c>
      <c r="J116" s="70">
        <f>Baltimore!$F$20*10^3</f>
        <v>0</v>
      </c>
      <c r="K116" s="70">
        <f>Albuquerque!$F$20*10^3</f>
        <v>0</v>
      </c>
      <c r="L116" s="70">
        <f>Seattle!$F$20*10^3</f>
        <v>0</v>
      </c>
      <c r="M116" s="70">
        <f>Chicago!$F$20*10^3</f>
        <v>0</v>
      </c>
      <c r="N116" s="70">
        <f>Boulder!$F$20*10^3</f>
        <v>0</v>
      </c>
      <c r="O116" s="70">
        <f>Minneapolis!$F$20*10^3</f>
        <v>0</v>
      </c>
      <c r="P116" s="70">
        <f>Helena!$F$20*10^3</f>
        <v>0</v>
      </c>
      <c r="Q116" s="70">
        <f>Duluth!$F$20*10^3</f>
        <v>0</v>
      </c>
      <c r="R116" s="70">
        <f>Fairbanks!$F$20*10^3</f>
        <v>0</v>
      </c>
    </row>
    <row r="117" spans="1:18">
      <c r="A117" s="5"/>
      <c r="B117" s="10" t="s">
        <v>89</v>
      </c>
      <c r="C117" s="70">
        <f>Miami!$F$21*10^3</f>
        <v>0</v>
      </c>
      <c r="D117" s="70">
        <f>Houston!$F$21*10^3</f>
        <v>0</v>
      </c>
      <c r="E117" s="70">
        <f>Phoenix!$F$21*10^3</f>
        <v>0</v>
      </c>
      <c r="F117" s="70">
        <f>Atlanta!$F$21*10^3</f>
        <v>0</v>
      </c>
      <c r="G117" s="70">
        <f>LosAngeles!$F$21*10^3</f>
        <v>0</v>
      </c>
      <c r="H117" s="70">
        <f>LasVegas!$F$21*10^3</f>
        <v>0</v>
      </c>
      <c r="I117" s="70">
        <f>SanFrancisco!$F$21*10^3</f>
        <v>0</v>
      </c>
      <c r="J117" s="70">
        <f>Baltimore!$F$21*10^3</f>
        <v>0</v>
      </c>
      <c r="K117" s="70">
        <f>Albuquerque!$F$21*10^3</f>
        <v>0</v>
      </c>
      <c r="L117" s="70">
        <f>Seattle!$F$21*10^3</f>
        <v>0</v>
      </c>
      <c r="M117" s="70">
        <f>Chicago!$F$21*10^3</f>
        <v>0</v>
      </c>
      <c r="N117" s="70">
        <f>Boulder!$F$21*10^3</f>
        <v>0</v>
      </c>
      <c r="O117" s="70">
        <f>Minneapolis!$F$21*10^3</f>
        <v>0</v>
      </c>
      <c r="P117" s="70">
        <f>Helena!$F$21*10^3</f>
        <v>0</v>
      </c>
      <c r="Q117" s="70">
        <f>Duluth!$F$21*10^3</f>
        <v>0</v>
      </c>
      <c r="R117" s="70">
        <f>Fairbanks!$F$21*10^3</f>
        <v>0</v>
      </c>
    </row>
    <row r="118" spans="1:18">
      <c r="A118" s="5"/>
      <c r="B118" s="10" t="s">
        <v>90</v>
      </c>
      <c r="C118" s="70">
        <f>Miami!$F$22*10^3</f>
        <v>0</v>
      </c>
      <c r="D118" s="70">
        <f>Houston!$F$22*10^3</f>
        <v>0</v>
      </c>
      <c r="E118" s="70">
        <f>Phoenix!$F$22*10^3</f>
        <v>0</v>
      </c>
      <c r="F118" s="70">
        <f>Atlanta!$F$22*10^3</f>
        <v>0</v>
      </c>
      <c r="G118" s="70">
        <f>LosAngeles!$F$22*10^3</f>
        <v>0</v>
      </c>
      <c r="H118" s="70">
        <f>LasVegas!$F$22*10^3</f>
        <v>0</v>
      </c>
      <c r="I118" s="70">
        <f>SanFrancisco!$F$22*10^3</f>
        <v>0</v>
      </c>
      <c r="J118" s="70">
        <f>Baltimore!$F$22*10^3</f>
        <v>0</v>
      </c>
      <c r="K118" s="70">
        <f>Albuquerque!$F$22*10^3</f>
        <v>0</v>
      </c>
      <c r="L118" s="70">
        <f>Seattle!$F$22*10^3</f>
        <v>0</v>
      </c>
      <c r="M118" s="70">
        <f>Chicago!$F$22*10^3</f>
        <v>0</v>
      </c>
      <c r="N118" s="70">
        <f>Boulder!$F$22*10^3</f>
        <v>0</v>
      </c>
      <c r="O118" s="70">
        <f>Minneapolis!$F$22*10^3</f>
        <v>0</v>
      </c>
      <c r="P118" s="70">
        <f>Helena!$F$22*10^3</f>
        <v>0</v>
      </c>
      <c r="Q118" s="70">
        <f>Duluth!$F$22*10^3</f>
        <v>0</v>
      </c>
      <c r="R118" s="70">
        <f>Fairbanks!$F$22*10^3</f>
        <v>0</v>
      </c>
    </row>
    <row r="119" spans="1:18">
      <c r="A119" s="5"/>
      <c r="B119" s="10" t="s">
        <v>69</v>
      </c>
      <c r="C119" s="70">
        <f>Miami!$F$23*10^3</f>
        <v>0</v>
      </c>
      <c r="D119" s="70">
        <f>Houston!$F$23*10^3</f>
        <v>0</v>
      </c>
      <c r="E119" s="70">
        <f>Phoenix!$F$23*10^3</f>
        <v>0</v>
      </c>
      <c r="F119" s="70">
        <f>Atlanta!$F$23*10^3</f>
        <v>0</v>
      </c>
      <c r="G119" s="70">
        <f>LosAngeles!$F$23*10^3</f>
        <v>0</v>
      </c>
      <c r="H119" s="70">
        <f>LasVegas!$F$23*10^3</f>
        <v>0</v>
      </c>
      <c r="I119" s="70">
        <f>SanFrancisco!$F$23*10^3</f>
        <v>0</v>
      </c>
      <c r="J119" s="70">
        <f>Baltimore!$F$23*10^3</f>
        <v>0</v>
      </c>
      <c r="K119" s="70">
        <f>Albuquerque!$F$23*10^3</f>
        <v>0</v>
      </c>
      <c r="L119" s="70">
        <f>Seattle!$F$23*10^3</f>
        <v>0</v>
      </c>
      <c r="M119" s="70">
        <f>Chicago!$F$23*10^3</f>
        <v>0</v>
      </c>
      <c r="N119" s="70">
        <f>Boulder!$F$23*10^3</f>
        <v>0</v>
      </c>
      <c r="O119" s="70">
        <f>Minneapolis!$F$23*10^3</f>
        <v>0</v>
      </c>
      <c r="P119" s="70">
        <f>Helena!$F$23*10^3</f>
        <v>0</v>
      </c>
      <c r="Q119" s="70">
        <f>Duluth!$F$23*10^3</f>
        <v>0</v>
      </c>
      <c r="R119" s="70">
        <f>Fairbanks!$F$23*10^3</f>
        <v>0</v>
      </c>
    </row>
    <row r="120" spans="1:18">
      <c r="A120" s="5"/>
      <c r="B120" s="10" t="s">
        <v>91</v>
      </c>
      <c r="C120" s="70">
        <f>Miami!$F$24*10^3</f>
        <v>0</v>
      </c>
      <c r="D120" s="70">
        <f>Houston!$F$24*10^3</f>
        <v>0</v>
      </c>
      <c r="E120" s="70">
        <f>Phoenix!$F$24*10^3</f>
        <v>0</v>
      </c>
      <c r="F120" s="70">
        <f>Atlanta!$F$24*10^3</f>
        <v>0</v>
      </c>
      <c r="G120" s="70">
        <f>LosAngeles!$F$24*10^3</f>
        <v>0</v>
      </c>
      <c r="H120" s="70">
        <f>LasVegas!$F$24*10^3</f>
        <v>0</v>
      </c>
      <c r="I120" s="70">
        <f>SanFrancisco!$F$24*10^3</f>
        <v>0</v>
      </c>
      <c r="J120" s="70">
        <f>Baltimore!$F$24*10^3</f>
        <v>0</v>
      </c>
      <c r="K120" s="70">
        <f>Albuquerque!$F$24*10^3</f>
        <v>0</v>
      </c>
      <c r="L120" s="70">
        <f>Seattle!$F$24*10^3</f>
        <v>0</v>
      </c>
      <c r="M120" s="70">
        <f>Chicago!$F$24*10^3</f>
        <v>0</v>
      </c>
      <c r="N120" s="70">
        <f>Boulder!$F$24*10^3</f>
        <v>0</v>
      </c>
      <c r="O120" s="70">
        <f>Minneapolis!$F$24*10^3</f>
        <v>0</v>
      </c>
      <c r="P120" s="70">
        <f>Helena!$F$24*10^3</f>
        <v>0</v>
      </c>
      <c r="Q120" s="70">
        <f>Duluth!$F$24*10^3</f>
        <v>0</v>
      </c>
      <c r="R120" s="70">
        <f>Fairbanks!$F$24*10^3</f>
        <v>0</v>
      </c>
    </row>
    <row r="121" spans="1:18">
      <c r="A121" s="5"/>
      <c r="B121" s="10" t="s">
        <v>92</v>
      </c>
      <c r="C121" s="70">
        <f>Miami!$F$25*10^3</f>
        <v>0</v>
      </c>
      <c r="D121" s="70">
        <f>Houston!$F$25*10^3</f>
        <v>0</v>
      </c>
      <c r="E121" s="70">
        <f>Phoenix!$F$25*10^3</f>
        <v>0</v>
      </c>
      <c r="F121" s="70">
        <f>Atlanta!$F$25*10^3</f>
        <v>0</v>
      </c>
      <c r="G121" s="70">
        <f>LosAngeles!$F$25*10^3</f>
        <v>0</v>
      </c>
      <c r="H121" s="70">
        <f>LasVegas!$F$25*10^3</f>
        <v>0</v>
      </c>
      <c r="I121" s="70">
        <f>SanFrancisco!$F$25*10^3</f>
        <v>0</v>
      </c>
      <c r="J121" s="70">
        <f>Baltimore!$F$25*10^3</f>
        <v>0</v>
      </c>
      <c r="K121" s="70">
        <f>Albuquerque!$F$25*10^3</f>
        <v>0</v>
      </c>
      <c r="L121" s="70">
        <f>Seattle!$F$25*10^3</f>
        <v>0</v>
      </c>
      <c r="M121" s="70">
        <f>Chicago!$F$25*10^3</f>
        <v>0</v>
      </c>
      <c r="N121" s="70">
        <f>Boulder!$F$25*10^3</f>
        <v>0</v>
      </c>
      <c r="O121" s="70">
        <f>Minneapolis!$F$25*10^3</f>
        <v>0</v>
      </c>
      <c r="P121" s="70">
        <f>Helena!$F$25*10^3</f>
        <v>0</v>
      </c>
      <c r="Q121" s="70">
        <f>Duluth!$F$25*10^3</f>
        <v>0</v>
      </c>
      <c r="R121" s="70">
        <f>Fairbanks!$F$25*10^3</f>
        <v>0</v>
      </c>
    </row>
    <row r="122" spans="1:18">
      <c r="A122" s="5"/>
      <c r="B122" s="10" t="s">
        <v>93</v>
      </c>
      <c r="C122" s="70">
        <f>Miami!$F$26*10^3</f>
        <v>0</v>
      </c>
      <c r="D122" s="70">
        <f>Houston!$F$26*10^3</f>
        <v>0</v>
      </c>
      <c r="E122" s="70">
        <f>Phoenix!$F$26*10^3</f>
        <v>0</v>
      </c>
      <c r="F122" s="70">
        <f>Atlanta!$F$26*10^3</f>
        <v>0</v>
      </c>
      <c r="G122" s="70">
        <f>LosAngeles!$F$26*10^3</f>
        <v>0</v>
      </c>
      <c r="H122" s="70">
        <f>LasVegas!$F$26*10^3</f>
        <v>0</v>
      </c>
      <c r="I122" s="70">
        <f>SanFrancisco!$F$26*10^3</f>
        <v>0</v>
      </c>
      <c r="J122" s="70">
        <f>Baltimore!$F$26*10^3</f>
        <v>0</v>
      </c>
      <c r="K122" s="70">
        <f>Albuquerque!$F$26*10^3</f>
        <v>0</v>
      </c>
      <c r="L122" s="70">
        <f>Seattle!$F$26*10^3</f>
        <v>0</v>
      </c>
      <c r="M122" s="70">
        <f>Chicago!$F$26*10^3</f>
        <v>0</v>
      </c>
      <c r="N122" s="70">
        <f>Boulder!$F$26*10^3</f>
        <v>0</v>
      </c>
      <c r="O122" s="70">
        <f>Minneapolis!$F$26*10^3</f>
        <v>0</v>
      </c>
      <c r="P122" s="70">
        <f>Helena!$F$26*10^3</f>
        <v>0</v>
      </c>
      <c r="Q122" s="70">
        <f>Duluth!$F$26*10^3</f>
        <v>0</v>
      </c>
      <c r="R122" s="70">
        <f>Fairbanks!$F$26*10^3</f>
        <v>0</v>
      </c>
    </row>
    <row r="123" spans="1:18">
      <c r="A123" s="5"/>
      <c r="B123" s="10" t="s">
        <v>94</v>
      </c>
      <c r="C123" s="70">
        <f>Miami!$F$28*10^3</f>
        <v>0</v>
      </c>
      <c r="D123" s="70">
        <f>Houston!$F$28*10^3</f>
        <v>0</v>
      </c>
      <c r="E123" s="70">
        <f>Phoenix!$F$28*10^3</f>
        <v>0</v>
      </c>
      <c r="F123" s="70">
        <f>Atlanta!$F$28*10^3</f>
        <v>0</v>
      </c>
      <c r="G123" s="70">
        <f>LosAngeles!$F$28*10^3</f>
        <v>0</v>
      </c>
      <c r="H123" s="70">
        <f>LasVegas!$F$28*10^3</f>
        <v>0</v>
      </c>
      <c r="I123" s="70">
        <f>SanFrancisco!$F$28*10^3</f>
        <v>0</v>
      </c>
      <c r="J123" s="70">
        <f>Baltimore!$F$28*10^3</f>
        <v>0</v>
      </c>
      <c r="K123" s="70">
        <f>Albuquerque!$F$28*10^3</f>
        <v>0</v>
      </c>
      <c r="L123" s="70">
        <f>Seattle!$F$28*10^3</f>
        <v>0</v>
      </c>
      <c r="M123" s="70">
        <f>Chicago!$F$28*10^3</f>
        <v>0</v>
      </c>
      <c r="N123" s="70">
        <f>Boulder!$F$28*10^3</f>
        <v>0</v>
      </c>
      <c r="O123" s="70">
        <f>Minneapolis!$F$28*10^3</f>
        <v>0</v>
      </c>
      <c r="P123" s="70">
        <f>Helena!$F$28*10^3</f>
        <v>0</v>
      </c>
      <c r="Q123" s="70">
        <f>Duluth!$F$28*10^3</f>
        <v>0</v>
      </c>
      <c r="R123" s="70">
        <f>Fairbanks!$F$28*10^3</f>
        <v>0</v>
      </c>
    </row>
    <row r="124" spans="1:18">
      <c r="A124" s="5"/>
      <c r="B124" s="8" t="s">
        <v>169</v>
      </c>
      <c r="C124" s="15">
        <f>Miami!$B$2*10^3</f>
        <v>769930</v>
      </c>
      <c r="D124" s="15">
        <f>Houston!$B$2*10^3</f>
        <v>921690</v>
      </c>
      <c r="E124" s="15">
        <f>Phoenix!$B$2*10^3</f>
        <v>985940</v>
      </c>
      <c r="F124" s="15">
        <f>Atlanta!$B$2*10^3</f>
        <v>1172090</v>
      </c>
      <c r="G124" s="15">
        <f>LosAngeles!$B$2*10^3</f>
        <v>656770</v>
      </c>
      <c r="H124" s="15">
        <f>LasVegas!$B$2*10^3</f>
        <v>1050030</v>
      </c>
      <c r="I124" s="15">
        <f>SanFrancisco!$B$2*10^3</f>
        <v>855480</v>
      </c>
      <c r="J124" s="15">
        <f>Baltimore!$B$2*10^3</f>
        <v>1567550</v>
      </c>
      <c r="K124" s="15">
        <f>Albuquerque!$B$2*10^3</f>
        <v>1318150</v>
      </c>
      <c r="L124" s="15">
        <f>Seattle!$B$2*10^3</f>
        <v>1281130</v>
      </c>
      <c r="M124" s="15">
        <f>Chicago!$B$2*10^3</f>
        <v>2074580</v>
      </c>
      <c r="N124" s="15">
        <f>Boulder!$B$2*10^3</f>
        <v>1731220</v>
      </c>
      <c r="O124" s="15">
        <f>Minneapolis!$B$2*10^3</f>
        <v>2864610</v>
      </c>
      <c r="P124" s="15">
        <f>Helena!$B$2*10^3</f>
        <v>2363280</v>
      </c>
      <c r="Q124" s="15">
        <f>Duluth!$B$2*10^3</f>
        <v>3481030</v>
      </c>
      <c r="R124" s="15">
        <f>Fairbanks!$B$2*10^3</f>
        <v>6489880</v>
      </c>
    </row>
    <row r="125" spans="1:18">
      <c r="A125" s="8" t="s">
        <v>95</v>
      </c>
      <c r="B125" s="9"/>
    </row>
    <row r="126" spans="1:18">
      <c r="A126" s="5"/>
      <c r="B126" s="8" t="s">
        <v>203</v>
      </c>
    </row>
    <row r="127" spans="1:18">
      <c r="A127" s="5"/>
      <c r="B127" s="10" t="s">
        <v>170</v>
      </c>
      <c r="C127" s="12">
        <f>(Miami!$B$13*10^3)/Miami!$B$8</f>
        <v>0</v>
      </c>
      <c r="D127" s="12">
        <f>(Houston!$B$13*10^3)/Houston!$B$8</f>
        <v>0</v>
      </c>
      <c r="E127" s="12">
        <f>(Phoenix!$B$13*10^3)/Phoenix!$B$8</f>
        <v>0</v>
      </c>
      <c r="F127" s="12">
        <f>(Atlanta!$B$13*10^3)/Atlanta!$B$8</f>
        <v>0</v>
      </c>
      <c r="G127" s="12">
        <f>(LosAngeles!$B$13*10^3)/LosAngeles!$B$8</f>
        <v>0</v>
      </c>
      <c r="H127" s="12">
        <f>(LasVegas!$B$13*10^3)/LasVegas!$B$8</f>
        <v>0</v>
      </c>
      <c r="I127" s="12">
        <f>(SanFrancisco!$B$13*10^3)/SanFrancisco!$B$8</f>
        <v>0</v>
      </c>
      <c r="J127" s="12">
        <f>(Baltimore!$B$13*10^3)/Baltimore!$B$8</f>
        <v>0</v>
      </c>
      <c r="K127" s="12">
        <f>(Albuquerque!$B$13*10^3)/Albuquerque!$B$8</f>
        <v>0</v>
      </c>
      <c r="L127" s="12">
        <f>(Seattle!$B$13*10^3)/Seattle!$B$8</f>
        <v>0</v>
      </c>
      <c r="M127" s="12">
        <f>(Chicago!$B$13*10^3)/Chicago!$B$8</f>
        <v>0</v>
      </c>
      <c r="N127" s="12">
        <f>(Boulder!$B$13*10^3)/Boulder!$B$8</f>
        <v>0</v>
      </c>
      <c r="O127" s="12">
        <f>(Minneapolis!$B$13*10^3)/Minneapolis!$B$8</f>
        <v>0</v>
      </c>
      <c r="P127" s="12">
        <f>(Helena!$B$13*10^3)/Helena!$B$8</f>
        <v>0</v>
      </c>
      <c r="Q127" s="12">
        <f>(Duluth!$B$13*10^3)/Duluth!$B$8</f>
        <v>0</v>
      </c>
      <c r="R127" s="12">
        <f>(Fairbanks!$B$13*10^3)/Fairbanks!$B$8</f>
        <v>0</v>
      </c>
    </row>
    <row r="128" spans="1:18">
      <c r="A128" s="5"/>
      <c r="B128" s="10" t="s">
        <v>171</v>
      </c>
      <c r="C128" s="12">
        <f>(Miami!$B$14*10^3)/Miami!$B$8</f>
        <v>32.263868810145745</v>
      </c>
      <c r="D128" s="12">
        <f>(Houston!$B$14*10^3)/Houston!$B$8</f>
        <v>21.451336365309722</v>
      </c>
      <c r="E128" s="12">
        <f>(Phoenix!$B$14*10^3)/Phoenix!$B$8</f>
        <v>35.182094380089055</v>
      </c>
      <c r="F128" s="12">
        <f>(Atlanta!$B$14*10^3)/Atlanta!$B$8</f>
        <v>9.3441127746306716</v>
      </c>
      <c r="G128" s="12">
        <f>(LosAngeles!$B$14*10^3)/LosAngeles!$B$8</f>
        <v>1.2036904902246681</v>
      </c>
      <c r="H128" s="12">
        <f>(LasVegas!$B$14*10^3)/LasVegas!$B$8</f>
        <v>21.664360627325429</v>
      </c>
      <c r="I128" s="12">
        <f>(SanFrancisco!$B$14*10^3)/SanFrancisco!$B$8</f>
        <v>0.2585245898248858</v>
      </c>
      <c r="J128" s="12">
        <f>(Baltimore!$B$14*10^3)/Baltimore!$B$8</f>
        <v>7.1807790069760271</v>
      </c>
      <c r="K128" s="12">
        <f>(Albuquerque!$B$14*10^3)/Albuquerque!$B$8</f>
        <v>5.2904472061764629</v>
      </c>
      <c r="L128" s="12">
        <f>(Seattle!$B$14*10^3)/Seattle!$B$8</f>
        <v>0.27093377013648029</v>
      </c>
      <c r="M128" s="12">
        <f>(Chicago!$B$14*10^3)/Chicago!$B$8</f>
        <v>4.6431016332549486</v>
      </c>
      <c r="N128" s="12">
        <f>(Boulder!$B$14*10^3)/Boulder!$B$8</f>
        <v>2.827224914324951</v>
      </c>
      <c r="O128" s="12">
        <f>(Minneapolis!$B$14*10^3)/Minneapolis!$B$8</f>
        <v>3.3008419628841414</v>
      </c>
      <c r="P128" s="12">
        <f>(Helena!$B$14*10^3)/Helena!$B$8</f>
        <v>1.2512590147524472</v>
      </c>
      <c r="Q128" s="12">
        <f>(Duluth!$B$14*10^3)/Duluth!$B$8</f>
        <v>0.71973245807248198</v>
      </c>
      <c r="R128" s="12">
        <f>(Fairbanks!$B$14*10^3)/Fairbanks!$B$8</f>
        <v>0.13029639327174244</v>
      </c>
    </row>
    <row r="129" spans="1:18">
      <c r="A129" s="5"/>
      <c r="B129" s="10" t="s">
        <v>172</v>
      </c>
      <c r="C129" s="12">
        <f>(Miami!$B$15*10^3)/Miami!$B$8</f>
        <v>65.938247782376067</v>
      </c>
      <c r="D129" s="12">
        <f>(Houston!$B$15*10^3)/Houston!$B$8</f>
        <v>65.938247782376067</v>
      </c>
      <c r="E129" s="12">
        <f>(Phoenix!$B$15*10^3)/Phoenix!$B$8</f>
        <v>65.938247782376067</v>
      </c>
      <c r="F129" s="12">
        <f>(Atlanta!$B$15*10^3)/Atlanta!$B$8</f>
        <v>65.938247782376067</v>
      </c>
      <c r="G129" s="12">
        <f>(LosAngeles!$B$15*10^3)/LosAngeles!$B$8</f>
        <v>65.938247782376067</v>
      </c>
      <c r="H129" s="12">
        <f>(LasVegas!$B$15*10^3)/LasVegas!$B$8</f>
        <v>65.938247782376067</v>
      </c>
      <c r="I129" s="12">
        <f>(SanFrancisco!$B$15*10^3)/SanFrancisco!$B$8</f>
        <v>65.938247782376067</v>
      </c>
      <c r="J129" s="12">
        <f>(Baltimore!$B$15*10^3)/Baltimore!$B$8</f>
        <v>65.938247782376067</v>
      </c>
      <c r="K129" s="12">
        <f>(Albuquerque!$B$15*10^3)/Albuquerque!$B$8</f>
        <v>65.938247782376067</v>
      </c>
      <c r="L129" s="12">
        <f>(Seattle!$B$15*10^3)/Seattle!$B$8</f>
        <v>65.938247782376067</v>
      </c>
      <c r="M129" s="12">
        <f>(Chicago!$B$15*10^3)/Chicago!$B$8</f>
        <v>65.938247782376067</v>
      </c>
      <c r="N129" s="12">
        <f>(Boulder!$B$15*10^3)/Boulder!$B$8</f>
        <v>65.938247782376067</v>
      </c>
      <c r="O129" s="12">
        <f>(Minneapolis!$B$15*10^3)/Minneapolis!$B$8</f>
        <v>65.938247782376067</v>
      </c>
      <c r="P129" s="12">
        <f>(Helena!$B$15*10^3)/Helena!$B$8</f>
        <v>65.938247782376067</v>
      </c>
      <c r="Q129" s="12">
        <f>(Duluth!$B$15*10^3)/Duluth!$B$8</f>
        <v>65.938247782376067</v>
      </c>
      <c r="R129" s="12">
        <f>(Fairbanks!$B$15*10^3)/Fairbanks!$B$8</f>
        <v>65.938247782376067</v>
      </c>
    </row>
    <row r="130" spans="1:18">
      <c r="A130" s="5"/>
      <c r="B130" s="10" t="s">
        <v>173</v>
      </c>
      <c r="C130" s="12">
        <f>(Miami!$B$16*10^3)/Miami!$B$8</f>
        <v>23.916626853879833</v>
      </c>
      <c r="D130" s="12">
        <f>(Houston!$B$16*10^3)/Houston!$B$8</f>
        <v>23.908354067005437</v>
      </c>
      <c r="E130" s="12">
        <f>(Phoenix!$B$16*10^3)/Phoenix!$B$8</f>
        <v>23.90214947684964</v>
      </c>
      <c r="F130" s="12">
        <f>(Atlanta!$B$16*10^3)/Atlanta!$B$8</f>
        <v>23.90008128013104</v>
      </c>
      <c r="G130" s="12">
        <f>(LosAngeles!$B$16*10^3)/LosAngeles!$B$8</f>
        <v>23.881467509663647</v>
      </c>
      <c r="H130" s="12">
        <f>(LasVegas!$B$16*10^3)/LasVegas!$B$8</f>
        <v>23.875262919507851</v>
      </c>
      <c r="I130" s="12">
        <f>(SanFrancisco!$B$16*10^3)/SanFrancisco!$B$8</f>
        <v>23.887672099819447</v>
      </c>
      <c r="J130" s="12">
        <f>(Baltimore!$B$16*10^3)/Baltimore!$B$8</f>
        <v>23.873194722789254</v>
      </c>
      <c r="K130" s="12">
        <f>(Albuquerque!$B$16*10^3)/Albuquerque!$B$8</f>
        <v>23.883535706382247</v>
      </c>
      <c r="L130" s="12">
        <f>(Seattle!$B$16*10^3)/Seattle!$B$8</f>
        <v>23.835967181854468</v>
      </c>
      <c r="M130" s="12">
        <f>(Chicago!$B$16*10^3)/Chicago!$B$8</f>
        <v>23.877331116226451</v>
      </c>
      <c r="N130" s="12">
        <f>(Boulder!$B$16*10^3)/Boulder!$B$8</f>
        <v>23.864921935914857</v>
      </c>
      <c r="O130" s="12">
        <f>(Minneapolis!$B$16*10^3)/Minneapolis!$B$8</f>
        <v>23.862853739196257</v>
      </c>
      <c r="P130" s="12">
        <f>(Helena!$B$16*10^3)/Helena!$B$8</f>
        <v>23.856649149040461</v>
      </c>
      <c r="Q130" s="12">
        <f>(Duluth!$B$16*10^3)/Duluth!$B$8</f>
        <v>23.842171772010268</v>
      </c>
      <c r="R130" s="12">
        <f>(Fairbanks!$B$16*10^3)/Fairbanks!$B$8</f>
        <v>23.697398001708329</v>
      </c>
    </row>
    <row r="131" spans="1:18">
      <c r="A131" s="5"/>
      <c r="B131" s="10" t="s">
        <v>174</v>
      </c>
      <c r="C131" s="12">
        <f>(Miami!$B$17*10^3)/Miami!$B$8</f>
        <v>21.59611013561166</v>
      </c>
      <c r="D131" s="12">
        <f>(Houston!$B$17*10^3)/Houston!$B$8</f>
        <v>21.59611013561166</v>
      </c>
      <c r="E131" s="12">
        <f>(Phoenix!$B$17*10^3)/Phoenix!$B$8</f>
        <v>21.59611013561166</v>
      </c>
      <c r="F131" s="12">
        <f>(Atlanta!$B$17*10^3)/Atlanta!$B$8</f>
        <v>21.59611013561166</v>
      </c>
      <c r="G131" s="12">
        <f>(LosAngeles!$B$17*10^3)/LosAngeles!$B$8</f>
        <v>21.59611013561166</v>
      </c>
      <c r="H131" s="12">
        <f>(LasVegas!$B$17*10^3)/LasVegas!$B$8</f>
        <v>21.59611013561166</v>
      </c>
      <c r="I131" s="12">
        <f>(SanFrancisco!$B$17*10^3)/SanFrancisco!$B$8</f>
        <v>21.59611013561166</v>
      </c>
      <c r="J131" s="12">
        <f>(Baltimore!$B$17*10^3)/Baltimore!$B$8</f>
        <v>21.59611013561166</v>
      </c>
      <c r="K131" s="12">
        <f>(Albuquerque!$B$17*10^3)/Albuquerque!$B$8</f>
        <v>21.59611013561166</v>
      </c>
      <c r="L131" s="12">
        <f>(Seattle!$B$17*10^3)/Seattle!$B$8</f>
        <v>21.59611013561166</v>
      </c>
      <c r="M131" s="12">
        <f>(Chicago!$B$17*10^3)/Chicago!$B$8</f>
        <v>21.59611013561166</v>
      </c>
      <c r="N131" s="12">
        <f>(Boulder!$B$17*10^3)/Boulder!$B$8</f>
        <v>21.59611013561166</v>
      </c>
      <c r="O131" s="12">
        <f>(Minneapolis!$B$17*10^3)/Minneapolis!$B$8</f>
        <v>21.59611013561166</v>
      </c>
      <c r="P131" s="12">
        <f>(Helena!$B$17*10^3)/Helena!$B$8</f>
        <v>21.59611013561166</v>
      </c>
      <c r="Q131" s="12">
        <f>(Duluth!$B$17*10^3)/Duluth!$B$8</f>
        <v>21.59611013561166</v>
      </c>
      <c r="R131" s="12">
        <f>(Fairbanks!$B$17*10^3)/Fairbanks!$B$8</f>
        <v>21.59611013561166</v>
      </c>
    </row>
    <row r="132" spans="1:18">
      <c r="A132" s="5"/>
      <c r="B132" s="10" t="s">
        <v>175</v>
      </c>
      <c r="C132" s="12">
        <f>(Miami!$B$18*10^3)/Miami!$B$8</f>
        <v>0</v>
      </c>
      <c r="D132" s="12">
        <f>(Houston!$B$18*10^3)/Houston!$B$8</f>
        <v>0</v>
      </c>
      <c r="E132" s="12">
        <f>(Phoenix!$B$18*10^3)/Phoenix!$B$8</f>
        <v>0</v>
      </c>
      <c r="F132" s="12">
        <f>(Atlanta!$B$18*10^3)/Atlanta!$B$8</f>
        <v>0</v>
      </c>
      <c r="G132" s="12">
        <f>(LosAngeles!$B$18*10^3)/LosAngeles!$B$8</f>
        <v>0</v>
      </c>
      <c r="H132" s="12">
        <f>(LasVegas!$B$18*10^3)/LasVegas!$B$8</f>
        <v>0</v>
      </c>
      <c r="I132" s="12">
        <f>(SanFrancisco!$B$18*10^3)/SanFrancisco!$B$8</f>
        <v>0</v>
      </c>
      <c r="J132" s="12">
        <f>(Baltimore!$B$18*10^3)/Baltimore!$B$8</f>
        <v>0</v>
      </c>
      <c r="K132" s="12">
        <f>(Albuquerque!$B$18*10^3)/Albuquerque!$B$8</f>
        <v>0</v>
      </c>
      <c r="L132" s="12">
        <f>(Seattle!$B$18*10^3)/Seattle!$B$8</f>
        <v>0</v>
      </c>
      <c r="M132" s="12">
        <f>(Chicago!$B$18*10^3)/Chicago!$B$8</f>
        <v>0</v>
      </c>
      <c r="N132" s="12">
        <f>(Boulder!$B$18*10^3)/Boulder!$B$8</f>
        <v>0</v>
      </c>
      <c r="O132" s="12">
        <f>(Minneapolis!$B$18*10^3)/Minneapolis!$B$8</f>
        <v>0</v>
      </c>
      <c r="P132" s="12">
        <f>(Helena!$B$18*10^3)/Helena!$B$8</f>
        <v>0</v>
      </c>
      <c r="Q132" s="12">
        <f>(Duluth!$B$18*10^3)/Duluth!$B$8</f>
        <v>0</v>
      </c>
      <c r="R132" s="12">
        <f>(Fairbanks!$B$18*10^3)/Fairbanks!$B$8</f>
        <v>0</v>
      </c>
    </row>
    <row r="133" spans="1:18">
      <c r="A133" s="5"/>
      <c r="B133" s="10" t="s">
        <v>176</v>
      </c>
      <c r="C133" s="12">
        <f>(Miami!$B$19*10^3)/Miami!$B$8</f>
        <v>13.629416375567978</v>
      </c>
      <c r="D133" s="12">
        <f>(Houston!$B$19*10^3)/Houston!$B$8</f>
        <v>14.020305555383205</v>
      </c>
      <c r="E133" s="12">
        <f>(Phoenix!$B$19*10^3)/Phoenix!$B$8</f>
        <v>26.510145539003087</v>
      </c>
      <c r="F133" s="12">
        <f>(Atlanta!$B$19*10^3)/Atlanta!$B$8</f>
        <v>28.483205208546615</v>
      </c>
      <c r="G133" s="12">
        <f>(LosAngeles!$B$19*10^3)/LosAngeles!$B$8</f>
        <v>7.4661901541427014</v>
      </c>
      <c r="H133" s="12">
        <f>(LasVegas!$B$19*10^3)/LasVegas!$B$8</f>
        <v>24.080014394649162</v>
      </c>
      <c r="I133" s="12">
        <f>(SanFrancisco!$B$19*10^3)/SanFrancisco!$B$8</f>
        <v>9.4764773646210134</v>
      </c>
      <c r="J133" s="12">
        <f>(Baltimore!$B$19*10^3)/Baltimore!$B$8</f>
        <v>33.074601923836589</v>
      </c>
      <c r="K133" s="12">
        <f>(Albuquerque!$B$19*10^3)/Albuquerque!$B$8</f>
        <v>32.431392744352273</v>
      </c>
      <c r="L133" s="12">
        <f>(Seattle!$B$19*10^3)/Seattle!$B$8</f>
        <v>24.717018983977681</v>
      </c>
      <c r="M133" s="12">
        <f>(Chicago!$B$19*10^3)/Chicago!$B$8</f>
        <v>46.912906167983074</v>
      </c>
      <c r="N133" s="12">
        <f>(Boulder!$B$19*10^3)/Boulder!$B$8</f>
        <v>45.754716005567587</v>
      </c>
      <c r="O133" s="12">
        <f>(Minneapolis!$B$19*10^3)/Minneapolis!$B$8</f>
        <v>55.591059599224842</v>
      </c>
      <c r="P133" s="12">
        <f>(Helena!$B$19*10^3)/Helena!$B$8</f>
        <v>57.78334812093987</v>
      </c>
      <c r="Q133" s="12">
        <f>(Duluth!$B$19*10^3)/Duluth!$B$8</f>
        <v>57.671665498135518</v>
      </c>
      <c r="R133" s="12">
        <f>(Fairbanks!$B$19*10^3)/Fairbanks!$B$8</f>
        <v>80.452852353504454</v>
      </c>
    </row>
    <row r="134" spans="1:18">
      <c r="A134" s="5"/>
      <c r="B134" s="10" t="s">
        <v>177</v>
      </c>
      <c r="C134" s="12">
        <f>(Miami!$B$20*10^3)/Miami!$B$8</f>
        <v>0</v>
      </c>
      <c r="D134" s="12">
        <f>(Houston!$B$20*10^3)/Houston!$B$8</f>
        <v>0</v>
      </c>
      <c r="E134" s="12">
        <f>(Phoenix!$B$20*10^3)/Phoenix!$B$8</f>
        <v>0</v>
      </c>
      <c r="F134" s="12">
        <f>(Atlanta!$B$20*10^3)/Atlanta!$B$8</f>
        <v>0</v>
      </c>
      <c r="G134" s="12">
        <f>(LosAngeles!$B$20*10^3)/LosAngeles!$B$8</f>
        <v>0</v>
      </c>
      <c r="H134" s="12">
        <f>(LasVegas!$B$20*10^3)/LasVegas!$B$8</f>
        <v>0</v>
      </c>
      <c r="I134" s="12">
        <f>(SanFrancisco!$B$20*10^3)/SanFrancisco!$B$8</f>
        <v>0</v>
      </c>
      <c r="J134" s="12">
        <f>(Baltimore!$B$20*10^3)/Baltimore!$B$8</f>
        <v>0</v>
      </c>
      <c r="K134" s="12">
        <f>(Albuquerque!$B$20*10^3)/Albuquerque!$B$8</f>
        <v>0</v>
      </c>
      <c r="L134" s="12">
        <f>(Seattle!$B$20*10^3)/Seattle!$B$8</f>
        <v>0</v>
      </c>
      <c r="M134" s="12">
        <f>(Chicago!$B$20*10^3)/Chicago!$B$8</f>
        <v>0</v>
      </c>
      <c r="N134" s="12">
        <f>(Boulder!$B$20*10^3)/Boulder!$B$8</f>
        <v>0</v>
      </c>
      <c r="O134" s="12">
        <f>(Minneapolis!$B$20*10^3)/Minneapolis!$B$8</f>
        <v>0</v>
      </c>
      <c r="P134" s="12">
        <f>(Helena!$B$20*10^3)/Helena!$B$8</f>
        <v>0</v>
      </c>
      <c r="Q134" s="12">
        <f>(Duluth!$B$20*10^3)/Duluth!$B$8</f>
        <v>0</v>
      </c>
      <c r="R134" s="12">
        <f>(Fairbanks!$B$20*10^3)/Fairbanks!$B$8</f>
        <v>0</v>
      </c>
    </row>
    <row r="135" spans="1:18">
      <c r="A135" s="5"/>
      <c r="B135" s="10" t="s">
        <v>178</v>
      </c>
      <c r="C135" s="12">
        <f>(Miami!$B$21*10^3)/Miami!$B$8</f>
        <v>0</v>
      </c>
      <c r="D135" s="12">
        <f>(Houston!$B$21*10^3)/Houston!$B$8</f>
        <v>0</v>
      </c>
      <c r="E135" s="12">
        <f>(Phoenix!$B$21*10^3)/Phoenix!$B$8</f>
        <v>0</v>
      </c>
      <c r="F135" s="12">
        <f>(Atlanta!$B$21*10^3)/Atlanta!$B$8</f>
        <v>0</v>
      </c>
      <c r="G135" s="12">
        <f>(LosAngeles!$B$21*10^3)/LosAngeles!$B$8</f>
        <v>0</v>
      </c>
      <c r="H135" s="12">
        <f>(LasVegas!$B$21*10^3)/LasVegas!$B$8</f>
        <v>0</v>
      </c>
      <c r="I135" s="12">
        <f>(SanFrancisco!$B$21*10^3)/SanFrancisco!$B$8</f>
        <v>0</v>
      </c>
      <c r="J135" s="12">
        <f>(Baltimore!$B$21*10^3)/Baltimore!$B$8</f>
        <v>0</v>
      </c>
      <c r="K135" s="12">
        <f>(Albuquerque!$B$21*10^3)/Albuquerque!$B$8</f>
        <v>0</v>
      </c>
      <c r="L135" s="12">
        <f>(Seattle!$B$21*10^3)/Seattle!$B$8</f>
        <v>0</v>
      </c>
      <c r="M135" s="12">
        <f>(Chicago!$B$21*10^3)/Chicago!$B$8</f>
        <v>0</v>
      </c>
      <c r="N135" s="12">
        <f>(Boulder!$B$21*10^3)/Boulder!$B$8</f>
        <v>0</v>
      </c>
      <c r="O135" s="12">
        <f>(Minneapolis!$B$21*10^3)/Minneapolis!$B$8</f>
        <v>0</v>
      </c>
      <c r="P135" s="12">
        <f>(Helena!$B$21*10^3)/Helena!$B$8</f>
        <v>0</v>
      </c>
      <c r="Q135" s="12">
        <f>(Duluth!$B$21*10^3)/Duluth!$B$8</f>
        <v>0</v>
      </c>
      <c r="R135" s="12">
        <f>(Fairbanks!$B$21*10^3)/Fairbanks!$B$8</f>
        <v>0</v>
      </c>
    </row>
    <row r="136" spans="1:18">
      <c r="A136" s="5"/>
      <c r="B136" s="10" t="s">
        <v>179</v>
      </c>
      <c r="C136" s="12">
        <f>(Miami!$B$22*10^3)/Miami!$B$8</f>
        <v>0</v>
      </c>
      <c r="D136" s="12">
        <f>(Houston!$B$22*10^3)/Houston!$B$8</f>
        <v>0</v>
      </c>
      <c r="E136" s="12">
        <f>(Phoenix!$B$22*10^3)/Phoenix!$B$8</f>
        <v>0</v>
      </c>
      <c r="F136" s="12">
        <f>(Atlanta!$B$22*10^3)/Atlanta!$B$8</f>
        <v>0</v>
      </c>
      <c r="G136" s="12">
        <f>(LosAngeles!$B$22*10^3)/LosAngeles!$B$8</f>
        <v>0</v>
      </c>
      <c r="H136" s="12">
        <f>(LasVegas!$B$22*10^3)/LasVegas!$B$8</f>
        <v>0</v>
      </c>
      <c r="I136" s="12">
        <f>(SanFrancisco!$B$22*10^3)/SanFrancisco!$B$8</f>
        <v>0</v>
      </c>
      <c r="J136" s="12">
        <f>(Baltimore!$B$22*10^3)/Baltimore!$B$8</f>
        <v>0</v>
      </c>
      <c r="K136" s="12">
        <f>(Albuquerque!$B$22*10^3)/Albuquerque!$B$8</f>
        <v>0</v>
      </c>
      <c r="L136" s="12">
        <f>(Seattle!$B$22*10^3)/Seattle!$B$8</f>
        <v>0</v>
      </c>
      <c r="M136" s="12">
        <f>(Chicago!$B$22*10^3)/Chicago!$B$8</f>
        <v>0</v>
      </c>
      <c r="N136" s="12">
        <f>(Boulder!$B$22*10^3)/Boulder!$B$8</f>
        <v>0</v>
      </c>
      <c r="O136" s="12">
        <f>(Minneapolis!$B$22*10^3)/Minneapolis!$B$8</f>
        <v>0</v>
      </c>
      <c r="P136" s="12">
        <f>(Helena!$B$22*10^3)/Helena!$B$8</f>
        <v>0</v>
      </c>
      <c r="Q136" s="12">
        <f>(Duluth!$B$22*10^3)/Duluth!$B$8</f>
        <v>0</v>
      </c>
      <c r="R136" s="12">
        <f>(Fairbanks!$B$22*10^3)/Fairbanks!$B$8</f>
        <v>0</v>
      </c>
    </row>
    <row r="137" spans="1:18">
      <c r="A137" s="5"/>
      <c r="B137" s="10" t="s">
        <v>180</v>
      </c>
      <c r="C137" s="12">
        <f>(Miami!$B$23*10^3)/Miami!$B$8</f>
        <v>0</v>
      </c>
      <c r="D137" s="12">
        <f>(Houston!$B$23*10^3)/Houston!$B$8</f>
        <v>0</v>
      </c>
      <c r="E137" s="12">
        <f>(Phoenix!$B$23*10^3)/Phoenix!$B$8</f>
        <v>0</v>
      </c>
      <c r="F137" s="12">
        <f>(Atlanta!$B$23*10^3)/Atlanta!$B$8</f>
        <v>0</v>
      </c>
      <c r="G137" s="12">
        <f>(LosAngeles!$B$23*10^3)/LosAngeles!$B$8</f>
        <v>0</v>
      </c>
      <c r="H137" s="12">
        <f>(LasVegas!$B$23*10^3)/LasVegas!$B$8</f>
        <v>0</v>
      </c>
      <c r="I137" s="12">
        <f>(SanFrancisco!$B$23*10^3)/SanFrancisco!$B$8</f>
        <v>0</v>
      </c>
      <c r="J137" s="12">
        <f>(Baltimore!$B$23*10^3)/Baltimore!$B$8</f>
        <v>0</v>
      </c>
      <c r="K137" s="12">
        <f>(Albuquerque!$B$23*10^3)/Albuquerque!$B$8</f>
        <v>0</v>
      </c>
      <c r="L137" s="12">
        <f>(Seattle!$B$23*10^3)/Seattle!$B$8</f>
        <v>0</v>
      </c>
      <c r="M137" s="12">
        <f>(Chicago!$B$23*10^3)/Chicago!$B$8</f>
        <v>0</v>
      </c>
      <c r="N137" s="12">
        <f>(Boulder!$B$23*10^3)/Boulder!$B$8</f>
        <v>0</v>
      </c>
      <c r="O137" s="12">
        <f>(Minneapolis!$B$23*10^3)/Minneapolis!$B$8</f>
        <v>0</v>
      </c>
      <c r="P137" s="12">
        <f>(Helena!$B$23*10^3)/Helena!$B$8</f>
        <v>0</v>
      </c>
      <c r="Q137" s="12">
        <f>(Duluth!$B$23*10^3)/Duluth!$B$8</f>
        <v>0</v>
      </c>
      <c r="R137" s="12">
        <f>(Fairbanks!$B$23*10^3)/Fairbanks!$B$8</f>
        <v>0</v>
      </c>
    </row>
    <row r="138" spans="1:18">
      <c r="A138" s="5"/>
      <c r="B138" s="10" t="s">
        <v>181</v>
      </c>
      <c r="C138" s="12">
        <f>(Miami!$B$24*10^3)/Miami!$B$8</f>
        <v>0</v>
      </c>
      <c r="D138" s="12">
        <f>(Houston!$B$24*10^3)/Houston!$B$8</f>
        <v>0</v>
      </c>
      <c r="E138" s="12">
        <f>(Phoenix!$B$24*10^3)/Phoenix!$B$8</f>
        <v>0</v>
      </c>
      <c r="F138" s="12">
        <f>(Atlanta!$B$24*10^3)/Atlanta!$B$8</f>
        <v>0</v>
      </c>
      <c r="G138" s="12">
        <f>(LosAngeles!$B$24*10^3)/LosAngeles!$B$8</f>
        <v>0</v>
      </c>
      <c r="H138" s="12">
        <f>(LasVegas!$B$24*10^3)/LasVegas!$B$8</f>
        <v>0</v>
      </c>
      <c r="I138" s="12">
        <f>(SanFrancisco!$B$24*10^3)/SanFrancisco!$B$8</f>
        <v>0</v>
      </c>
      <c r="J138" s="12">
        <f>(Baltimore!$B$24*10^3)/Baltimore!$B$8</f>
        <v>0</v>
      </c>
      <c r="K138" s="12">
        <f>(Albuquerque!$B$24*10^3)/Albuquerque!$B$8</f>
        <v>0</v>
      </c>
      <c r="L138" s="12">
        <f>(Seattle!$B$24*10^3)/Seattle!$B$8</f>
        <v>0</v>
      </c>
      <c r="M138" s="12">
        <f>(Chicago!$B$24*10^3)/Chicago!$B$8</f>
        <v>0</v>
      </c>
      <c r="N138" s="12">
        <f>(Boulder!$B$24*10^3)/Boulder!$B$8</f>
        <v>0</v>
      </c>
      <c r="O138" s="12">
        <f>(Minneapolis!$B$24*10^3)/Minneapolis!$B$8</f>
        <v>0</v>
      </c>
      <c r="P138" s="12">
        <f>(Helena!$B$24*10^3)/Helena!$B$8</f>
        <v>0</v>
      </c>
      <c r="Q138" s="12">
        <f>(Duluth!$B$24*10^3)/Duluth!$B$8</f>
        <v>0</v>
      </c>
      <c r="R138" s="12">
        <f>(Fairbanks!$B$24*10^3)/Fairbanks!$B$8</f>
        <v>0</v>
      </c>
    </row>
    <row r="139" spans="1:18">
      <c r="A139" s="5"/>
      <c r="B139" s="10" t="s">
        <v>182</v>
      </c>
      <c r="C139" s="12">
        <f>(Miami!$B$25*10^3)/Miami!$B$8</f>
        <v>0</v>
      </c>
      <c r="D139" s="12">
        <f>(Houston!$B$25*10^3)/Houston!$B$8</f>
        <v>0</v>
      </c>
      <c r="E139" s="12">
        <f>(Phoenix!$B$25*10^3)/Phoenix!$B$8</f>
        <v>0</v>
      </c>
      <c r="F139" s="12">
        <f>(Atlanta!$B$25*10^3)/Atlanta!$B$8</f>
        <v>0</v>
      </c>
      <c r="G139" s="12">
        <f>(LosAngeles!$B$25*10^3)/LosAngeles!$B$8</f>
        <v>0</v>
      </c>
      <c r="H139" s="12">
        <f>(LasVegas!$B$25*10^3)/LasVegas!$B$8</f>
        <v>0</v>
      </c>
      <c r="I139" s="12">
        <f>(SanFrancisco!$B$25*10^3)/SanFrancisco!$B$8</f>
        <v>0</v>
      </c>
      <c r="J139" s="12">
        <f>(Baltimore!$B$25*10^3)/Baltimore!$B$8</f>
        <v>0</v>
      </c>
      <c r="K139" s="12">
        <f>(Albuquerque!$B$25*10^3)/Albuquerque!$B$8</f>
        <v>0</v>
      </c>
      <c r="L139" s="12">
        <f>(Seattle!$B$25*10^3)/Seattle!$B$8</f>
        <v>0</v>
      </c>
      <c r="M139" s="12">
        <f>(Chicago!$B$25*10^3)/Chicago!$B$8</f>
        <v>0</v>
      </c>
      <c r="N139" s="12">
        <f>(Boulder!$B$25*10^3)/Boulder!$B$8</f>
        <v>0</v>
      </c>
      <c r="O139" s="12">
        <f>(Minneapolis!$B$25*10^3)/Minneapolis!$B$8</f>
        <v>0</v>
      </c>
      <c r="P139" s="12">
        <f>(Helena!$B$25*10^3)/Helena!$B$8</f>
        <v>0</v>
      </c>
      <c r="Q139" s="12">
        <f>(Duluth!$B$25*10^3)/Duluth!$B$8</f>
        <v>0</v>
      </c>
      <c r="R139" s="12">
        <f>(Fairbanks!$B$25*10^3)/Fairbanks!$B$8</f>
        <v>0</v>
      </c>
    </row>
    <row r="140" spans="1:18">
      <c r="A140" s="5"/>
      <c r="B140" s="10" t="s">
        <v>183</v>
      </c>
      <c r="C140" s="12">
        <f>(Miami!$B$26*10^3)/Miami!$B$8</f>
        <v>0</v>
      </c>
      <c r="D140" s="12">
        <f>(Houston!$B$26*10^3)/Houston!$B$8</f>
        <v>0</v>
      </c>
      <c r="E140" s="12">
        <f>(Phoenix!$B$26*10^3)/Phoenix!$B$8</f>
        <v>0</v>
      </c>
      <c r="F140" s="12">
        <f>(Atlanta!$B$26*10^3)/Atlanta!$B$8</f>
        <v>0</v>
      </c>
      <c r="G140" s="12">
        <f>(LosAngeles!$B$26*10^3)/LosAngeles!$B$8</f>
        <v>0</v>
      </c>
      <c r="H140" s="12">
        <f>(LasVegas!$B$26*10^3)/LasVegas!$B$8</f>
        <v>0</v>
      </c>
      <c r="I140" s="12">
        <f>(SanFrancisco!$B$26*10^3)/SanFrancisco!$B$8</f>
        <v>0</v>
      </c>
      <c r="J140" s="12">
        <f>(Baltimore!$B$26*10^3)/Baltimore!$B$8</f>
        <v>0</v>
      </c>
      <c r="K140" s="12">
        <f>(Albuquerque!$B$26*10^3)/Albuquerque!$B$8</f>
        <v>0</v>
      </c>
      <c r="L140" s="12">
        <f>(Seattle!$B$26*10^3)/Seattle!$B$8</f>
        <v>0</v>
      </c>
      <c r="M140" s="12">
        <f>(Chicago!$B$26*10^3)/Chicago!$B$8</f>
        <v>0</v>
      </c>
      <c r="N140" s="12">
        <f>(Boulder!$B$26*10^3)/Boulder!$B$8</f>
        <v>0</v>
      </c>
      <c r="O140" s="12">
        <f>(Minneapolis!$B$26*10^3)/Minneapolis!$B$8</f>
        <v>0</v>
      </c>
      <c r="P140" s="12">
        <f>(Helena!$B$26*10^3)/Helena!$B$8</f>
        <v>0</v>
      </c>
      <c r="Q140" s="12">
        <f>(Duluth!$B$26*10^3)/Duluth!$B$8</f>
        <v>0</v>
      </c>
      <c r="R140" s="12">
        <f>(Fairbanks!$B$26*10^3)/Fairbanks!$B$8</f>
        <v>0</v>
      </c>
    </row>
    <row r="141" spans="1:18">
      <c r="A141" s="5"/>
      <c r="B141" s="10" t="s">
        <v>94</v>
      </c>
      <c r="C141" s="12">
        <f>(Miami!$B$28*10^3)/Miami!$B$8</f>
        <v>157.34633815429987</v>
      </c>
      <c r="D141" s="12">
        <f>(Houston!$B$28*10^3)/Houston!$B$8</f>
        <v>146.91435390568608</v>
      </c>
      <c r="E141" s="12">
        <f>(Phoenix!$B$28*10^3)/Phoenix!$B$8</f>
        <v>173.13081551064812</v>
      </c>
      <c r="F141" s="12">
        <f>(Atlanta!$B$28*10^3)/Atlanta!$B$8</f>
        <v>149.26175718129605</v>
      </c>
      <c r="G141" s="12">
        <f>(LosAngeles!$B$28*10^3)/LosAngeles!$B$8</f>
        <v>120.08570607201874</v>
      </c>
      <c r="H141" s="12">
        <f>(LasVegas!$B$28*10^3)/LasVegas!$B$8</f>
        <v>157.15399585947017</v>
      </c>
      <c r="I141" s="12">
        <f>(SanFrancisco!$B$28*10^3)/SanFrancisco!$B$8</f>
        <v>121.15910016897168</v>
      </c>
      <c r="J141" s="12">
        <f>(Baltimore!$B$28*10^3)/Baltimore!$B$8</f>
        <v>151.6629335715896</v>
      </c>
      <c r="K141" s="12">
        <f>(Albuquerque!$B$28*10^3)/Albuquerque!$B$8</f>
        <v>149.13766537818012</v>
      </c>
      <c r="L141" s="12">
        <f>(Seattle!$B$28*10^3)/Seattle!$B$8</f>
        <v>136.35827785395637</v>
      </c>
      <c r="M141" s="12">
        <f>(Chicago!$B$28*10^3)/Chicago!$B$8</f>
        <v>162.96769683545219</v>
      </c>
      <c r="N141" s="12">
        <f>(Boulder!$B$28*10^3)/Boulder!$B$8</f>
        <v>159.98122077379512</v>
      </c>
      <c r="O141" s="12">
        <f>(Minneapolis!$B$28*10^3)/Minneapolis!$B$8</f>
        <v>170.28704502257438</v>
      </c>
      <c r="P141" s="12">
        <f>(Helena!$B$28*10^3)/Helena!$B$8</f>
        <v>170.42561420272051</v>
      </c>
      <c r="Q141" s="12">
        <f>(Duluth!$B$28*10^3)/Duluth!$B$8</f>
        <v>169.7699958429246</v>
      </c>
      <c r="R141" s="12">
        <f>(Fairbanks!$B$28*10^3)/Fairbanks!$B$8</f>
        <v>191.81490466647224</v>
      </c>
    </row>
    <row r="142" spans="1:18">
      <c r="A142" s="5"/>
      <c r="B142" s="8" t="s">
        <v>204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184</v>
      </c>
      <c r="C143" s="12">
        <f>(Miami!$C$13*10^3)/Miami!$B$8</f>
        <v>1.8903318007995649</v>
      </c>
      <c r="D143" s="12">
        <f>(Houston!$C$13*10^3)/Houston!$B$8</f>
        <v>43.709269450873087</v>
      </c>
      <c r="E143" s="12">
        <f>(Phoenix!$C$13*10^3)/Phoenix!$B$8</f>
        <v>30.780971762910202</v>
      </c>
      <c r="F143" s="12">
        <f>(Atlanta!$C$13*10^3)/Atlanta!$B$8</f>
        <v>93.149512008984246</v>
      </c>
      <c r="G143" s="12">
        <f>(LosAngeles!$C$13*10^3)/LosAngeles!$B$8</f>
        <v>15.747249815413442</v>
      </c>
      <c r="H143" s="12">
        <f>(LasVegas!$C$13*10^3)/LasVegas!$B$8</f>
        <v>60.010795986871088</v>
      </c>
      <c r="I143" s="12">
        <f>(SanFrancisco!$C$13*10^3)/SanFrancisco!$B$8</f>
        <v>55.770992713742956</v>
      </c>
      <c r="J143" s="12">
        <f>(Baltimore!$C$13*10^3)/Baltimore!$B$8</f>
        <v>172.53724305241016</v>
      </c>
      <c r="K143" s="12">
        <f>(Albuquerque!$C$13*10^3)/Albuquerque!$B$8</f>
        <v>123.47961688723984</v>
      </c>
      <c r="L143" s="12">
        <f>(Seattle!$C$13*10^3)/Seattle!$B$8</f>
        <v>128.60460835592838</v>
      </c>
      <c r="M143" s="12">
        <f>(Chicago!$C$13*10^3)/Chicago!$B$8</f>
        <v>266.09625801167704</v>
      </c>
      <c r="N143" s="12">
        <f>(Boulder!$C$13*10^3)/Boulder!$B$8</f>
        <v>198.06913154351588</v>
      </c>
      <c r="O143" s="12">
        <f>(Minneapolis!$C$13*10^3)/Minneapolis!$B$8</f>
        <v>422.17065518403848</v>
      </c>
      <c r="P143" s="12">
        <f>(Helena!$C$13*10^3)/Helena!$B$8</f>
        <v>318.34717991036433</v>
      </c>
      <c r="Q143" s="12">
        <f>(Duluth!$C$13*10^3)/Duluth!$B$8</f>
        <v>550.17548649157311</v>
      </c>
      <c r="R143" s="12">
        <f>(Fairbanks!$C$13*10^3)/Fairbanks!$B$8</f>
        <v>1150.4199473437116</v>
      </c>
    </row>
    <row r="144" spans="1:18">
      <c r="A144" s="5"/>
      <c r="B144" s="10" t="s">
        <v>185</v>
      </c>
      <c r="C144" s="12">
        <f>(Miami!$C$14*10^3)/Miami!$B$8</f>
        <v>0</v>
      </c>
      <c r="D144" s="12">
        <f>(Houston!$C$14*10^3)/Houston!$B$8</f>
        <v>0</v>
      </c>
      <c r="E144" s="12">
        <f>(Phoenix!$C$14*10^3)/Phoenix!$B$8</f>
        <v>0</v>
      </c>
      <c r="F144" s="12">
        <f>(Atlanta!$C$14*10^3)/Atlanta!$B$8</f>
        <v>0</v>
      </c>
      <c r="G144" s="12">
        <f>(LosAngeles!$C$14*10^3)/LosAngeles!$B$8</f>
        <v>0</v>
      </c>
      <c r="H144" s="12">
        <f>(LasVegas!$C$14*10^3)/LasVegas!$B$8</f>
        <v>0</v>
      </c>
      <c r="I144" s="12">
        <f>(SanFrancisco!$C$14*10^3)/SanFrancisco!$B$8</f>
        <v>0</v>
      </c>
      <c r="J144" s="12">
        <f>(Baltimore!$C$14*10^3)/Baltimore!$B$8</f>
        <v>0</v>
      </c>
      <c r="K144" s="12">
        <f>(Albuquerque!$C$14*10^3)/Albuquerque!$B$8</f>
        <v>0</v>
      </c>
      <c r="L144" s="12">
        <f>(Seattle!$C$14*10^3)/Seattle!$B$8</f>
        <v>0</v>
      </c>
      <c r="M144" s="12">
        <f>(Chicago!$C$14*10^3)/Chicago!$B$8</f>
        <v>0</v>
      </c>
      <c r="N144" s="12">
        <f>(Boulder!$C$14*10^3)/Boulder!$B$8</f>
        <v>0</v>
      </c>
      <c r="O144" s="12">
        <f>(Minneapolis!$C$14*10^3)/Minneapolis!$B$8</f>
        <v>0</v>
      </c>
      <c r="P144" s="12">
        <f>(Helena!$C$14*10^3)/Helena!$B$8</f>
        <v>0</v>
      </c>
      <c r="Q144" s="12">
        <f>(Duluth!$C$14*10^3)/Duluth!$B$8</f>
        <v>0</v>
      </c>
      <c r="R144" s="12">
        <f>(Fairbanks!$C$14*10^3)/Fairbanks!$B$8</f>
        <v>0</v>
      </c>
    </row>
    <row r="145" spans="1:18">
      <c r="A145" s="5"/>
      <c r="B145" s="10" t="s">
        <v>186</v>
      </c>
      <c r="C145" s="12">
        <f>(Miami!$C$15*10^3)/Miami!$B$8</f>
        <v>0</v>
      </c>
      <c r="D145" s="12">
        <f>(Houston!$C$15*10^3)/Houston!$B$8</f>
        <v>0</v>
      </c>
      <c r="E145" s="12">
        <f>(Phoenix!$C$15*10^3)/Phoenix!$B$8</f>
        <v>0</v>
      </c>
      <c r="F145" s="12">
        <f>(Atlanta!$C$15*10^3)/Atlanta!$B$8</f>
        <v>0</v>
      </c>
      <c r="G145" s="12">
        <f>(LosAngeles!$C$15*10^3)/LosAngeles!$B$8</f>
        <v>0</v>
      </c>
      <c r="H145" s="12">
        <f>(LasVegas!$C$15*10^3)/LasVegas!$B$8</f>
        <v>0</v>
      </c>
      <c r="I145" s="12">
        <f>(SanFrancisco!$C$15*10^3)/SanFrancisco!$B$8</f>
        <v>0</v>
      </c>
      <c r="J145" s="12">
        <f>(Baltimore!$C$15*10^3)/Baltimore!$B$8</f>
        <v>0</v>
      </c>
      <c r="K145" s="12">
        <f>(Albuquerque!$C$15*10^3)/Albuquerque!$B$8</f>
        <v>0</v>
      </c>
      <c r="L145" s="12">
        <f>(Seattle!$C$15*10^3)/Seattle!$B$8</f>
        <v>0</v>
      </c>
      <c r="M145" s="12">
        <f>(Chicago!$C$15*10^3)/Chicago!$B$8</f>
        <v>0</v>
      </c>
      <c r="N145" s="12">
        <f>(Boulder!$C$15*10^3)/Boulder!$B$8</f>
        <v>0</v>
      </c>
      <c r="O145" s="12">
        <f>(Minneapolis!$C$15*10^3)/Minneapolis!$B$8</f>
        <v>0</v>
      </c>
      <c r="P145" s="12">
        <f>(Helena!$C$15*10^3)/Helena!$B$8</f>
        <v>0</v>
      </c>
      <c r="Q145" s="12">
        <f>(Duluth!$C$15*10^3)/Duluth!$B$8</f>
        <v>0</v>
      </c>
      <c r="R145" s="12">
        <f>(Fairbanks!$C$15*10^3)/Fairbanks!$B$8</f>
        <v>0</v>
      </c>
    </row>
    <row r="146" spans="1:18">
      <c r="A146" s="5"/>
      <c r="B146" s="10" t="s">
        <v>187</v>
      </c>
      <c r="C146" s="12">
        <f>(Miami!$C$16*10^3)/Miami!$B$8</f>
        <v>0</v>
      </c>
      <c r="D146" s="12">
        <f>(Houston!$C$16*10^3)/Houston!$B$8</f>
        <v>0</v>
      </c>
      <c r="E146" s="12">
        <f>(Phoenix!$C$16*10^3)/Phoenix!$B$8</f>
        <v>0</v>
      </c>
      <c r="F146" s="12">
        <f>(Atlanta!$C$16*10^3)/Atlanta!$B$8</f>
        <v>0</v>
      </c>
      <c r="G146" s="12">
        <f>(LosAngeles!$C$16*10^3)/LosAngeles!$B$8</f>
        <v>0</v>
      </c>
      <c r="H146" s="12">
        <f>(LasVegas!$C$16*10^3)/LasVegas!$B$8</f>
        <v>0</v>
      </c>
      <c r="I146" s="12">
        <f>(SanFrancisco!$C$16*10^3)/SanFrancisco!$B$8</f>
        <v>0</v>
      </c>
      <c r="J146" s="12">
        <f>(Baltimore!$C$16*10^3)/Baltimore!$B$8</f>
        <v>0</v>
      </c>
      <c r="K146" s="12">
        <f>(Albuquerque!$C$16*10^3)/Albuquerque!$B$8</f>
        <v>0</v>
      </c>
      <c r="L146" s="12">
        <f>(Seattle!$C$16*10^3)/Seattle!$B$8</f>
        <v>0</v>
      </c>
      <c r="M146" s="12">
        <f>(Chicago!$C$16*10^3)/Chicago!$B$8</f>
        <v>0</v>
      </c>
      <c r="N146" s="12">
        <f>(Boulder!$C$16*10^3)/Boulder!$B$8</f>
        <v>0</v>
      </c>
      <c r="O146" s="12">
        <f>(Minneapolis!$C$16*10^3)/Minneapolis!$B$8</f>
        <v>0</v>
      </c>
      <c r="P146" s="12">
        <f>(Helena!$C$16*10^3)/Helena!$B$8</f>
        <v>0</v>
      </c>
      <c r="Q146" s="12">
        <f>(Duluth!$C$16*10^3)/Duluth!$B$8</f>
        <v>0</v>
      </c>
      <c r="R146" s="12">
        <f>(Fairbanks!$C$16*10^3)/Fairbanks!$B$8</f>
        <v>0</v>
      </c>
    </row>
    <row r="147" spans="1:18">
      <c r="A147" s="5"/>
      <c r="B147" s="10" t="s">
        <v>188</v>
      </c>
      <c r="C147" s="12">
        <f>(Miami!$C$17*10^3)/Miami!$B$8</f>
        <v>0</v>
      </c>
      <c r="D147" s="12">
        <f>(Houston!$C$17*10^3)/Houston!$B$8</f>
        <v>0</v>
      </c>
      <c r="E147" s="12">
        <f>(Phoenix!$C$17*10^3)/Phoenix!$B$8</f>
        <v>0</v>
      </c>
      <c r="F147" s="12">
        <f>(Atlanta!$C$17*10^3)/Atlanta!$B$8</f>
        <v>0</v>
      </c>
      <c r="G147" s="12">
        <f>(LosAngeles!$C$17*10^3)/LosAngeles!$B$8</f>
        <v>0</v>
      </c>
      <c r="H147" s="12">
        <f>(LasVegas!$C$17*10^3)/LasVegas!$B$8</f>
        <v>0</v>
      </c>
      <c r="I147" s="12">
        <f>(SanFrancisco!$C$17*10^3)/SanFrancisco!$B$8</f>
        <v>0</v>
      </c>
      <c r="J147" s="12">
        <f>(Baltimore!$C$17*10^3)/Baltimore!$B$8</f>
        <v>0</v>
      </c>
      <c r="K147" s="12">
        <f>(Albuquerque!$C$17*10^3)/Albuquerque!$B$8</f>
        <v>0</v>
      </c>
      <c r="L147" s="12">
        <f>(Seattle!$C$17*10^3)/Seattle!$B$8</f>
        <v>0</v>
      </c>
      <c r="M147" s="12">
        <f>(Chicago!$C$17*10^3)/Chicago!$B$8</f>
        <v>0</v>
      </c>
      <c r="N147" s="12">
        <f>(Boulder!$C$17*10^3)/Boulder!$B$8</f>
        <v>0</v>
      </c>
      <c r="O147" s="12">
        <f>(Minneapolis!$C$17*10^3)/Minneapolis!$B$8</f>
        <v>0</v>
      </c>
      <c r="P147" s="12">
        <f>(Helena!$C$17*10^3)/Helena!$B$8</f>
        <v>0</v>
      </c>
      <c r="Q147" s="12">
        <f>(Duluth!$C$17*10^3)/Duluth!$B$8</f>
        <v>0</v>
      </c>
      <c r="R147" s="12">
        <f>(Fairbanks!$C$17*10^3)/Fairbanks!$B$8</f>
        <v>0</v>
      </c>
    </row>
    <row r="148" spans="1:18">
      <c r="A148" s="5"/>
      <c r="B148" s="10" t="s">
        <v>189</v>
      </c>
      <c r="C148" s="12">
        <f>(Miami!$C$18*10^3)/Miami!$B$8</f>
        <v>0</v>
      </c>
      <c r="D148" s="12">
        <f>(Houston!$C$18*10^3)/Houston!$B$8</f>
        <v>0</v>
      </c>
      <c r="E148" s="12">
        <f>(Phoenix!$C$18*10^3)/Phoenix!$B$8</f>
        <v>0</v>
      </c>
      <c r="F148" s="12">
        <f>(Atlanta!$C$18*10^3)/Atlanta!$B$8</f>
        <v>0</v>
      </c>
      <c r="G148" s="12">
        <f>(LosAngeles!$C$18*10^3)/LosAngeles!$B$8</f>
        <v>0</v>
      </c>
      <c r="H148" s="12">
        <f>(LasVegas!$C$18*10^3)/LasVegas!$B$8</f>
        <v>0</v>
      </c>
      <c r="I148" s="12">
        <f>(SanFrancisco!$C$18*10^3)/SanFrancisco!$B$8</f>
        <v>0</v>
      </c>
      <c r="J148" s="12">
        <f>(Baltimore!$C$18*10^3)/Baltimore!$B$8</f>
        <v>0</v>
      </c>
      <c r="K148" s="12">
        <f>(Albuquerque!$C$18*10^3)/Albuquerque!$B$8</f>
        <v>0</v>
      </c>
      <c r="L148" s="12">
        <f>(Seattle!$C$18*10^3)/Seattle!$B$8</f>
        <v>0</v>
      </c>
      <c r="M148" s="12">
        <f>(Chicago!$C$18*10^3)/Chicago!$B$8</f>
        <v>0</v>
      </c>
      <c r="N148" s="12">
        <f>(Boulder!$C$18*10^3)/Boulder!$B$8</f>
        <v>0</v>
      </c>
      <c r="O148" s="12">
        <f>(Minneapolis!$C$18*10^3)/Minneapolis!$B$8</f>
        <v>0</v>
      </c>
      <c r="P148" s="12">
        <f>(Helena!$C$18*10^3)/Helena!$B$8</f>
        <v>0</v>
      </c>
      <c r="Q148" s="12">
        <f>(Duluth!$C$18*10^3)/Duluth!$B$8</f>
        <v>0</v>
      </c>
      <c r="R148" s="12">
        <f>(Fairbanks!$C$18*10^3)/Fairbanks!$B$8</f>
        <v>0</v>
      </c>
    </row>
    <row r="149" spans="1:18">
      <c r="A149" s="5"/>
      <c r="B149" s="10" t="s">
        <v>190</v>
      </c>
      <c r="C149" s="12">
        <f>(Miami!$C$19*10^3)/Miami!$B$8</f>
        <v>0</v>
      </c>
      <c r="D149" s="12">
        <f>(Houston!$C$19*10^3)/Houston!$B$8</f>
        <v>0</v>
      </c>
      <c r="E149" s="12">
        <f>(Phoenix!$C$19*10^3)/Phoenix!$B$8</f>
        <v>0</v>
      </c>
      <c r="F149" s="12">
        <f>(Atlanta!$C$19*10^3)/Atlanta!$B$8</f>
        <v>0</v>
      </c>
      <c r="G149" s="12">
        <f>(LosAngeles!$C$19*10^3)/LosAngeles!$B$8</f>
        <v>0</v>
      </c>
      <c r="H149" s="12">
        <f>(LasVegas!$C$19*10^3)/LasVegas!$B$8</f>
        <v>0</v>
      </c>
      <c r="I149" s="12">
        <f>(SanFrancisco!$C$19*10^3)/SanFrancisco!$B$8</f>
        <v>0</v>
      </c>
      <c r="J149" s="12">
        <f>(Baltimore!$C$19*10^3)/Baltimore!$B$8</f>
        <v>0</v>
      </c>
      <c r="K149" s="12">
        <f>(Albuquerque!$C$19*10^3)/Albuquerque!$B$8</f>
        <v>0</v>
      </c>
      <c r="L149" s="12">
        <f>(Seattle!$C$19*10^3)/Seattle!$B$8</f>
        <v>0</v>
      </c>
      <c r="M149" s="12">
        <f>(Chicago!$C$19*10^3)/Chicago!$B$8</f>
        <v>0</v>
      </c>
      <c r="N149" s="12">
        <f>(Boulder!$C$19*10^3)/Boulder!$B$8</f>
        <v>0</v>
      </c>
      <c r="O149" s="12">
        <f>(Minneapolis!$C$19*10^3)/Minneapolis!$B$8</f>
        <v>0</v>
      </c>
      <c r="P149" s="12">
        <f>(Helena!$C$19*10^3)/Helena!$B$8</f>
        <v>0</v>
      </c>
      <c r="Q149" s="12">
        <f>(Duluth!$C$19*10^3)/Duluth!$B$8</f>
        <v>0</v>
      </c>
      <c r="R149" s="12">
        <f>(Fairbanks!$C$19*10^3)/Fairbanks!$B$8</f>
        <v>0</v>
      </c>
    </row>
    <row r="150" spans="1:18">
      <c r="A150" s="5"/>
      <c r="B150" s="10" t="s">
        <v>191</v>
      </c>
      <c r="C150" s="12">
        <f>(Miami!$C$20*10^3)/Miami!$B$8</f>
        <v>0</v>
      </c>
      <c r="D150" s="12">
        <f>(Houston!$C$20*10^3)/Houston!$B$8</f>
        <v>0</v>
      </c>
      <c r="E150" s="12">
        <f>(Phoenix!$C$20*10^3)/Phoenix!$B$8</f>
        <v>0</v>
      </c>
      <c r="F150" s="12">
        <f>(Atlanta!$C$20*10^3)/Atlanta!$B$8</f>
        <v>0</v>
      </c>
      <c r="G150" s="12">
        <f>(LosAngeles!$C$20*10^3)/LosAngeles!$B$8</f>
        <v>0</v>
      </c>
      <c r="H150" s="12">
        <f>(LasVegas!$C$20*10^3)/LasVegas!$B$8</f>
        <v>0</v>
      </c>
      <c r="I150" s="12">
        <f>(SanFrancisco!$C$20*10^3)/SanFrancisco!$B$8</f>
        <v>0</v>
      </c>
      <c r="J150" s="12">
        <f>(Baltimore!$C$20*10^3)/Baltimore!$B$8</f>
        <v>0</v>
      </c>
      <c r="K150" s="12">
        <f>(Albuquerque!$C$20*10^3)/Albuquerque!$B$8</f>
        <v>0</v>
      </c>
      <c r="L150" s="12">
        <f>(Seattle!$C$20*10^3)/Seattle!$B$8</f>
        <v>0</v>
      </c>
      <c r="M150" s="12">
        <f>(Chicago!$C$20*10^3)/Chicago!$B$8</f>
        <v>0</v>
      </c>
      <c r="N150" s="12">
        <f>(Boulder!$C$20*10^3)/Boulder!$B$8</f>
        <v>0</v>
      </c>
      <c r="O150" s="12">
        <f>(Minneapolis!$C$20*10^3)/Minneapolis!$B$8</f>
        <v>0</v>
      </c>
      <c r="P150" s="12">
        <f>(Helena!$C$20*10^3)/Helena!$B$8</f>
        <v>0</v>
      </c>
      <c r="Q150" s="12">
        <f>(Duluth!$C$20*10^3)/Duluth!$B$8</f>
        <v>0</v>
      </c>
      <c r="R150" s="12">
        <f>(Fairbanks!$C$20*10^3)/Fairbanks!$B$8</f>
        <v>0</v>
      </c>
    </row>
    <row r="151" spans="1:18">
      <c r="A151" s="5"/>
      <c r="B151" s="10" t="s">
        <v>192</v>
      </c>
      <c r="C151" s="12">
        <f>(Miami!$C$21*10^3)/Miami!$B$8</f>
        <v>0</v>
      </c>
      <c r="D151" s="12">
        <f>(Houston!$C$21*10^3)/Houston!$B$8</f>
        <v>0</v>
      </c>
      <c r="E151" s="12">
        <f>(Phoenix!$C$21*10^3)/Phoenix!$B$8</f>
        <v>0</v>
      </c>
      <c r="F151" s="12">
        <f>(Atlanta!$C$21*10^3)/Atlanta!$B$8</f>
        <v>0</v>
      </c>
      <c r="G151" s="12">
        <f>(LosAngeles!$C$21*10^3)/LosAngeles!$B$8</f>
        <v>0</v>
      </c>
      <c r="H151" s="12">
        <f>(LasVegas!$C$21*10^3)/LasVegas!$B$8</f>
        <v>0</v>
      </c>
      <c r="I151" s="12">
        <f>(SanFrancisco!$C$21*10^3)/SanFrancisco!$B$8</f>
        <v>0</v>
      </c>
      <c r="J151" s="12">
        <f>(Baltimore!$C$21*10^3)/Baltimore!$B$8</f>
        <v>0</v>
      </c>
      <c r="K151" s="12">
        <f>(Albuquerque!$C$21*10^3)/Albuquerque!$B$8</f>
        <v>0</v>
      </c>
      <c r="L151" s="12">
        <f>(Seattle!$C$21*10^3)/Seattle!$B$8</f>
        <v>0</v>
      </c>
      <c r="M151" s="12">
        <f>(Chicago!$C$21*10^3)/Chicago!$B$8</f>
        <v>0</v>
      </c>
      <c r="N151" s="12">
        <f>(Boulder!$C$21*10^3)/Boulder!$B$8</f>
        <v>0</v>
      </c>
      <c r="O151" s="12">
        <f>(Minneapolis!$C$21*10^3)/Minneapolis!$B$8</f>
        <v>0</v>
      </c>
      <c r="P151" s="12">
        <f>(Helena!$C$21*10^3)/Helena!$B$8</f>
        <v>0</v>
      </c>
      <c r="Q151" s="12">
        <f>(Duluth!$C$21*10^3)/Duluth!$B$8</f>
        <v>0</v>
      </c>
      <c r="R151" s="12">
        <f>(Fairbanks!$C$21*10^3)/Fairbanks!$B$8</f>
        <v>0</v>
      </c>
    </row>
    <row r="152" spans="1:18">
      <c r="A152" s="5"/>
      <c r="B152" s="10" t="s">
        <v>193</v>
      </c>
      <c r="C152" s="12">
        <f>(Miami!$C$22*10^3)/Miami!$B$8</f>
        <v>0</v>
      </c>
      <c r="D152" s="12">
        <f>(Houston!$C$22*10^3)/Houston!$B$8</f>
        <v>0</v>
      </c>
      <c r="E152" s="12">
        <f>(Phoenix!$C$22*10^3)/Phoenix!$B$8</f>
        <v>0</v>
      </c>
      <c r="F152" s="12">
        <f>(Atlanta!$C$22*10^3)/Atlanta!$B$8</f>
        <v>0</v>
      </c>
      <c r="G152" s="12">
        <f>(LosAngeles!$C$22*10^3)/LosAngeles!$B$8</f>
        <v>0</v>
      </c>
      <c r="H152" s="12">
        <f>(LasVegas!$C$22*10^3)/LasVegas!$B$8</f>
        <v>0</v>
      </c>
      <c r="I152" s="12">
        <f>(SanFrancisco!$C$22*10^3)/SanFrancisco!$B$8</f>
        <v>0</v>
      </c>
      <c r="J152" s="12">
        <f>(Baltimore!$C$22*10^3)/Baltimore!$B$8</f>
        <v>0</v>
      </c>
      <c r="K152" s="12">
        <f>(Albuquerque!$C$22*10^3)/Albuquerque!$B$8</f>
        <v>0</v>
      </c>
      <c r="L152" s="12">
        <f>(Seattle!$C$22*10^3)/Seattle!$B$8</f>
        <v>0</v>
      </c>
      <c r="M152" s="12">
        <f>(Chicago!$C$22*10^3)/Chicago!$B$8</f>
        <v>0</v>
      </c>
      <c r="N152" s="12">
        <f>(Boulder!$C$22*10^3)/Boulder!$B$8</f>
        <v>0</v>
      </c>
      <c r="O152" s="12">
        <f>(Minneapolis!$C$22*10^3)/Minneapolis!$B$8</f>
        <v>0</v>
      </c>
      <c r="P152" s="12">
        <f>(Helena!$C$22*10^3)/Helena!$B$8</f>
        <v>0</v>
      </c>
      <c r="Q152" s="12">
        <f>(Duluth!$C$22*10^3)/Duluth!$B$8</f>
        <v>0</v>
      </c>
      <c r="R152" s="12">
        <f>(Fairbanks!$C$22*10^3)/Fairbanks!$B$8</f>
        <v>0</v>
      </c>
    </row>
    <row r="153" spans="1:18">
      <c r="A153" s="5"/>
      <c r="B153" s="10" t="s">
        <v>194</v>
      </c>
      <c r="C153" s="12">
        <f>(Miami!$C$23*10^3)/Miami!$B$8</f>
        <v>0</v>
      </c>
      <c r="D153" s="12">
        <f>(Houston!$C$23*10^3)/Houston!$B$8</f>
        <v>0</v>
      </c>
      <c r="E153" s="12">
        <f>(Phoenix!$C$23*10^3)/Phoenix!$B$8</f>
        <v>0</v>
      </c>
      <c r="F153" s="12">
        <f>(Atlanta!$C$23*10^3)/Atlanta!$B$8</f>
        <v>0</v>
      </c>
      <c r="G153" s="12">
        <f>(LosAngeles!$C$23*10^3)/LosAngeles!$B$8</f>
        <v>0</v>
      </c>
      <c r="H153" s="12">
        <f>(LasVegas!$C$23*10^3)/LasVegas!$B$8</f>
        <v>0</v>
      </c>
      <c r="I153" s="12">
        <f>(SanFrancisco!$C$23*10^3)/SanFrancisco!$B$8</f>
        <v>0</v>
      </c>
      <c r="J153" s="12">
        <f>(Baltimore!$C$23*10^3)/Baltimore!$B$8</f>
        <v>0</v>
      </c>
      <c r="K153" s="12">
        <f>(Albuquerque!$C$23*10^3)/Albuquerque!$B$8</f>
        <v>0</v>
      </c>
      <c r="L153" s="12">
        <f>(Seattle!$C$23*10^3)/Seattle!$B$8</f>
        <v>0</v>
      </c>
      <c r="M153" s="12">
        <f>(Chicago!$C$23*10^3)/Chicago!$B$8</f>
        <v>0</v>
      </c>
      <c r="N153" s="12">
        <f>(Boulder!$C$23*10^3)/Boulder!$B$8</f>
        <v>0</v>
      </c>
      <c r="O153" s="12">
        <f>(Minneapolis!$C$23*10^3)/Minneapolis!$B$8</f>
        <v>0</v>
      </c>
      <c r="P153" s="12">
        <f>(Helena!$C$23*10^3)/Helena!$B$8</f>
        <v>0</v>
      </c>
      <c r="Q153" s="12">
        <f>(Duluth!$C$23*10^3)/Duluth!$B$8</f>
        <v>0</v>
      </c>
      <c r="R153" s="12">
        <f>(Fairbanks!$C$23*10^3)/Fairbanks!$B$8</f>
        <v>0</v>
      </c>
    </row>
    <row r="154" spans="1:18">
      <c r="A154" s="5"/>
      <c r="B154" s="10" t="s">
        <v>195</v>
      </c>
      <c r="C154" s="12">
        <f>(Miami!$C$24*10^3)/Miami!$B$8</f>
        <v>0</v>
      </c>
      <c r="D154" s="12">
        <f>(Houston!$C$24*10^3)/Houston!$B$8</f>
        <v>0</v>
      </c>
      <c r="E154" s="12">
        <f>(Phoenix!$C$24*10^3)/Phoenix!$B$8</f>
        <v>0</v>
      </c>
      <c r="F154" s="12">
        <f>(Atlanta!$C$24*10^3)/Atlanta!$B$8</f>
        <v>0</v>
      </c>
      <c r="G154" s="12">
        <f>(LosAngeles!$C$24*10^3)/LosAngeles!$B$8</f>
        <v>0</v>
      </c>
      <c r="H154" s="12">
        <f>(LasVegas!$C$24*10^3)/LasVegas!$B$8</f>
        <v>0</v>
      </c>
      <c r="I154" s="12">
        <f>(SanFrancisco!$C$24*10^3)/SanFrancisco!$B$8</f>
        <v>0</v>
      </c>
      <c r="J154" s="12">
        <f>(Baltimore!$C$24*10^3)/Baltimore!$B$8</f>
        <v>0</v>
      </c>
      <c r="K154" s="12">
        <f>(Albuquerque!$C$24*10^3)/Albuquerque!$B$8</f>
        <v>0</v>
      </c>
      <c r="L154" s="12">
        <f>(Seattle!$C$24*10^3)/Seattle!$B$8</f>
        <v>0</v>
      </c>
      <c r="M154" s="12">
        <f>(Chicago!$C$24*10^3)/Chicago!$B$8</f>
        <v>0</v>
      </c>
      <c r="N154" s="12">
        <f>(Boulder!$C$24*10^3)/Boulder!$B$8</f>
        <v>0</v>
      </c>
      <c r="O154" s="12">
        <f>(Minneapolis!$C$24*10^3)/Minneapolis!$B$8</f>
        <v>0</v>
      </c>
      <c r="P154" s="12">
        <f>(Helena!$C$24*10^3)/Helena!$B$8</f>
        <v>0</v>
      </c>
      <c r="Q154" s="12">
        <f>(Duluth!$C$24*10^3)/Duluth!$B$8</f>
        <v>0</v>
      </c>
      <c r="R154" s="12">
        <f>(Fairbanks!$C$24*10^3)/Fairbanks!$B$8</f>
        <v>0</v>
      </c>
    </row>
    <row r="155" spans="1:18">
      <c r="A155" s="5"/>
      <c r="B155" s="10" t="s">
        <v>196</v>
      </c>
      <c r="C155" s="12">
        <f>(Miami!$C$25*10^3)/Miami!$B$8</f>
        <v>0</v>
      </c>
      <c r="D155" s="12">
        <f>(Houston!$C$25*10^3)/Houston!$B$8</f>
        <v>0</v>
      </c>
      <c r="E155" s="12">
        <f>(Phoenix!$C$25*10^3)/Phoenix!$B$8</f>
        <v>0</v>
      </c>
      <c r="F155" s="12">
        <f>(Atlanta!$C$25*10^3)/Atlanta!$B$8</f>
        <v>0</v>
      </c>
      <c r="G155" s="12">
        <f>(LosAngeles!$C$25*10^3)/LosAngeles!$B$8</f>
        <v>0</v>
      </c>
      <c r="H155" s="12">
        <f>(LasVegas!$C$25*10^3)/LasVegas!$B$8</f>
        <v>0</v>
      </c>
      <c r="I155" s="12">
        <f>(SanFrancisco!$C$25*10^3)/SanFrancisco!$B$8</f>
        <v>0</v>
      </c>
      <c r="J155" s="12">
        <f>(Baltimore!$C$25*10^3)/Baltimore!$B$8</f>
        <v>0</v>
      </c>
      <c r="K155" s="12">
        <f>(Albuquerque!$C$25*10^3)/Albuquerque!$B$8</f>
        <v>0</v>
      </c>
      <c r="L155" s="12">
        <f>(Seattle!$C$25*10^3)/Seattle!$B$8</f>
        <v>0</v>
      </c>
      <c r="M155" s="12">
        <f>(Chicago!$C$25*10^3)/Chicago!$B$8</f>
        <v>0</v>
      </c>
      <c r="N155" s="12">
        <f>(Boulder!$C$25*10^3)/Boulder!$B$8</f>
        <v>0</v>
      </c>
      <c r="O155" s="12">
        <f>(Minneapolis!$C$25*10^3)/Minneapolis!$B$8</f>
        <v>0</v>
      </c>
      <c r="P155" s="12">
        <f>(Helena!$C$25*10^3)/Helena!$B$8</f>
        <v>0</v>
      </c>
      <c r="Q155" s="12">
        <f>(Duluth!$C$25*10^3)/Duluth!$B$8</f>
        <v>0</v>
      </c>
      <c r="R155" s="12">
        <f>(Fairbanks!$C$25*10^3)/Fairbanks!$B$8</f>
        <v>0</v>
      </c>
    </row>
    <row r="156" spans="1:18">
      <c r="A156" s="5"/>
      <c r="B156" s="10" t="s">
        <v>197</v>
      </c>
      <c r="C156" s="12">
        <f>(Miami!$C$26*10^3)/Miami!$B$8</f>
        <v>0</v>
      </c>
      <c r="D156" s="12">
        <f>(Houston!$C$26*10^3)/Houston!$B$8</f>
        <v>0</v>
      </c>
      <c r="E156" s="12">
        <f>(Phoenix!$C$26*10^3)/Phoenix!$B$8</f>
        <v>0</v>
      </c>
      <c r="F156" s="12">
        <f>(Atlanta!$C$26*10^3)/Atlanta!$B$8</f>
        <v>0</v>
      </c>
      <c r="G156" s="12">
        <f>(LosAngeles!$C$26*10^3)/LosAngeles!$B$8</f>
        <v>0</v>
      </c>
      <c r="H156" s="12">
        <f>(LasVegas!$C$26*10^3)/LasVegas!$B$8</f>
        <v>0</v>
      </c>
      <c r="I156" s="12">
        <f>(SanFrancisco!$C$26*10^3)/SanFrancisco!$B$8</f>
        <v>0</v>
      </c>
      <c r="J156" s="12">
        <f>(Baltimore!$C$26*10^3)/Baltimore!$B$8</f>
        <v>0</v>
      </c>
      <c r="K156" s="12">
        <f>(Albuquerque!$C$26*10^3)/Albuquerque!$B$8</f>
        <v>0</v>
      </c>
      <c r="L156" s="12">
        <f>(Seattle!$C$26*10^3)/Seattle!$B$8</f>
        <v>0</v>
      </c>
      <c r="M156" s="12">
        <f>(Chicago!$C$26*10^3)/Chicago!$B$8</f>
        <v>0</v>
      </c>
      <c r="N156" s="12">
        <f>(Boulder!$C$26*10^3)/Boulder!$B$8</f>
        <v>0</v>
      </c>
      <c r="O156" s="12">
        <f>(Minneapolis!$C$26*10^3)/Minneapolis!$B$8</f>
        <v>0</v>
      </c>
      <c r="P156" s="12">
        <f>(Helena!$C$26*10^3)/Helena!$B$8</f>
        <v>0</v>
      </c>
      <c r="Q156" s="12">
        <f>(Duluth!$C$26*10^3)/Duluth!$B$8</f>
        <v>0</v>
      </c>
      <c r="R156" s="12">
        <f>(Fairbanks!$C$26*10^3)/Fairbanks!$B$8</f>
        <v>0</v>
      </c>
    </row>
    <row r="157" spans="1:18">
      <c r="A157" s="5"/>
      <c r="B157" s="10" t="s">
        <v>94</v>
      </c>
      <c r="C157" s="12">
        <f>(Miami!$C$28*10^3)/Miami!$B$8</f>
        <v>1.8903318007995649</v>
      </c>
      <c r="D157" s="12">
        <f>(Houston!$C$28*10^3)/Houston!$B$8</f>
        <v>43.709269450873087</v>
      </c>
      <c r="E157" s="12">
        <f>(Phoenix!$C$28*10^3)/Phoenix!$B$8</f>
        <v>30.780971762910202</v>
      </c>
      <c r="F157" s="12">
        <f>(Atlanta!$C$28*10^3)/Atlanta!$B$8</f>
        <v>93.149512008984246</v>
      </c>
      <c r="G157" s="12">
        <f>(LosAngeles!$C$28*10^3)/LosAngeles!$B$8</f>
        <v>15.747249815413442</v>
      </c>
      <c r="H157" s="12">
        <f>(LasVegas!$C$28*10^3)/LasVegas!$B$8</f>
        <v>60.010795986871088</v>
      </c>
      <c r="I157" s="12">
        <f>(SanFrancisco!$C$28*10^3)/SanFrancisco!$B$8</f>
        <v>55.770992713742956</v>
      </c>
      <c r="J157" s="12">
        <f>(Baltimore!$C$28*10^3)/Baltimore!$B$8</f>
        <v>172.53724305241016</v>
      </c>
      <c r="K157" s="12">
        <f>(Albuquerque!$C$28*10^3)/Albuquerque!$B$8</f>
        <v>123.47961688723984</v>
      </c>
      <c r="L157" s="12">
        <f>(Seattle!$C$28*10^3)/Seattle!$B$8</f>
        <v>128.60460835592838</v>
      </c>
      <c r="M157" s="12">
        <f>(Chicago!$C$28*10^3)/Chicago!$B$8</f>
        <v>266.09625801167704</v>
      </c>
      <c r="N157" s="12">
        <f>(Boulder!$C$28*10^3)/Boulder!$B$8</f>
        <v>198.06913154351588</v>
      </c>
      <c r="O157" s="12">
        <f>(Minneapolis!$C$28*10^3)/Minneapolis!$B$8</f>
        <v>422.17065518403848</v>
      </c>
      <c r="P157" s="12">
        <f>(Helena!$C$28*10^3)/Helena!$B$8</f>
        <v>318.34717991036433</v>
      </c>
      <c r="Q157" s="12">
        <f>(Duluth!$C$28*10^3)/Duluth!$B$8</f>
        <v>550.17548649157311</v>
      </c>
      <c r="R157" s="12">
        <f>(Fairbanks!$C$28*10^3)/Fairbanks!$B$8</f>
        <v>1150.4199473437116</v>
      </c>
    </row>
    <row r="158" spans="1:18">
      <c r="A158" s="5"/>
      <c r="B158" s="8" t="s">
        <v>205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74</v>
      </c>
      <c r="C159" s="12">
        <f>(Miami!$E$13*10^3)/Miami!$B$8</f>
        <v>0</v>
      </c>
      <c r="D159" s="12">
        <f>(Houston!$E$13*10^3)/Houston!$B$8</f>
        <v>0</v>
      </c>
      <c r="E159" s="12">
        <f>(Phoenix!$E$13*10^3)/Phoenix!$B$8</f>
        <v>0</v>
      </c>
      <c r="F159" s="12">
        <f>(Atlanta!$E$13*10^3)/Atlanta!$B$8</f>
        <v>0</v>
      </c>
      <c r="G159" s="12">
        <f>(LosAngeles!$E$13*10^3)/LosAngeles!$B$8</f>
        <v>0</v>
      </c>
      <c r="H159" s="12">
        <f>(LasVegas!$E$13*10^3)/LasVegas!$B$8</f>
        <v>0</v>
      </c>
      <c r="I159" s="12">
        <f>(SanFrancisco!$E$13*10^3)/SanFrancisco!$B$8</f>
        <v>0</v>
      </c>
      <c r="J159" s="12">
        <f>(Baltimore!$E$13*10^3)/Baltimore!$B$8</f>
        <v>0</v>
      </c>
      <c r="K159" s="12">
        <f>(Albuquerque!$E$13*10^3)/Albuquerque!$B$8</f>
        <v>0</v>
      </c>
      <c r="L159" s="12">
        <f>(Seattle!$E$13*10^3)/Seattle!$B$8</f>
        <v>0</v>
      </c>
      <c r="M159" s="12">
        <f>(Chicago!$E$13*10^3)/Chicago!$B$8</f>
        <v>0</v>
      </c>
      <c r="N159" s="12">
        <f>(Boulder!$E$13*10^3)/Boulder!$B$8</f>
        <v>0</v>
      </c>
      <c r="O159" s="12">
        <f>(Minneapolis!$E$13*10^3)/Minneapolis!$B$8</f>
        <v>0</v>
      </c>
      <c r="P159" s="12">
        <f>(Helena!$E$13*10^3)/Helena!$B$8</f>
        <v>0</v>
      </c>
      <c r="Q159" s="12">
        <f>(Duluth!$E$13*10^3)/Duluth!$B$8</f>
        <v>0</v>
      </c>
      <c r="R159" s="12">
        <f>(Fairbanks!$E$13*10^3)/Fairbanks!$B$8</f>
        <v>0</v>
      </c>
    </row>
    <row r="160" spans="1:18">
      <c r="A160" s="5"/>
      <c r="B160" s="10" t="s">
        <v>75</v>
      </c>
      <c r="C160" s="12">
        <f>(Miami!$E$14*10^3)/Miami!$B$8</f>
        <v>0</v>
      </c>
      <c r="D160" s="12">
        <f>(Houston!$E$14*10^3)/Houston!$B$8</f>
        <v>0</v>
      </c>
      <c r="E160" s="12">
        <f>(Phoenix!$E$14*10^3)/Phoenix!$B$8</f>
        <v>0</v>
      </c>
      <c r="F160" s="12">
        <f>(Atlanta!$E$14*10^3)/Atlanta!$B$8</f>
        <v>0</v>
      </c>
      <c r="G160" s="12">
        <f>(LosAngeles!$E$14*10^3)/LosAngeles!$B$8</f>
        <v>0</v>
      </c>
      <c r="H160" s="12">
        <f>(LasVegas!$E$14*10^3)/LasVegas!$B$8</f>
        <v>0</v>
      </c>
      <c r="I160" s="12">
        <f>(SanFrancisco!$E$14*10^3)/SanFrancisco!$B$8</f>
        <v>0</v>
      </c>
      <c r="J160" s="12">
        <f>(Baltimore!$E$14*10^3)/Baltimore!$B$8</f>
        <v>0</v>
      </c>
      <c r="K160" s="12">
        <f>(Albuquerque!$E$14*10^3)/Albuquerque!$B$8</f>
        <v>0</v>
      </c>
      <c r="L160" s="12">
        <f>(Seattle!$E$14*10^3)/Seattle!$B$8</f>
        <v>0</v>
      </c>
      <c r="M160" s="12">
        <f>(Chicago!$E$14*10^3)/Chicago!$B$8</f>
        <v>0</v>
      </c>
      <c r="N160" s="12">
        <f>(Boulder!$E$14*10^3)/Boulder!$B$8</f>
        <v>0</v>
      </c>
      <c r="O160" s="12">
        <f>(Minneapolis!$E$14*10^3)/Minneapolis!$B$8</f>
        <v>0</v>
      </c>
      <c r="P160" s="12">
        <f>(Helena!$E$14*10^3)/Helena!$B$8</f>
        <v>0</v>
      </c>
      <c r="Q160" s="12">
        <f>(Duluth!$E$14*10^3)/Duluth!$B$8</f>
        <v>0</v>
      </c>
      <c r="R160" s="12">
        <f>(Fairbanks!$E$14*10^3)/Fairbanks!$B$8</f>
        <v>0</v>
      </c>
    </row>
    <row r="161" spans="1:18">
      <c r="A161" s="5"/>
      <c r="B161" s="10" t="s">
        <v>83</v>
      </c>
      <c r="C161" s="12">
        <f>(Miami!$E$15*10^3)/Miami!$B$8</f>
        <v>0</v>
      </c>
      <c r="D161" s="12">
        <f>(Houston!$E$15*10^3)/Houston!$B$8</f>
        <v>0</v>
      </c>
      <c r="E161" s="12">
        <f>(Phoenix!$E$15*10^3)/Phoenix!$B$8</f>
        <v>0</v>
      </c>
      <c r="F161" s="12">
        <f>(Atlanta!$E$15*10^3)/Atlanta!$B$8</f>
        <v>0</v>
      </c>
      <c r="G161" s="12">
        <f>(LosAngeles!$E$15*10^3)/LosAngeles!$B$8</f>
        <v>0</v>
      </c>
      <c r="H161" s="12">
        <f>(LasVegas!$E$15*10^3)/LasVegas!$B$8</f>
        <v>0</v>
      </c>
      <c r="I161" s="12">
        <f>(SanFrancisco!$E$15*10^3)/SanFrancisco!$B$8</f>
        <v>0</v>
      </c>
      <c r="J161" s="12">
        <f>(Baltimore!$E$15*10^3)/Baltimore!$B$8</f>
        <v>0</v>
      </c>
      <c r="K161" s="12">
        <f>(Albuquerque!$E$15*10^3)/Albuquerque!$B$8</f>
        <v>0</v>
      </c>
      <c r="L161" s="12">
        <f>(Seattle!$E$15*10^3)/Seattle!$B$8</f>
        <v>0</v>
      </c>
      <c r="M161" s="12">
        <f>(Chicago!$E$15*10^3)/Chicago!$B$8</f>
        <v>0</v>
      </c>
      <c r="N161" s="12">
        <f>(Boulder!$E$15*10^3)/Boulder!$B$8</f>
        <v>0</v>
      </c>
      <c r="O161" s="12">
        <f>(Minneapolis!$E$15*10^3)/Minneapolis!$B$8</f>
        <v>0</v>
      </c>
      <c r="P161" s="12">
        <f>(Helena!$E$15*10^3)/Helena!$B$8</f>
        <v>0</v>
      </c>
      <c r="Q161" s="12">
        <f>(Duluth!$E$15*10^3)/Duluth!$B$8</f>
        <v>0</v>
      </c>
      <c r="R161" s="12">
        <f>(Fairbanks!$E$15*10^3)/Fairbanks!$B$8</f>
        <v>0</v>
      </c>
    </row>
    <row r="162" spans="1:18">
      <c r="A162" s="5"/>
      <c r="B162" s="10" t="s">
        <v>84</v>
      </c>
      <c r="C162" s="12">
        <f>(Miami!$E$16*10^3)/Miami!$B$8</f>
        <v>0</v>
      </c>
      <c r="D162" s="12">
        <f>(Houston!$E$16*10^3)/Houston!$B$8</f>
        <v>0</v>
      </c>
      <c r="E162" s="12">
        <f>(Phoenix!$E$16*10^3)/Phoenix!$B$8</f>
        <v>0</v>
      </c>
      <c r="F162" s="12">
        <f>(Atlanta!$E$16*10^3)/Atlanta!$B$8</f>
        <v>0</v>
      </c>
      <c r="G162" s="12">
        <f>(LosAngeles!$E$16*10^3)/LosAngeles!$B$8</f>
        <v>0</v>
      </c>
      <c r="H162" s="12">
        <f>(LasVegas!$E$16*10^3)/LasVegas!$B$8</f>
        <v>0</v>
      </c>
      <c r="I162" s="12">
        <f>(SanFrancisco!$E$16*10^3)/SanFrancisco!$B$8</f>
        <v>0</v>
      </c>
      <c r="J162" s="12">
        <f>(Baltimore!$E$16*10^3)/Baltimore!$B$8</f>
        <v>0</v>
      </c>
      <c r="K162" s="12">
        <f>(Albuquerque!$E$16*10^3)/Albuquerque!$B$8</f>
        <v>0</v>
      </c>
      <c r="L162" s="12">
        <f>(Seattle!$E$16*10^3)/Seattle!$B$8</f>
        <v>0</v>
      </c>
      <c r="M162" s="12">
        <f>(Chicago!$E$16*10^3)/Chicago!$B$8</f>
        <v>0</v>
      </c>
      <c r="N162" s="12">
        <f>(Boulder!$E$16*10^3)/Boulder!$B$8</f>
        <v>0</v>
      </c>
      <c r="O162" s="12">
        <f>(Minneapolis!$E$16*10^3)/Minneapolis!$B$8</f>
        <v>0</v>
      </c>
      <c r="P162" s="12">
        <f>(Helena!$E$16*10^3)/Helena!$B$8</f>
        <v>0</v>
      </c>
      <c r="Q162" s="12">
        <f>(Duluth!$E$16*10^3)/Duluth!$B$8</f>
        <v>0</v>
      </c>
      <c r="R162" s="12">
        <f>(Fairbanks!$E$16*10^3)/Fairbanks!$B$8</f>
        <v>0</v>
      </c>
    </row>
    <row r="163" spans="1:18">
      <c r="A163" s="5"/>
      <c r="B163" s="10" t="s">
        <v>85</v>
      </c>
      <c r="C163" s="12">
        <f>(Miami!$E$17*10^3)/Miami!$B$8</f>
        <v>0</v>
      </c>
      <c r="D163" s="12">
        <f>(Houston!$E$17*10^3)/Houston!$B$8</f>
        <v>0</v>
      </c>
      <c r="E163" s="12">
        <f>(Phoenix!$E$17*10^3)/Phoenix!$B$8</f>
        <v>0</v>
      </c>
      <c r="F163" s="12">
        <f>(Atlanta!$E$17*10^3)/Atlanta!$B$8</f>
        <v>0</v>
      </c>
      <c r="G163" s="12">
        <f>(LosAngeles!$E$17*10^3)/LosAngeles!$B$8</f>
        <v>0</v>
      </c>
      <c r="H163" s="12">
        <f>(LasVegas!$E$17*10^3)/LasVegas!$B$8</f>
        <v>0</v>
      </c>
      <c r="I163" s="12">
        <f>(SanFrancisco!$E$17*10^3)/SanFrancisco!$B$8</f>
        <v>0</v>
      </c>
      <c r="J163" s="12">
        <f>(Baltimore!$E$17*10^3)/Baltimore!$B$8</f>
        <v>0</v>
      </c>
      <c r="K163" s="12">
        <f>(Albuquerque!$E$17*10^3)/Albuquerque!$B$8</f>
        <v>0</v>
      </c>
      <c r="L163" s="12">
        <f>(Seattle!$E$17*10^3)/Seattle!$B$8</f>
        <v>0</v>
      </c>
      <c r="M163" s="12">
        <f>(Chicago!$E$17*10^3)/Chicago!$B$8</f>
        <v>0</v>
      </c>
      <c r="N163" s="12">
        <f>(Boulder!$E$17*10^3)/Boulder!$B$8</f>
        <v>0</v>
      </c>
      <c r="O163" s="12">
        <f>(Minneapolis!$E$17*10^3)/Minneapolis!$B$8</f>
        <v>0</v>
      </c>
      <c r="P163" s="12">
        <f>(Helena!$E$17*10^3)/Helena!$B$8</f>
        <v>0</v>
      </c>
      <c r="Q163" s="12">
        <f>(Duluth!$E$17*10^3)/Duluth!$B$8</f>
        <v>0</v>
      </c>
      <c r="R163" s="12">
        <f>(Fairbanks!$E$17*10^3)/Fairbanks!$B$8</f>
        <v>0</v>
      </c>
    </row>
    <row r="164" spans="1:18">
      <c r="A164" s="5"/>
      <c r="B164" s="10" t="s">
        <v>86</v>
      </c>
      <c r="C164" s="12">
        <f>(Miami!$E$18*10^3)/Miami!$B$8</f>
        <v>0</v>
      </c>
      <c r="D164" s="12">
        <f>(Houston!$E$18*10^3)/Houston!$B$8</f>
        <v>0</v>
      </c>
      <c r="E164" s="12">
        <f>(Phoenix!$E$18*10^3)/Phoenix!$B$8</f>
        <v>0</v>
      </c>
      <c r="F164" s="12">
        <f>(Atlanta!$E$18*10^3)/Atlanta!$B$8</f>
        <v>0</v>
      </c>
      <c r="G164" s="12">
        <f>(LosAngeles!$E$18*10^3)/LosAngeles!$B$8</f>
        <v>0</v>
      </c>
      <c r="H164" s="12">
        <f>(LasVegas!$E$18*10^3)/LasVegas!$B$8</f>
        <v>0</v>
      </c>
      <c r="I164" s="12">
        <f>(SanFrancisco!$E$18*10^3)/SanFrancisco!$B$8</f>
        <v>0</v>
      </c>
      <c r="J164" s="12">
        <f>(Baltimore!$E$18*10^3)/Baltimore!$B$8</f>
        <v>0</v>
      </c>
      <c r="K164" s="12">
        <f>(Albuquerque!$E$18*10^3)/Albuquerque!$B$8</f>
        <v>0</v>
      </c>
      <c r="L164" s="12">
        <f>(Seattle!$E$18*10^3)/Seattle!$B$8</f>
        <v>0</v>
      </c>
      <c r="M164" s="12">
        <f>(Chicago!$E$18*10^3)/Chicago!$B$8</f>
        <v>0</v>
      </c>
      <c r="N164" s="12">
        <f>(Boulder!$E$18*10^3)/Boulder!$B$8</f>
        <v>0</v>
      </c>
      <c r="O164" s="12">
        <f>(Minneapolis!$E$18*10^3)/Minneapolis!$B$8</f>
        <v>0</v>
      </c>
      <c r="P164" s="12">
        <f>(Helena!$E$18*10^3)/Helena!$B$8</f>
        <v>0</v>
      </c>
      <c r="Q164" s="12">
        <f>(Duluth!$E$18*10^3)/Duluth!$B$8</f>
        <v>0</v>
      </c>
      <c r="R164" s="12">
        <f>(Fairbanks!$E$18*10^3)/Fairbanks!$B$8</f>
        <v>0</v>
      </c>
    </row>
    <row r="165" spans="1:18">
      <c r="A165" s="5"/>
      <c r="B165" s="10" t="s">
        <v>87</v>
      </c>
      <c r="C165" s="12">
        <f>(Miami!$E$19*10^3)/Miami!$B$8</f>
        <v>0</v>
      </c>
      <c r="D165" s="12">
        <f>(Houston!$E$19*10^3)/Houston!$B$8</f>
        <v>0</v>
      </c>
      <c r="E165" s="12">
        <f>(Phoenix!$E$19*10^3)/Phoenix!$B$8</f>
        <v>0</v>
      </c>
      <c r="F165" s="12">
        <f>(Atlanta!$E$19*10^3)/Atlanta!$B$8</f>
        <v>0</v>
      </c>
      <c r="G165" s="12">
        <f>(LosAngeles!$E$19*10^3)/LosAngeles!$B$8</f>
        <v>0</v>
      </c>
      <c r="H165" s="12">
        <f>(LasVegas!$E$19*10^3)/LasVegas!$B$8</f>
        <v>0</v>
      </c>
      <c r="I165" s="12">
        <f>(SanFrancisco!$E$19*10^3)/SanFrancisco!$B$8</f>
        <v>0</v>
      </c>
      <c r="J165" s="12">
        <f>(Baltimore!$E$19*10^3)/Baltimore!$B$8</f>
        <v>0</v>
      </c>
      <c r="K165" s="12">
        <f>(Albuquerque!$E$19*10^3)/Albuquerque!$B$8</f>
        <v>0</v>
      </c>
      <c r="L165" s="12">
        <f>(Seattle!$E$19*10^3)/Seattle!$B$8</f>
        <v>0</v>
      </c>
      <c r="M165" s="12">
        <f>(Chicago!$E$19*10^3)/Chicago!$B$8</f>
        <v>0</v>
      </c>
      <c r="N165" s="12">
        <f>(Boulder!$E$19*10^3)/Boulder!$B$8</f>
        <v>0</v>
      </c>
      <c r="O165" s="12">
        <f>(Minneapolis!$E$19*10^3)/Minneapolis!$B$8</f>
        <v>0</v>
      </c>
      <c r="P165" s="12">
        <f>(Helena!$E$19*10^3)/Helena!$B$8</f>
        <v>0</v>
      </c>
      <c r="Q165" s="12">
        <f>(Duluth!$E$19*10^3)/Duluth!$B$8</f>
        <v>0</v>
      </c>
      <c r="R165" s="12">
        <f>(Fairbanks!$E$19*10^3)/Fairbanks!$B$8</f>
        <v>0</v>
      </c>
    </row>
    <row r="166" spans="1:18">
      <c r="A166" s="5"/>
      <c r="B166" s="10" t="s">
        <v>88</v>
      </c>
      <c r="C166" s="12">
        <f>(Miami!$E$20*10^3)/Miami!$B$8</f>
        <v>0</v>
      </c>
      <c r="D166" s="12">
        <f>(Houston!$E$20*10^3)/Houston!$B$8</f>
        <v>0</v>
      </c>
      <c r="E166" s="12">
        <f>(Phoenix!$E$20*10^3)/Phoenix!$B$8</f>
        <v>0</v>
      </c>
      <c r="F166" s="12">
        <f>(Atlanta!$E$20*10^3)/Atlanta!$B$8</f>
        <v>0</v>
      </c>
      <c r="G166" s="12">
        <f>(LosAngeles!$E$20*10^3)/LosAngeles!$B$8</f>
        <v>0</v>
      </c>
      <c r="H166" s="12">
        <f>(LasVegas!$E$20*10^3)/LasVegas!$B$8</f>
        <v>0</v>
      </c>
      <c r="I166" s="12">
        <f>(SanFrancisco!$E$20*10^3)/SanFrancisco!$B$8</f>
        <v>0</v>
      </c>
      <c r="J166" s="12">
        <f>(Baltimore!$E$20*10^3)/Baltimore!$B$8</f>
        <v>0</v>
      </c>
      <c r="K166" s="12">
        <f>(Albuquerque!$E$20*10^3)/Albuquerque!$B$8</f>
        <v>0</v>
      </c>
      <c r="L166" s="12">
        <f>(Seattle!$E$20*10^3)/Seattle!$B$8</f>
        <v>0</v>
      </c>
      <c r="M166" s="12">
        <f>(Chicago!$E$20*10^3)/Chicago!$B$8</f>
        <v>0</v>
      </c>
      <c r="N166" s="12">
        <f>(Boulder!$E$20*10^3)/Boulder!$B$8</f>
        <v>0</v>
      </c>
      <c r="O166" s="12">
        <f>(Minneapolis!$E$20*10^3)/Minneapolis!$B$8</f>
        <v>0</v>
      </c>
      <c r="P166" s="12">
        <f>(Helena!$E$20*10^3)/Helena!$B$8</f>
        <v>0</v>
      </c>
      <c r="Q166" s="12">
        <f>(Duluth!$E$20*10^3)/Duluth!$B$8</f>
        <v>0</v>
      </c>
      <c r="R166" s="12">
        <f>(Fairbanks!$E$20*10^3)/Fairbanks!$B$8</f>
        <v>0</v>
      </c>
    </row>
    <row r="167" spans="1:18">
      <c r="A167" s="5"/>
      <c r="B167" s="10" t="s">
        <v>89</v>
      </c>
      <c r="C167" s="12">
        <f>(Miami!$E$21*10^3)/Miami!$B$8</f>
        <v>0</v>
      </c>
      <c r="D167" s="12">
        <f>(Houston!$E$21*10^3)/Houston!$B$8</f>
        <v>0</v>
      </c>
      <c r="E167" s="12">
        <f>(Phoenix!$E$21*10^3)/Phoenix!$B$8</f>
        <v>0</v>
      </c>
      <c r="F167" s="12">
        <f>(Atlanta!$E$21*10^3)/Atlanta!$B$8</f>
        <v>0</v>
      </c>
      <c r="G167" s="12">
        <f>(LosAngeles!$E$21*10^3)/LosAngeles!$B$8</f>
        <v>0</v>
      </c>
      <c r="H167" s="12">
        <f>(LasVegas!$E$21*10^3)/LasVegas!$B$8</f>
        <v>0</v>
      </c>
      <c r="I167" s="12">
        <f>(SanFrancisco!$E$21*10^3)/SanFrancisco!$B$8</f>
        <v>0</v>
      </c>
      <c r="J167" s="12">
        <f>(Baltimore!$E$21*10^3)/Baltimore!$B$8</f>
        <v>0</v>
      </c>
      <c r="K167" s="12">
        <f>(Albuquerque!$E$21*10^3)/Albuquerque!$B$8</f>
        <v>0</v>
      </c>
      <c r="L167" s="12">
        <f>(Seattle!$E$21*10^3)/Seattle!$B$8</f>
        <v>0</v>
      </c>
      <c r="M167" s="12">
        <f>(Chicago!$E$21*10^3)/Chicago!$B$8</f>
        <v>0</v>
      </c>
      <c r="N167" s="12">
        <f>(Boulder!$E$21*10^3)/Boulder!$B$8</f>
        <v>0</v>
      </c>
      <c r="O167" s="12">
        <f>(Minneapolis!$E$21*10^3)/Minneapolis!$B$8</f>
        <v>0</v>
      </c>
      <c r="P167" s="12">
        <f>(Helena!$E$21*10^3)/Helena!$B$8</f>
        <v>0</v>
      </c>
      <c r="Q167" s="12">
        <f>(Duluth!$E$21*10^3)/Duluth!$B$8</f>
        <v>0</v>
      </c>
      <c r="R167" s="12">
        <f>(Fairbanks!$E$21*10^3)/Fairbanks!$B$8</f>
        <v>0</v>
      </c>
    </row>
    <row r="168" spans="1:18">
      <c r="A168" s="5"/>
      <c r="B168" s="10" t="s">
        <v>90</v>
      </c>
      <c r="C168" s="12">
        <f>(Miami!$E$22*10^3)/Miami!$B$8</f>
        <v>0</v>
      </c>
      <c r="D168" s="12">
        <f>(Houston!$E$22*10^3)/Houston!$B$8</f>
        <v>0</v>
      </c>
      <c r="E168" s="12">
        <f>(Phoenix!$E$22*10^3)/Phoenix!$B$8</f>
        <v>0</v>
      </c>
      <c r="F168" s="12">
        <f>(Atlanta!$E$22*10^3)/Atlanta!$B$8</f>
        <v>0</v>
      </c>
      <c r="G168" s="12">
        <f>(LosAngeles!$E$22*10^3)/LosAngeles!$B$8</f>
        <v>0</v>
      </c>
      <c r="H168" s="12">
        <f>(LasVegas!$E$22*10^3)/LasVegas!$B$8</f>
        <v>0</v>
      </c>
      <c r="I168" s="12">
        <f>(SanFrancisco!$E$22*10^3)/SanFrancisco!$B$8</f>
        <v>0</v>
      </c>
      <c r="J168" s="12">
        <f>(Baltimore!$E$22*10^3)/Baltimore!$B$8</f>
        <v>0</v>
      </c>
      <c r="K168" s="12">
        <f>(Albuquerque!$E$22*10^3)/Albuquerque!$B$8</f>
        <v>0</v>
      </c>
      <c r="L168" s="12">
        <f>(Seattle!$E$22*10^3)/Seattle!$B$8</f>
        <v>0</v>
      </c>
      <c r="M168" s="12">
        <f>(Chicago!$E$22*10^3)/Chicago!$B$8</f>
        <v>0</v>
      </c>
      <c r="N168" s="12">
        <f>(Boulder!$E$22*10^3)/Boulder!$B$8</f>
        <v>0</v>
      </c>
      <c r="O168" s="12">
        <f>(Minneapolis!$E$22*10^3)/Minneapolis!$B$8</f>
        <v>0</v>
      </c>
      <c r="P168" s="12">
        <f>(Helena!$E$22*10^3)/Helena!$B$8</f>
        <v>0</v>
      </c>
      <c r="Q168" s="12">
        <f>(Duluth!$E$22*10^3)/Duluth!$B$8</f>
        <v>0</v>
      </c>
      <c r="R168" s="12">
        <f>(Fairbanks!$E$22*10^3)/Fairbanks!$B$8</f>
        <v>0</v>
      </c>
    </row>
    <row r="169" spans="1:18">
      <c r="A169" s="5"/>
      <c r="B169" s="10" t="s">
        <v>69</v>
      </c>
      <c r="C169" s="12">
        <f>(Miami!$E$23*10^3)/Miami!$B$8</f>
        <v>0</v>
      </c>
      <c r="D169" s="12">
        <f>(Houston!$E$23*10^3)/Houston!$B$8</f>
        <v>0</v>
      </c>
      <c r="E169" s="12">
        <f>(Phoenix!$E$23*10^3)/Phoenix!$B$8</f>
        <v>0</v>
      </c>
      <c r="F169" s="12">
        <f>(Atlanta!$E$23*10^3)/Atlanta!$B$8</f>
        <v>0</v>
      </c>
      <c r="G169" s="12">
        <f>(LosAngeles!$E$23*10^3)/LosAngeles!$B$8</f>
        <v>0</v>
      </c>
      <c r="H169" s="12">
        <f>(LasVegas!$E$23*10^3)/LasVegas!$B$8</f>
        <v>0</v>
      </c>
      <c r="I169" s="12">
        <f>(SanFrancisco!$E$23*10^3)/SanFrancisco!$B$8</f>
        <v>0</v>
      </c>
      <c r="J169" s="12">
        <f>(Baltimore!$E$23*10^3)/Baltimore!$B$8</f>
        <v>0</v>
      </c>
      <c r="K169" s="12">
        <f>(Albuquerque!$E$23*10^3)/Albuquerque!$B$8</f>
        <v>0</v>
      </c>
      <c r="L169" s="12">
        <f>(Seattle!$E$23*10^3)/Seattle!$B$8</f>
        <v>0</v>
      </c>
      <c r="M169" s="12">
        <f>(Chicago!$E$23*10^3)/Chicago!$B$8</f>
        <v>0</v>
      </c>
      <c r="N169" s="12">
        <f>(Boulder!$E$23*10^3)/Boulder!$B$8</f>
        <v>0</v>
      </c>
      <c r="O169" s="12">
        <f>(Minneapolis!$E$23*10^3)/Minneapolis!$B$8</f>
        <v>0</v>
      </c>
      <c r="P169" s="12">
        <f>(Helena!$E$23*10^3)/Helena!$B$8</f>
        <v>0</v>
      </c>
      <c r="Q169" s="12">
        <f>(Duluth!$E$23*10^3)/Duluth!$B$8</f>
        <v>0</v>
      </c>
      <c r="R169" s="12">
        <f>(Fairbanks!$E$23*10^3)/Fairbanks!$B$8</f>
        <v>0</v>
      </c>
    </row>
    <row r="170" spans="1:18">
      <c r="A170" s="5"/>
      <c r="B170" s="10" t="s">
        <v>91</v>
      </c>
      <c r="C170" s="12">
        <f>(Miami!$E$24*10^3)/Miami!$B$8</f>
        <v>0</v>
      </c>
      <c r="D170" s="12">
        <f>(Houston!$E$24*10^3)/Houston!$B$8</f>
        <v>0</v>
      </c>
      <c r="E170" s="12">
        <f>(Phoenix!$E$24*10^3)/Phoenix!$B$8</f>
        <v>0</v>
      </c>
      <c r="F170" s="12">
        <f>(Atlanta!$E$24*10^3)/Atlanta!$B$8</f>
        <v>0</v>
      </c>
      <c r="G170" s="12">
        <f>(LosAngeles!$E$24*10^3)/LosAngeles!$B$8</f>
        <v>0</v>
      </c>
      <c r="H170" s="12">
        <f>(LasVegas!$E$24*10^3)/LasVegas!$B$8</f>
        <v>0</v>
      </c>
      <c r="I170" s="12">
        <f>(SanFrancisco!$E$24*10^3)/SanFrancisco!$B$8</f>
        <v>0</v>
      </c>
      <c r="J170" s="12">
        <f>(Baltimore!$E$24*10^3)/Baltimore!$B$8</f>
        <v>0</v>
      </c>
      <c r="K170" s="12">
        <f>(Albuquerque!$E$24*10^3)/Albuquerque!$B$8</f>
        <v>0</v>
      </c>
      <c r="L170" s="12">
        <f>(Seattle!$E$24*10^3)/Seattle!$B$8</f>
        <v>0</v>
      </c>
      <c r="M170" s="12">
        <f>(Chicago!$E$24*10^3)/Chicago!$B$8</f>
        <v>0</v>
      </c>
      <c r="N170" s="12">
        <f>(Boulder!$E$24*10^3)/Boulder!$B$8</f>
        <v>0</v>
      </c>
      <c r="O170" s="12">
        <f>(Minneapolis!$E$24*10^3)/Minneapolis!$B$8</f>
        <v>0</v>
      </c>
      <c r="P170" s="12">
        <f>(Helena!$E$24*10^3)/Helena!$B$8</f>
        <v>0</v>
      </c>
      <c r="Q170" s="12">
        <f>(Duluth!$E$24*10^3)/Duluth!$B$8</f>
        <v>0</v>
      </c>
      <c r="R170" s="12">
        <f>(Fairbanks!$E$24*10^3)/Fairbanks!$B$8</f>
        <v>0</v>
      </c>
    </row>
    <row r="171" spans="1:18">
      <c r="A171" s="5"/>
      <c r="B171" s="10" t="s">
        <v>92</v>
      </c>
      <c r="C171" s="12">
        <f>(Miami!$E$25*10^3)/Miami!$B$8</f>
        <v>0</v>
      </c>
      <c r="D171" s="12">
        <f>(Houston!$E$25*10^3)/Houston!$B$8</f>
        <v>0</v>
      </c>
      <c r="E171" s="12">
        <f>(Phoenix!$E$25*10^3)/Phoenix!$B$8</f>
        <v>0</v>
      </c>
      <c r="F171" s="12">
        <f>(Atlanta!$E$25*10^3)/Atlanta!$B$8</f>
        <v>0</v>
      </c>
      <c r="G171" s="12">
        <f>(LosAngeles!$E$25*10^3)/LosAngeles!$B$8</f>
        <v>0</v>
      </c>
      <c r="H171" s="12">
        <f>(LasVegas!$E$25*10^3)/LasVegas!$B$8</f>
        <v>0</v>
      </c>
      <c r="I171" s="12">
        <f>(SanFrancisco!$E$25*10^3)/SanFrancisco!$B$8</f>
        <v>0</v>
      </c>
      <c r="J171" s="12">
        <f>(Baltimore!$E$25*10^3)/Baltimore!$B$8</f>
        <v>0</v>
      </c>
      <c r="K171" s="12">
        <f>(Albuquerque!$E$25*10^3)/Albuquerque!$B$8</f>
        <v>0</v>
      </c>
      <c r="L171" s="12">
        <f>(Seattle!$E$25*10^3)/Seattle!$B$8</f>
        <v>0</v>
      </c>
      <c r="M171" s="12">
        <f>(Chicago!$E$25*10^3)/Chicago!$B$8</f>
        <v>0</v>
      </c>
      <c r="N171" s="12">
        <f>(Boulder!$E$25*10^3)/Boulder!$B$8</f>
        <v>0</v>
      </c>
      <c r="O171" s="12">
        <f>(Minneapolis!$E$25*10^3)/Minneapolis!$B$8</f>
        <v>0</v>
      </c>
      <c r="P171" s="12">
        <f>(Helena!$E$25*10^3)/Helena!$B$8</f>
        <v>0</v>
      </c>
      <c r="Q171" s="12">
        <f>(Duluth!$E$25*10^3)/Duluth!$B$8</f>
        <v>0</v>
      </c>
      <c r="R171" s="12">
        <f>(Fairbanks!$E$25*10^3)/Fairbanks!$B$8</f>
        <v>0</v>
      </c>
    </row>
    <row r="172" spans="1:18">
      <c r="A172" s="5"/>
      <c r="B172" s="10" t="s">
        <v>93</v>
      </c>
      <c r="C172" s="12">
        <f>(Miami!$E$26*10^3)/Miami!$B$8</f>
        <v>0</v>
      </c>
      <c r="D172" s="12">
        <f>(Houston!$E$26*10^3)/Houston!$B$8</f>
        <v>0</v>
      </c>
      <c r="E172" s="12">
        <f>(Phoenix!$E$26*10^3)/Phoenix!$B$8</f>
        <v>0</v>
      </c>
      <c r="F172" s="12">
        <f>(Atlanta!$E$26*10^3)/Atlanta!$B$8</f>
        <v>0</v>
      </c>
      <c r="G172" s="12">
        <f>(LosAngeles!$E$26*10^3)/LosAngeles!$B$8</f>
        <v>0</v>
      </c>
      <c r="H172" s="12">
        <f>(LasVegas!$E$26*10^3)/LasVegas!$B$8</f>
        <v>0</v>
      </c>
      <c r="I172" s="12">
        <f>(SanFrancisco!$E$26*10^3)/SanFrancisco!$B$8</f>
        <v>0</v>
      </c>
      <c r="J172" s="12">
        <f>(Baltimore!$E$26*10^3)/Baltimore!$B$8</f>
        <v>0</v>
      </c>
      <c r="K172" s="12">
        <f>(Albuquerque!$E$26*10^3)/Albuquerque!$B$8</f>
        <v>0</v>
      </c>
      <c r="L172" s="12">
        <f>(Seattle!$E$26*10^3)/Seattle!$B$8</f>
        <v>0</v>
      </c>
      <c r="M172" s="12">
        <f>(Chicago!$E$26*10^3)/Chicago!$B$8</f>
        <v>0</v>
      </c>
      <c r="N172" s="12">
        <f>(Boulder!$E$26*10^3)/Boulder!$B$8</f>
        <v>0</v>
      </c>
      <c r="O172" s="12">
        <f>(Minneapolis!$E$26*10^3)/Minneapolis!$B$8</f>
        <v>0</v>
      </c>
      <c r="P172" s="12">
        <f>(Helena!$E$26*10^3)/Helena!$B$8</f>
        <v>0</v>
      </c>
      <c r="Q172" s="12">
        <f>(Duluth!$E$26*10^3)/Duluth!$B$8</f>
        <v>0</v>
      </c>
      <c r="R172" s="12">
        <f>(Fairbanks!$E$26*10^3)/Fairbanks!$B$8</f>
        <v>0</v>
      </c>
    </row>
    <row r="173" spans="1:18">
      <c r="A173" s="5"/>
      <c r="B173" s="10" t="s">
        <v>94</v>
      </c>
      <c r="C173" s="12">
        <f>(Miami!$E$28*10^3)/Miami!$B$8</f>
        <v>0</v>
      </c>
      <c r="D173" s="12">
        <f>(Houston!$E$28*10^3)/Houston!$B$8</f>
        <v>0</v>
      </c>
      <c r="E173" s="12">
        <f>(Phoenix!$E$28*10^3)/Phoenix!$B$8</f>
        <v>0</v>
      </c>
      <c r="F173" s="12">
        <f>(Atlanta!$E$28*10^3)/Atlanta!$B$8</f>
        <v>0</v>
      </c>
      <c r="G173" s="12">
        <f>(LosAngeles!$E$28*10^3)/LosAngeles!$B$8</f>
        <v>0</v>
      </c>
      <c r="H173" s="12">
        <f>(LasVegas!$E$28*10^3)/LasVegas!$B$8</f>
        <v>0</v>
      </c>
      <c r="I173" s="12">
        <f>(SanFrancisco!$E$28*10^3)/SanFrancisco!$B$8</f>
        <v>0</v>
      </c>
      <c r="J173" s="12">
        <f>(Baltimore!$E$28*10^3)/Baltimore!$B$8</f>
        <v>0</v>
      </c>
      <c r="K173" s="12">
        <f>(Albuquerque!$E$28*10^3)/Albuquerque!$B$8</f>
        <v>0</v>
      </c>
      <c r="L173" s="12">
        <f>(Seattle!$E$28*10^3)/Seattle!$B$8</f>
        <v>0</v>
      </c>
      <c r="M173" s="12">
        <f>(Chicago!$E$28*10^3)/Chicago!$B$8</f>
        <v>0</v>
      </c>
      <c r="N173" s="12">
        <f>(Boulder!$E$28*10^3)/Boulder!$B$8</f>
        <v>0</v>
      </c>
      <c r="O173" s="12">
        <f>(Minneapolis!$E$28*10^3)/Minneapolis!$B$8</f>
        <v>0</v>
      </c>
      <c r="P173" s="12">
        <f>(Helena!$E$28*10^3)/Helena!$B$8</f>
        <v>0</v>
      </c>
      <c r="Q173" s="12">
        <f>(Duluth!$E$28*10^3)/Duluth!$B$8</f>
        <v>0</v>
      </c>
      <c r="R173" s="12">
        <f>(Fairbanks!$E$28*10^3)/Fairbanks!$B$8</f>
        <v>0</v>
      </c>
    </row>
    <row r="174" spans="1:18">
      <c r="A174" s="5"/>
      <c r="B174" s="8" t="s">
        <v>206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74</v>
      </c>
      <c r="C175" s="12">
        <f>(Miami!$F$13*10^3)/Miami!$B$8</f>
        <v>0</v>
      </c>
      <c r="D175" s="12">
        <f>(Houston!$F$13*10^3)/Houston!$B$8</f>
        <v>0</v>
      </c>
      <c r="E175" s="12">
        <f>(Phoenix!$F$13*10^3)/Phoenix!$B$8</f>
        <v>0</v>
      </c>
      <c r="F175" s="12">
        <f>(Atlanta!$F$13*10^3)/Atlanta!$B$8</f>
        <v>0</v>
      </c>
      <c r="G175" s="12">
        <f>(LosAngeles!$F$13*10^3)/LosAngeles!$B$8</f>
        <v>0</v>
      </c>
      <c r="H175" s="12">
        <f>(LasVegas!$F$13*10^3)/LasVegas!$B$8</f>
        <v>0</v>
      </c>
      <c r="I175" s="12">
        <f>(SanFrancisco!$F$13*10^3)/SanFrancisco!$B$8</f>
        <v>0</v>
      </c>
      <c r="J175" s="12">
        <f>(Baltimore!$F$13*10^3)/Baltimore!$B$8</f>
        <v>0</v>
      </c>
      <c r="K175" s="12">
        <f>(Albuquerque!$F$13*10^3)/Albuquerque!$B$8</f>
        <v>0</v>
      </c>
      <c r="L175" s="12">
        <f>(Seattle!$F$13*10^3)/Seattle!$B$8</f>
        <v>0</v>
      </c>
      <c r="M175" s="12">
        <f>(Chicago!$F$13*10^3)/Chicago!$B$8</f>
        <v>0</v>
      </c>
      <c r="N175" s="12">
        <f>(Boulder!$F$13*10^3)/Boulder!$B$8</f>
        <v>0</v>
      </c>
      <c r="O175" s="12">
        <f>(Minneapolis!$F$13*10^3)/Minneapolis!$B$8</f>
        <v>0</v>
      </c>
      <c r="P175" s="12">
        <f>(Helena!$F$13*10^3)/Helena!$B$8</f>
        <v>0</v>
      </c>
      <c r="Q175" s="12">
        <f>(Duluth!$F$13*10^3)/Duluth!$B$8</f>
        <v>0</v>
      </c>
      <c r="R175" s="12">
        <f>(Fairbanks!$F$13*10^3)/Fairbanks!$B$8</f>
        <v>0</v>
      </c>
    </row>
    <row r="176" spans="1:18">
      <c r="A176" s="5"/>
      <c r="B176" s="10" t="s">
        <v>75</v>
      </c>
      <c r="C176" s="12">
        <f>(Miami!$F$14*10^3)/Miami!$B$8</f>
        <v>0</v>
      </c>
      <c r="D176" s="12">
        <f>(Houston!$F$14*10^3)/Houston!$B$8</f>
        <v>0</v>
      </c>
      <c r="E176" s="12">
        <f>(Phoenix!$F$14*10^3)/Phoenix!$B$8</f>
        <v>0</v>
      </c>
      <c r="F176" s="12">
        <f>(Atlanta!$F$14*10^3)/Atlanta!$B$8</f>
        <v>0</v>
      </c>
      <c r="G176" s="12">
        <f>(LosAngeles!$F$14*10^3)/LosAngeles!$B$8</f>
        <v>0</v>
      </c>
      <c r="H176" s="12">
        <f>(LasVegas!$F$14*10^3)/LasVegas!$B$8</f>
        <v>0</v>
      </c>
      <c r="I176" s="12">
        <f>(SanFrancisco!$F$14*10^3)/SanFrancisco!$B$8</f>
        <v>0</v>
      </c>
      <c r="J176" s="12">
        <f>(Baltimore!$F$14*10^3)/Baltimore!$B$8</f>
        <v>0</v>
      </c>
      <c r="K176" s="12">
        <f>(Albuquerque!$F$14*10^3)/Albuquerque!$B$8</f>
        <v>0</v>
      </c>
      <c r="L176" s="12">
        <f>(Seattle!$F$14*10^3)/Seattle!$B$8</f>
        <v>0</v>
      </c>
      <c r="M176" s="12">
        <f>(Chicago!$F$14*10^3)/Chicago!$B$8</f>
        <v>0</v>
      </c>
      <c r="N176" s="12">
        <f>(Boulder!$F$14*10^3)/Boulder!$B$8</f>
        <v>0</v>
      </c>
      <c r="O176" s="12">
        <f>(Minneapolis!$F$14*10^3)/Minneapolis!$B$8</f>
        <v>0</v>
      </c>
      <c r="P176" s="12">
        <f>(Helena!$F$14*10^3)/Helena!$B$8</f>
        <v>0</v>
      </c>
      <c r="Q176" s="12">
        <f>(Duluth!$F$14*10^3)/Duluth!$B$8</f>
        <v>0</v>
      </c>
      <c r="R176" s="12">
        <f>(Fairbanks!$F$14*10^3)/Fairbanks!$B$8</f>
        <v>0</v>
      </c>
    </row>
    <row r="177" spans="1:18">
      <c r="A177" s="5"/>
      <c r="B177" s="10" t="s">
        <v>83</v>
      </c>
      <c r="C177" s="12">
        <f>(Miami!$F$15*10^3)/Miami!$B$8</f>
        <v>0</v>
      </c>
      <c r="D177" s="12">
        <f>(Houston!$F$15*10^3)/Houston!$B$8</f>
        <v>0</v>
      </c>
      <c r="E177" s="12">
        <f>(Phoenix!$F$15*10^3)/Phoenix!$B$8</f>
        <v>0</v>
      </c>
      <c r="F177" s="12">
        <f>(Atlanta!$F$15*10^3)/Atlanta!$B$8</f>
        <v>0</v>
      </c>
      <c r="G177" s="12">
        <f>(LosAngeles!$F$15*10^3)/LosAngeles!$B$8</f>
        <v>0</v>
      </c>
      <c r="H177" s="12">
        <f>(LasVegas!$F$15*10^3)/LasVegas!$B$8</f>
        <v>0</v>
      </c>
      <c r="I177" s="12">
        <f>(SanFrancisco!$F$15*10^3)/SanFrancisco!$B$8</f>
        <v>0</v>
      </c>
      <c r="J177" s="12">
        <f>(Baltimore!$F$15*10^3)/Baltimore!$B$8</f>
        <v>0</v>
      </c>
      <c r="K177" s="12">
        <f>(Albuquerque!$F$15*10^3)/Albuquerque!$B$8</f>
        <v>0</v>
      </c>
      <c r="L177" s="12">
        <f>(Seattle!$F$15*10^3)/Seattle!$B$8</f>
        <v>0</v>
      </c>
      <c r="M177" s="12">
        <f>(Chicago!$F$15*10^3)/Chicago!$B$8</f>
        <v>0</v>
      </c>
      <c r="N177" s="12">
        <f>(Boulder!$F$15*10^3)/Boulder!$B$8</f>
        <v>0</v>
      </c>
      <c r="O177" s="12">
        <f>(Minneapolis!$F$15*10^3)/Minneapolis!$B$8</f>
        <v>0</v>
      </c>
      <c r="P177" s="12">
        <f>(Helena!$F$15*10^3)/Helena!$B$8</f>
        <v>0</v>
      </c>
      <c r="Q177" s="12">
        <f>(Duluth!$F$15*10^3)/Duluth!$B$8</f>
        <v>0</v>
      </c>
      <c r="R177" s="12">
        <f>(Fairbanks!$F$15*10^3)/Fairbanks!$B$8</f>
        <v>0</v>
      </c>
    </row>
    <row r="178" spans="1:18">
      <c r="A178" s="5"/>
      <c r="B178" s="10" t="s">
        <v>84</v>
      </c>
      <c r="C178" s="12">
        <f>(Miami!$F$16*10^3)/Miami!$B$8</f>
        <v>0</v>
      </c>
      <c r="D178" s="12">
        <f>(Houston!$F$16*10^3)/Houston!$B$8</f>
        <v>0</v>
      </c>
      <c r="E178" s="12">
        <f>(Phoenix!$F$16*10^3)/Phoenix!$B$8</f>
        <v>0</v>
      </c>
      <c r="F178" s="12">
        <f>(Atlanta!$F$16*10^3)/Atlanta!$B$8</f>
        <v>0</v>
      </c>
      <c r="G178" s="12">
        <f>(LosAngeles!$F$16*10^3)/LosAngeles!$B$8</f>
        <v>0</v>
      </c>
      <c r="H178" s="12">
        <f>(LasVegas!$F$16*10^3)/LasVegas!$B$8</f>
        <v>0</v>
      </c>
      <c r="I178" s="12">
        <f>(SanFrancisco!$F$16*10^3)/SanFrancisco!$B$8</f>
        <v>0</v>
      </c>
      <c r="J178" s="12">
        <f>(Baltimore!$F$16*10^3)/Baltimore!$B$8</f>
        <v>0</v>
      </c>
      <c r="K178" s="12">
        <f>(Albuquerque!$F$16*10^3)/Albuquerque!$B$8</f>
        <v>0</v>
      </c>
      <c r="L178" s="12">
        <f>(Seattle!$F$16*10^3)/Seattle!$B$8</f>
        <v>0</v>
      </c>
      <c r="M178" s="12">
        <f>(Chicago!$F$16*10^3)/Chicago!$B$8</f>
        <v>0</v>
      </c>
      <c r="N178" s="12">
        <f>(Boulder!$F$16*10^3)/Boulder!$B$8</f>
        <v>0</v>
      </c>
      <c r="O178" s="12">
        <f>(Minneapolis!$F$16*10^3)/Minneapolis!$B$8</f>
        <v>0</v>
      </c>
      <c r="P178" s="12">
        <f>(Helena!$F$16*10^3)/Helena!$B$8</f>
        <v>0</v>
      </c>
      <c r="Q178" s="12">
        <f>(Duluth!$F$16*10^3)/Duluth!$B$8</f>
        <v>0</v>
      </c>
      <c r="R178" s="12">
        <f>(Fairbanks!$F$16*10^3)/Fairbanks!$B$8</f>
        <v>0</v>
      </c>
    </row>
    <row r="179" spans="1:18">
      <c r="A179" s="5"/>
      <c r="B179" s="10" t="s">
        <v>85</v>
      </c>
      <c r="C179" s="12">
        <f>(Miami!$F$17*10^3)/Miami!$B$8</f>
        <v>0</v>
      </c>
      <c r="D179" s="12">
        <f>(Houston!$F$17*10^3)/Houston!$B$8</f>
        <v>0</v>
      </c>
      <c r="E179" s="12">
        <f>(Phoenix!$F$17*10^3)/Phoenix!$B$8</f>
        <v>0</v>
      </c>
      <c r="F179" s="12">
        <f>(Atlanta!$F$17*10^3)/Atlanta!$B$8</f>
        <v>0</v>
      </c>
      <c r="G179" s="12">
        <f>(LosAngeles!$F$17*10^3)/LosAngeles!$B$8</f>
        <v>0</v>
      </c>
      <c r="H179" s="12">
        <f>(LasVegas!$F$17*10^3)/LasVegas!$B$8</f>
        <v>0</v>
      </c>
      <c r="I179" s="12">
        <f>(SanFrancisco!$F$17*10^3)/SanFrancisco!$B$8</f>
        <v>0</v>
      </c>
      <c r="J179" s="12">
        <f>(Baltimore!$F$17*10^3)/Baltimore!$B$8</f>
        <v>0</v>
      </c>
      <c r="K179" s="12">
        <f>(Albuquerque!$F$17*10^3)/Albuquerque!$B$8</f>
        <v>0</v>
      </c>
      <c r="L179" s="12">
        <f>(Seattle!$F$17*10^3)/Seattle!$B$8</f>
        <v>0</v>
      </c>
      <c r="M179" s="12">
        <f>(Chicago!$F$17*10^3)/Chicago!$B$8</f>
        <v>0</v>
      </c>
      <c r="N179" s="12">
        <f>(Boulder!$F$17*10^3)/Boulder!$B$8</f>
        <v>0</v>
      </c>
      <c r="O179" s="12">
        <f>(Minneapolis!$F$17*10^3)/Minneapolis!$B$8</f>
        <v>0</v>
      </c>
      <c r="P179" s="12">
        <f>(Helena!$F$17*10^3)/Helena!$B$8</f>
        <v>0</v>
      </c>
      <c r="Q179" s="12">
        <f>(Duluth!$F$17*10^3)/Duluth!$B$8</f>
        <v>0</v>
      </c>
      <c r="R179" s="12">
        <f>(Fairbanks!$F$17*10^3)/Fairbanks!$B$8</f>
        <v>0</v>
      </c>
    </row>
    <row r="180" spans="1:18">
      <c r="A180" s="5"/>
      <c r="B180" s="10" t="s">
        <v>86</v>
      </c>
      <c r="C180" s="12">
        <f>(Miami!$F$18*10^3)/Miami!$B$8</f>
        <v>0</v>
      </c>
      <c r="D180" s="12">
        <f>(Houston!$F$18*10^3)/Houston!$B$8</f>
        <v>0</v>
      </c>
      <c r="E180" s="12">
        <f>(Phoenix!$F$18*10^3)/Phoenix!$B$8</f>
        <v>0</v>
      </c>
      <c r="F180" s="12">
        <f>(Atlanta!$F$18*10^3)/Atlanta!$B$8</f>
        <v>0</v>
      </c>
      <c r="G180" s="12">
        <f>(LosAngeles!$F$18*10^3)/LosAngeles!$B$8</f>
        <v>0</v>
      </c>
      <c r="H180" s="12">
        <f>(LasVegas!$F$18*10^3)/LasVegas!$B$8</f>
        <v>0</v>
      </c>
      <c r="I180" s="12">
        <f>(SanFrancisco!$F$18*10^3)/SanFrancisco!$B$8</f>
        <v>0</v>
      </c>
      <c r="J180" s="12">
        <f>(Baltimore!$F$18*10^3)/Baltimore!$B$8</f>
        <v>0</v>
      </c>
      <c r="K180" s="12">
        <f>(Albuquerque!$F$18*10^3)/Albuquerque!$B$8</f>
        <v>0</v>
      </c>
      <c r="L180" s="12">
        <f>(Seattle!$F$18*10^3)/Seattle!$B$8</f>
        <v>0</v>
      </c>
      <c r="M180" s="12">
        <f>(Chicago!$F$18*10^3)/Chicago!$B$8</f>
        <v>0</v>
      </c>
      <c r="N180" s="12">
        <f>(Boulder!$F$18*10^3)/Boulder!$B$8</f>
        <v>0</v>
      </c>
      <c r="O180" s="12">
        <f>(Minneapolis!$F$18*10^3)/Minneapolis!$B$8</f>
        <v>0</v>
      </c>
      <c r="P180" s="12">
        <f>(Helena!$F$18*10^3)/Helena!$B$8</f>
        <v>0</v>
      </c>
      <c r="Q180" s="12">
        <f>(Duluth!$F$18*10^3)/Duluth!$B$8</f>
        <v>0</v>
      </c>
      <c r="R180" s="12">
        <f>(Fairbanks!$F$18*10^3)/Fairbanks!$B$8</f>
        <v>0</v>
      </c>
    </row>
    <row r="181" spans="1:18">
      <c r="A181" s="5"/>
      <c r="B181" s="10" t="s">
        <v>87</v>
      </c>
      <c r="C181" s="12">
        <f>(Miami!$F$19*10^3)/Miami!$B$8</f>
        <v>0</v>
      </c>
      <c r="D181" s="12">
        <f>(Houston!$F$19*10^3)/Houston!$B$8</f>
        <v>0</v>
      </c>
      <c r="E181" s="12">
        <f>(Phoenix!$F$19*10^3)/Phoenix!$B$8</f>
        <v>0</v>
      </c>
      <c r="F181" s="12">
        <f>(Atlanta!$F$19*10^3)/Atlanta!$B$8</f>
        <v>0</v>
      </c>
      <c r="G181" s="12">
        <f>(LosAngeles!$F$19*10^3)/LosAngeles!$B$8</f>
        <v>0</v>
      </c>
      <c r="H181" s="12">
        <f>(LasVegas!$F$19*10^3)/LasVegas!$B$8</f>
        <v>0</v>
      </c>
      <c r="I181" s="12">
        <f>(SanFrancisco!$F$19*10^3)/SanFrancisco!$B$8</f>
        <v>0</v>
      </c>
      <c r="J181" s="12">
        <f>(Baltimore!$F$19*10^3)/Baltimore!$B$8</f>
        <v>0</v>
      </c>
      <c r="K181" s="12">
        <f>(Albuquerque!$F$19*10^3)/Albuquerque!$B$8</f>
        <v>0</v>
      </c>
      <c r="L181" s="12">
        <f>(Seattle!$F$19*10^3)/Seattle!$B$8</f>
        <v>0</v>
      </c>
      <c r="M181" s="12">
        <f>(Chicago!$F$19*10^3)/Chicago!$B$8</f>
        <v>0</v>
      </c>
      <c r="N181" s="12">
        <f>(Boulder!$F$19*10^3)/Boulder!$B$8</f>
        <v>0</v>
      </c>
      <c r="O181" s="12">
        <f>(Minneapolis!$F$19*10^3)/Minneapolis!$B$8</f>
        <v>0</v>
      </c>
      <c r="P181" s="12">
        <f>(Helena!$F$19*10^3)/Helena!$B$8</f>
        <v>0</v>
      </c>
      <c r="Q181" s="12">
        <f>(Duluth!$F$19*10^3)/Duluth!$B$8</f>
        <v>0</v>
      </c>
      <c r="R181" s="12">
        <f>(Fairbanks!$F$19*10^3)/Fairbanks!$B$8</f>
        <v>0</v>
      </c>
    </row>
    <row r="182" spans="1:18">
      <c r="A182" s="5"/>
      <c r="B182" s="10" t="s">
        <v>88</v>
      </c>
      <c r="C182" s="12">
        <f>(Miami!$F$20*10^3)/Miami!$B$8</f>
        <v>0</v>
      </c>
      <c r="D182" s="12">
        <f>(Houston!$F$20*10^3)/Houston!$B$8</f>
        <v>0</v>
      </c>
      <c r="E182" s="12">
        <f>(Phoenix!$F$20*10^3)/Phoenix!$B$8</f>
        <v>0</v>
      </c>
      <c r="F182" s="12">
        <f>(Atlanta!$F$20*10^3)/Atlanta!$B$8</f>
        <v>0</v>
      </c>
      <c r="G182" s="12">
        <f>(LosAngeles!$F$20*10^3)/LosAngeles!$B$8</f>
        <v>0</v>
      </c>
      <c r="H182" s="12">
        <f>(LasVegas!$F$20*10^3)/LasVegas!$B$8</f>
        <v>0</v>
      </c>
      <c r="I182" s="12">
        <f>(SanFrancisco!$F$20*10^3)/SanFrancisco!$B$8</f>
        <v>0</v>
      </c>
      <c r="J182" s="12">
        <f>(Baltimore!$F$20*10^3)/Baltimore!$B$8</f>
        <v>0</v>
      </c>
      <c r="K182" s="12">
        <f>(Albuquerque!$F$20*10^3)/Albuquerque!$B$8</f>
        <v>0</v>
      </c>
      <c r="L182" s="12">
        <f>(Seattle!$F$20*10^3)/Seattle!$B$8</f>
        <v>0</v>
      </c>
      <c r="M182" s="12">
        <f>(Chicago!$F$20*10^3)/Chicago!$B$8</f>
        <v>0</v>
      </c>
      <c r="N182" s="12">
        <f>(Boulder!$F$20*10^3)/Boulder!$B$8</f>
        <v>0</v>
      </c>
      <c r="O182" s="12">
        <f>(Minneapolis!$F$20*10^3)/Minneapolis!$B$8</f>
        <v>0</v>
      </c>
      <c r="P182" s="12">
        <f>(Helena!$F$20*10^3)/Helena!$B$8</f>
        <v>0</v>
      </c>
      <c r="Q182" s="12">
        <f>(Duluth!$F$20*10^3)/Duluth!$B$8</f>
        <v>0</v>
      </c>
      <c r="R182" s="12">
        <f>(Fairbanks!$F$20*10^3)/Fairbanks!$B$8</f>
        <v>0</v>
      </c>
    </row>
    <row r="183" spans="1:18">
      <c r="A183" s="5"/>
      <c r="B183" s="10" t="s">
        <v>89</v>
      </c>
      <c r="C183" s="12">
        <f>(Miami!$F$21*10^3)/Miami!$B$8</f>
        <v>0</v>
      </c>
      <c r="D183" s="12">
        <f>(Houston!$F$21*10^3)/Houston!$B$8</f>
        <v>0</v>
      </c>
      <c r="E183" s="12">
        <f>(Phoenix!$F$21*10^3)/Phoenix!$B$8</f>
        <v>0</v>
      </c>
      <c r="F183" s="12">
        <f>(Atlanta!$F$21*10^3)/Atlanta!$B$8</f>
        <v>0</v>
      </c>
      <c r="G183" s="12">
        <f>(LosAngeles!$F$21*10^3)/LosAngeles!$B$8</f>
        <v>0</v>
      </c>
      <c r="H183" s="12">
        <f>(LasVegas!$F$21*10^3)/LasVegas!$B$8</f>
        <v>0</v>
      </c>
      <c r="I183" s="12">
        <f>(SanFrancisco!$F$21*10^3)/SanFrancisco!$B$8</f>
        <v>0</v>
      </c>
      <c r="J183" s="12">
        <f>(Baltimore!$F$21*10^3)/Baltimore!$B$8</f>
        <v>0</v>
      </c>
      <c r="K183" s="12">
        <f>(Albuquerque!$F$21*10^3)/Albuquerque!$B$8</f>
        <v>0</v>
      </c>
      <c r="L183" s="12">
        <f>(Seattle!$F$21*10^3)/Seattle!$B$8</f>
        <v>0</v>
      </c>
      <c r="M183" s="12">
        <f>(Chicago!$F$21*10^3)/Chicago!$B$8</f>
        <v>0</v>
      </c>
      <c r="N183" s="12">
        <f>(Boulder!$F$21*10^3)/Boulder!$B$8</f>
        <v>0</v>
      </c>
      <c r="O183" s="12">
        <f>(Minneapolis!$F$21*10^3)/Minneapolis!$B$8</f>
        <v>0</v>
      </c>
      <c r="P183" s="12">
        <f>(Helena!$F$21*10^3)/Helena!$B$8</f>
        <v>0</v>
      </c>
      <c r="Q183" s="12">
        <f>(Duluth!$F$21*10^3)/Duluth!$B$8</f>
        <v>0</v>
      </c>
      <c r="R183" s="12">
        <f>(Fairbanks!$F$21*10^3)/Fairbanks!$B$8</f>
        <v>0</v>
      </c>
    </row>
    <row r="184" spans="1:18">
      <c r="A184" s="5"/>
      <c r="B184" s="10" t="s">
        <v>90</v>
      </c>
      <c r="C184" s="12">
        <f>(Miami!$F$22*10^3)/Miami!$B$8</f>
        <v>0</v>
      </c>
      <c r="D184" s="12">
        <f>(Houston!$F$22*10^3)/Houston!$B$8</f>
        <v>0</v>
      </c>
      <c r="E184" s="12">
        <f>(Phoenix!$F$22*10^3)/Phoenix!$B$8</f>
        <v>0</v>
      </c>
      <c r="F184" s="12">
        <f>(Atlanta!$F$22*10^3)/Atlanta!$B$8</f>
        <v>0</v>
      </c>
      <c r="G184" s="12">
        <f>(LosAngeles!$F$22*10^3)/LosAngeles!$B$8</f>
        <v>0</v>
      </c>
      <c r="H184" s="12">
        <f>(LasVegas!$F$22*10^3)/LasVegas!$B$8</f>
        <v>0</v>
      </c>
      <c r="I184" s="12">
        <f>(SanFrancisco!$F$22*10^3)/SanFrancisco!$B$8</f>
        <v>0</v>
      </c>
      <c r="J184" s="12">
        <f>(Baltimore!$F$22*10^3)/Baltimore!$B$8</f>
        <v>0</v>
      </c>
      <c r="K184" s="12">
        <f>(Albuquerque!$F$22*10^3)/Albuquerque!$B$8</f>
        <v>0</v>
      </c>
      <c r="L184" s="12">
        <f>(Seattle!$F$22*10^3)/Seattle!$B$8</f>
        <v>0</v>
      </c>
      <c r="M184" s="12">
        <f>(Chicago!$F$22*10^3)/Chicago!$B$8</f>
        <v>0</v>
      </c>
      <c r="N184" s="12">
        <f>(Boulder!$F$22*10^3)/Boulder!$B$8</f>
        <v>0</v>
      </c>
      <c r="O184" s="12">
        <f>(Minneapolis!$F$22*10^3)/Minneapolis!$B$8</f>
        <v>0</v>
      </c>
      <c r="P184" s="12">
        <f>(Helena!$F$22*10^3)/Helena!$B$8</f>
        <v>0</v>
      </c>
      <c r="Q184" s="12">
        <f>(Duluth!$F$22*10^3)/Duluth!$B$8</f>
        <v>0</v>
      </c>
      <c r="R184" s="12">
        <f>(Fairbanks!$F$22*10^3)/Fairbanks!$B$8</f>
        <v>0</v>
      </c>
    </row>
    <row r="185" spans="1:18">
      <c r="A185" s="5"/>
      <c r="B185" s="10" t="s">
        <v>69</v>
      </c>
      <c r="C185" s="12">
        <f>(Miami!$F$23*10^3)/Miami!$B$8</f>
        <v>0</v>
      </c>
      <c r="D185" s="12">
        <f>(Houston!$F$23*10^3)/Houston!$B$8</f>
        <v>0</v>
      </c>
      <c r="E185" s="12">
        <f>(Phoenix!$F$23*10^3)/Phoenix!$B$8</f>
        <v>0</v>
      </c>
      <c r="F185" s="12">
        <f>(Atlanta!$F$23*10^3)/Atlanta!$B$8</f>
        <v>0</v>
      </c>
      <c r="G185" s="12">
        <f>(LosAngeles!$F$23*10^3)/LosAngeles!$B$8</f>
        <v>0</v>
      </c>
      <c r="H185" s="12">
        <f>(LasVegas!$F$23*10^3)/LasVegas!$B$8</f>
        <v>0</v>
      </c>
      <c r="I185" s="12">
        <f>(SanFrancisco!$F$23*10^3)/SanFrancisco!$B$8</f>
        <v>0</v>
      </c>
      <c r="J185" s="12">
        <f>(Baltimore!$F$23*10^3)/Baltimore!$B$8</f>
        <v>0</v>
      </c>
      <c r="K185" s="12">
        <f>(Albuquerque!$F$23*10^3)/Albuquerque!$B$8</f>
        <v>0</v>
      </c>
      <c r="L185" s="12">
        <f>(Seattle!$F$23*10^3)/Seattle!$B$8</f>
        <v>0</v>
      </c>
      <c r="M185" s="12">
        <f>(Chicago!$F$23*10^3)/Chicago!$B$8</f>
        <v>0</v>
      </c>
      <c r="N185" s="12">
        <f>(Boulder!$F$23*10^3)/Boulder!$B$8</f>
        <v>0</v>
      </c>
      <c r="O185" s="12">
        <f>(Minneapolis!$F$23*10^3)/Minneapolis!$B$8</f>
        <v>0</v>
      </c>
      <c r="P185" s="12">
        <f>(Helena!$F$23*10^3)/Helena!$B$8</f>
        <v>0</v>
      </c>
      <c r="Q185" s="12">
        <f>(Duluth!$F$23*10^3)/Duluth!$B$8</f>
        <v>0</v>
      </c>
      <c r="R185" s="12">
        <f>(Fairbanks!$F$23*10^3)/Fairbanks!$B$8</f>
        <v>0</v>
      </c>
    </row>
    <row r="186" spans="1:18">
      <c r="A186" s="5"/>
      <c r="B186" s="10" t="s">
        <v>91</v>
      </c>
      <c r="C186" s="12">
        <f>(Miami!$F$24*10^3)/Miami!$B$8</f>
        <v>0</v>
      </c>
      <c r="D186" s="12">
        <f>(Houston!$F$24*10^3)/Houston!$B$8</f>
        <v>0</v>
      </c>
      <c r="E186" s="12">
        <f>(Phoenix!$F$24*10^3)/Phoenix!$B$8</f>
        <v>0</v>
      </c>
      <c r="F186" s="12">
        <f>(Atlanta!$F$24*10^3)/Atlanta!$B$8</f>
        <v>0</v>
      </c>
      <c r="G186" s="12">
        <f>(LosAngeles!$F$24*10^3)/LosAngeles!$B$8</f>
        <v>0</v>
      </c>
      <c r="H186" s="12">
        <f>(LasVegas!$F$24*10^3)/LasVegas!$B$8</f>
        <v>0</v>
      </c>
      <c r="I186" s="12">
        <f>(SanFrancisco!$F$24*10^3)/SanFrancisco!$B$8</f>
        <v>0</v>
      </c>
      <c r="J186" s="12">
        <f>(Baltimore!$F$24*10^3)/Baltimore!$B$8</f>
        <v>0</v>
      </c>
      <c r="K186" s="12">
        <f>(Albuquerque!$F$24*10^3)/Albuquerque!$B$8</f>
        <v>0</v>
      </c>
      <c r="L186" s="12">
        <f>(Seattle!$F$24*10^3)/Seattle!$B$8</f>
        <v>0</v>
      </c>
      <c r="M186" s="12">
        <f>(Chicago!$F$24*10^3)/Chicago!$B$8</f>
        <v>0</v>
      </c>
      <c r="N186" s="12">
        <f>(Boulder!$F$24*10^3)/Boulder!$B$8</f>
        <v>0</v>
      </c>
      <c r="O186" s="12">
        <f>(Minneapolis!$F$24*10^3)/Minneapolis!$B$8</f>
        <v>0</v>
      </c>
      <c r="P186" s="12">
        <f>(Helena!$F$24*10^3)/Helena!$B$8</f>
        <v>0</v>
      </c>
      <c r="Q186" s="12">
        <f>(Duluth!$F$24*10^3)/Duluth!$B$8</f>
        <v>0</v>
      </c>
      <c r="R186" s="12">
        <f>(Fairbanks!$F$24*10^3)/Fairbanks!$B$8</f>
        <v>0</v>
      </c>
    </row>
    <row r="187" spans="1:18">
      <c r="A187" s="5"/>
      <c r="B187" s="10" t="s">
        <v>92</v>
      </c>
      <c r="C187" s="12">
        <f>(Miami!$F$25*10^3)/Miami!$B$8</f>
        <v>0</v>
      </c>
      <c r="D187" s="12">
        <f>(Houston!$F$25*10^3)/Houston!$B$8</f>
        <v>0</v>
      </c>
      <c r="E187" s="12">
        <f>(Phoenix!$F$25*10^3)/Phoenix!$B$8</f>
        <v>0</v>
      </c>
      <c r="F187" s="12">
        <f>(Atlanta!$F$25*10^3)/Atlanta!$B$8</f>
        <v>0</v>
      </c>
      <c r="G187" s="12">
        <f>(LosAngeles!$F$25*10^3)/LosAngeles!$B$8</f>
        <v>0</v>
      </c>
      <c r="H187" s="12">
        <f>(LasVegas!$F$25*10^3)/LasVegas!$B$8</f>
        <v>0</v>
      </c>
      <c r="I187" s="12">
        <f>(SanFrancisco!$F$25*10^3)/SanFrancisco!$B$8</f>
        <v>0</v>
      </c>
      <c r="J187" s="12">
        <f>(Baltimore!$F$25*10^3)/Baltimore!$B$8</f>
        <v>0</v>
      </c>
      <c r="K187" s="12">
        <f>(Albuquerque!$F$25*10^3)/Albuquerque!$B$8</f>
        <v>0</v>
      </c>
      <c r="L187" s="12">
        <f>(Seattle!$F$25*10^3)/Seattle!$B$8</f>
        <v>0</v>
      </c>
      <c r="M187" s="12">
        <f>(Chicago!$F$25*10^3)/Chicago!$B$8</f>
        <v>0</v>
      </c>
      <c r="N187" s="12">
        <f>(Boulder!$F$25*10^3)/Boulder!$B$8</f>
        <v>0</v>
      </c>
      <c r="O187" s="12">
        <f>(Minneapolis!$F$25*10^3)/Minneapolis!$B$8</f>
        <v>0</v>
      </c>
      <c r="P187" s="12">
        <f>(Helena!$F$25*10^3)/Helena!$B$8</f>
        <v>0</v>
      </c>
      <c r="Q187" s="12">
        <f>(Duluth!$F$25*10^3)/Duluth!$B$8</f>
        <v>0</v>
      </c>
      <c r="R187" s="12">
        <f>(Fairbanks!$F$25*10^3)/Fairbanks!$B$8</f>
        <v>0</v>
      </c>
    </row>
    <row r="188" spans="1:18">
      <c r="A188" s="5"/>
      <c r="B188" s="10" t="s">
        <v>93</v>
      </c>
      <c r="C188" s="12">
        <f>(Miami!$F$26*10^3)/Miami!$B$8</f>
        <v>0</v>
      </c>
      <c r="D188" s="12">
        <f>(Houston!$F$26*10^3)/Houston!$B$8</f>
        <v>0</v>
      </c>
      <c r="E188" s="12">
        <f>(Phoenix!$F$26*10^3)/Phoenix!$B$8</f>
        <v>0</v>
      </c>
      <c r="F188" s="12">
        <f>(Atlanta!$F$26*10^3)/Atlanta!$B$8</f>
        <v>0</v>
      </c>
      <c r="G188" s="12">
        <f>(LosAngeles!$F$26*10^3)/LosAngeles!$B$8</f>
        <v>0</v>
      </c>
      <c r="H188" s="12">
        <f>(LasVegas!$F$26*10^3)/LasVegas!$B$8</f>
        <v>0</v>
      </c>
      <c r="I188" s="12">
        <f>(SanFrancisco!$F$26*10^3)/SanFrancisco!$B$8</f>
        <v>0</v>
      </c>
      <c r="J188" s="12">
        <f>(Baltimore!$F$26*10^3)/Baltimore!$B$8</f>
        <v>0</v>
      </c>
      <c r="K188" s="12">
        <f>(Albuquerque!$F$26*10^3)/Albuquerque!$B$8</f>
        <v>0</v>
      </c>
      <c r="L188" s="12">
        <f>(Seattle!$F$26*10^3)/Seattle!$B$8</f>
        <v>0</v>
      </c>
      <c r="M188" s="12">
        <f>(Chicago!$F$26*10^3)/Chicago!$B$8</f>
        <v>0</v>
      </c>
      <c r="N188" s="12">
        <f>(Boulder!$F$26*10^3)/Boulder!$B$8</f>
        <v>0</v>
      </c>
      <c r="O188" s="12">
        <f>(Minneapolis!$F$26*10^3)/Minneapolis!$B$8</f>
        <v>0</v>
      </c>
      <c r="P188" s="12">
        <f>(Helena!$F$26*10^3)/Helena!$B$8</f>
        <v>0</v>
      </c>
      <c r="Q188" s="12">
        <f>(Duluth!$F$26*10^3)/Duluth!$B$8</f>
        <v>0</v>
      </c>
      <c r="R188" s="12">
        <f>(Fairbanks!$F$26*10^3)/Fairbanks!$B$8</f>
        <v>0</v>
      </c>
    </row>
    <row r="189" spans="1:18">
      <c r="A189" s="5"/>
      <c r="B189" s="10" t="s">
        <v>94</v>
      </c>
      <c r="C189" s="12">
        <f>(Miami!$F$28*10^3)/Miami!$B$8</f>
        <v>0</v>
      </c>
      <c r="D189" s="12">
        <f>(Houston!$F$28*10^3)/Houston!$B$8</f>
        <v>0</v>
      </c>
      <c r="E189" s="12">
        <f>(Phoenix!$F$28*10^3)/Phoenix!$B$8</f>
        <v>0</v>
      </c>
      <c r="F189" s="12">
        <f>(Atlanta!$F$28*10^3)/Atlanta!$B$8</f>
        <v>0</v>
      </c>
      <c r="G189" s="12">
        <f>(LosAngeles!$F$28*10^3)/LosAngeles!$B$8</f>
        <v>0</v>
      </c>
      <c r="H189" s="12">
        <f>(LasVegas!$F$28*10^3)/LasVegas!$B$8</f>
        <v>0</v>
      </c>
      <c r="I189" s="12">
        <f>(SanFrancisco!$F$28*10^3)/SanFrancisco!$B$8</f>
        <v>0</v>
      </c>
      <c r="J189" s="12">
        <f>(Baltimore!$F$28*10^3)/Baltimore!$B$8</f>
        <v>0</v>
      </c>
      <c r="K189" s="12">
        <f>(Albuquerque!$F$28*10^3)/Albuquerque!$B$8</f>
        <v>0</v>
      </c>
      <c r="L189" s="12">
        <f>(Seattle!$F$28*10^3)/Seattle!$B$8</f>
        <v>0</v>
      </c>
      <c r="M189" s="12">
        <f>(Chicago!$F$28*10^3)/Chicago!$B$8</f>
        <v>0</v>
      </c>
      <c r="N189" s="12">
        <f>(Boulder!$F$28*10^3)/Boulder!$B$8</f>
        <v>0</v>
      </c>
      <c r="O189" s="12">
        <f>(Minneapolis!$F$28*10^3)/Minneapolis!$B$8</f>
        <v>0</v>
      </c>
      <c r="P189" s="12">
        <f>(Helena!$F$28*10^3)/Helena!$B$8</f>
        <v>0</v>
      </c>
      <c r="Q189" s="12">
        <f>(Duluth!$F$28*10^3)/Duluth!$B$8</f>
        <v>0</v>
      </c>
      <c r="R189" s="12">
        <f>(Fairbanks!$F$28*10^3)/Fairbanks!$B$8</f>
        <v>0</v>
      </c>
    </row>
    <row r="190" spans="1:18">
      <c r="A190" s="5"/>
      <c r="B190" s="8" t="s">
        <v>207</v>
      </c>
      <c r="C190" s="12">
        <f>(Miami!$B$2*10^3)/Miami!$B$8</f>
        <v>159.23666995509944</v>
      </c>
      <c r="D190" s="12">
        <f>(Houston!$B$2*10^3)/Houston!$B$8</f>
        <v>190.62362335655916</v>
      </c>
      <c r="E190" s="12">
        <f>(Phoenix!$B$2*10^3)/Phoenix!$B$8</f>
        <v>203.9117872735583</v>
      </c>
      <c r="F190" s="12">
        <f>(Atlanta!$B$2*10^3)/Atlanta!$B$8</f>
        <v>242.41126919028031</v>
      </c>
      <c r="G190" s="12">
        <f>(LosAngeles!$B$2*10^3)/LosAngeles!$B$8</f>
        <v>135.83295588743218</v>
      </c>
      <c r="H190" s="12">
        <f>(LasVegas!$B$2*10^3)/LasVegas!$B$8</f>
        <v>217.16686004305984</v>
      </c>
      <c r="I190" s="12">
        <f>(SanFrancisco!$B$2*10^3)/SanFrancisco!$B$8</f>
        <v>176.93009288271463</v>
      </c>
      <c r="J190" s="12">
        <f>(Baltimore!$B$2*10^3)/Baltimore!$B$8</f>
        <v>324.20017662399977</v>
      </c>
      <c r="K190" s="12">
        <f>(Albuquerque!$B$2*10^3)/Albuquerque!$B$8</f>
        <v>272.61935046213853</v>
      </c>
      <c r="L190" s="12">
        <f>(Seattle!$B$2*10^3)/Seattle!$B$8</f>
        <v>264.96288620988474</v>
      </c>
      <c r="M190" s="12">
        <f>(Chicago!$B$2*10^3)/Chicago!$B$8</f>
        <v>429.06395484712925</v>
      </c>
      <c r="N190" s="12">
        <f>(Boulder!$B$2*10^3)/Boulder!$B$8</f>
        <v>358.05035231731102</v>
      </c>
      <c r="O190" s="12">
        <f>(Minneapolis!$B$2*10^3)/Minneapolis!$B$8</f>
        <v>592.4577002066128</v>
      </c>
      <c r="P190" s="12">
        <f>(Helena!$B$2*10^3)/Helena!$B$8</f>
        <v>488.77279411308484</v>
      </c>
      <c r="Q190" s="12">
        <f>(Duluth!$B$2*10^3)/Duluth!$B$8</f>
        <v>719.94548233449768</v>
      </c>
      <c r="R190" s="12">
        <f>(Fairbanks!$B$2*10^3)/Fairbanks!$B$8</f>
        <v>1342.2348520101837</v>
      </c>
    </row>
    <row r="191" spans="1:18">
      <c r="A191" s="82" t="s">
        <v>283</v>
      </c>
      <c r="B191" s="83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</row>
    <row r="192" spans="1:18">
      <c r="A192" s="72"/>
      <c r="B192" s="82" t="s">
        <v>282</v>
      </c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1:18">
      <c r="A193" s="72"/>
      <c r="B193" s="74" t="s">
        <v>280</v>
      </c>
      <c r="C193" s="80">
        <f>10^(-3)*Miami!$C109</f>
        <v>55.826748000000002</v>
      </c>
      <c r="D193" s="80">
        <f>10^(-3)*Houston!$C109</f>
        <v>46.739705000000001</v>
      </c>
      <c r="E193" s="80">
        <f>10^(-3)*Phoenix!$C109</f>
        <v>48.830342999999999</v>
      </c>
      <c r="F193" s="80">
        <f>10^(-3)*Atlanta!$C109</f>
        <v>48.388984999999998</v>
      </c>
      <c r="G193" s="80">
        <f>10^(-3)*LosAngeles!$C109</f>
        <v>48.308279999999996</v>
      </c>
      <c r="H193" s="80">
        <f>10^(-3)*LasVegas!$C109</f>
        <v>53.606267000000003</v>
      </c>
      <c r="I193" s="80">
        <f>10^(-3)*SanFrancisco!$C109</f>
        <v>48.848923000000006</v>
      </c>
      <c r="J193" s="80">
        <f>10^(-3)*Baltimore!$C109</f>
        <v>56.732152999999997</v>
      </c>
      <c r="K193" s="80">
        <f>10^(-3)*Albuquerque!$C109</f>
        <v>49.254694000000001</v>
      </c>
      <c r="L193" s="80">
        <f>10^(-3)*Seattle!$C109</f>
        <v>53.910952999999999</v>
      </c>
      <c r="M193" s="80">
        <f>10^(-3)*Chicago!$C109</f>
        <v>61.712947</v>
      </c>
      <c r="N193" s="80">
        <f>10^(-3)*Boulder!$C109</f>
        <v>61.328112000000004</v>
      </c>
      <c r="O193" s="80">
        <f>10^(-3)*Minneapolis!$C109</f>
        <v>64.201245999999998</v>
      </c>
      <c r="P193" s="80">
        <f>10^(-3)*Helena!$C109</f>
        <v>65.552877999999993</v>
      </c>
      <c r="Q193" s="80">
        <f>10^(-3)*Duluth!$C109</f>
        <v>64.179151000000005</v>
      </c>
      <c r="R193" s="80">
        <f>10^(-3)*Fairbanks!$C109</f>
        <v>70.317558999999989</v>
      </c>
    </row>
    <row r="194" spans="1:18">
      <c r="A194" s="72"/>
      <c r="B194" s="74" t="s">
        <v>279</v>
      </c>
      <c r="C194" s="80">
        <f>10^(-3)*Miami!$C110</f>
        <v>62.810947999999996</v>
      </c>
      <c r="D194" s="80">
        <f>10^(-3)*Houston!$C110</f>
        <v>48.317165000000003</v>
      </c>
      <c r="E194" s="80">
        <f>10^(-3)*Phoenix!$C110</f>
        <v>49.767919999999997</v>
      </c>
      <c r="F194" s="80">
        <f>10^(-3)*Atlanta!$C110</f>
        <v>48.392235999999997</v>
      </c>
      <c r="G194" s="80">
        <f>10^(-3)*LosAngeles!$C110</f>
        <v>42.906264000000007</v>
      </c>
      <c r="H194" s="80">
        <f>10^(-3)*LasVegas!$C110</f>
        <v>46.257266999999999</v>
      </c>
      <c r="I194" s="80">
        <f>10^(-3)*SanFrancisco!$C110</f>
        <v>42.103726999999999</v>
      </c>
      <c r="J194" s="80">
        <f>10^(-3)*Baltimore!$C110</f>
        <v>49.472561000000006</v>
      </c>
      <c r="K194" s="80">
        <f>10^(-3)*Albuquerque!$C110</f>
        <v>49.254694000000001</v>
      </c>
      <c r="L194" s="80">
        <f>10^(-3)*Seattle!$C110</f>
        <v>46.561953000000003</v>
      </c>
      <c r="M194" s="80">
        <f>10^(-3)*Chicago!$C110</f>
        <v>61.372387000000003</v>
      </c>
      <c r="N194" s="80">
        <f>10^(-3)*Boulder!$C110</f>
        <v>53.979112000000001</v>
      </c>
      <c r="O194" s="80">
        <f>10^(-3)*Minneapolis!$C110</f>
        <v>56.852246000000001</v>
      </c>
      <c r="P194" s="80">
        <f>10^(-3)*Helena!$C110</f>
        <v>58.203877999999996</v>
      </c>
      <c r="Q194" s="80">
        <f>10^(-3)*Duluth!$C110</f>
        <v>56.830151000000001</v>
      </c>
      <c r="R194" s="80">
        <f>10^(-3)*Fairbanks!$C110</f>
        <v>70.317558999999989</v>
      </c>
    </row>
    <row r="195" spans="1:18">
      <c r="A195" s="72"/>
      <c r="B195" s="71" t="s">
        <v>278</v>
      </c>
      <c r="C195" s="80">
        <f>10^(-3)*Miami!$C111</f>
        <v>68.879475999999997</v>
      </c>
      <c r="D195" s="80">
        <f>10^(-3)*Houston!$C111</f>
        <v>46.363537000000001</v>
      </c>
      <c r="E195" s="80">
        <f>10^(-3)*Phoenix!$C111</f>
        <v>64.913597999999993</v>
      </c>
      <c r="F195" s="80">
        <f>10^(-3)*Atlanta!$C111</f>
        <v>50.009642999999997</v>
      </c>
      <c r="G195" s="80">
        <f>10^(-3)*LosAngeles!$C111</f>
        <v>42.633806</v>
      </c>
      <c r="H195" s="80">
        <f>10^(-3)*LasVegas!$C111</f>
        <v>47.727778000000001</v>
      </c>
      <c r="I195" s="80">
        <f>10^(-3)*SanFrancisco!$C111</f>
        <v>41.499923000000003</v>
      </c>
      <c r="J195" s="80">
        <f>10^(-3)*Baltimore!$C111</f>
        <v>50.735464999999998</v>
      </c>
      <c r="K195" s="80">
        <f>10^(-3)*Albuquerque!$C111</f>
        <v>49.254694000000001</v>
      </c>
      <c r="L195" s="80">
        <f>10^(-3)*Seattle!$C111</f>
        <v>46.698269000000003</v>
      </c>
      <c r="M195" s="80">
        <f>10^(-3)*Chicago!$C111</f>
        <v>54.361319999999999</v>
      </c>
      <c r="N195" s="80">
        <f>10^(-3)*Boulder!$C111</f>
        <v>54.369589999999995</v>
      </c>
      <c r="O195" s="80">
        <f>10^(-3)*Minneapolis!$C111</f>
        <v>56.852246000000001</v>
      </c>
      <c r="P195" s="80">
        <f>10^(-3)*Helena!$C111</f>
        <v>58.203877999999996</v>
      </c>
      <c r="Q195" s="80">
        <f>10^(-3)*Duluth!$C111</f>
        <v>56.830151000000001</v>
      </c>
      <c r="R195" s="80">
        <f>10^(-3)*Fairbanks!$C111</f>
        <v>62.968558999999999</v>
      </c>
    </row>
    <row r="196" spans="1:18">
      <c r="A196" s="72"/>
      <c r="B196" s="71" t="s">
        <v>277</v>
      </c>
      <c r="C196" s="80">
        <f>10^(-3)*Miami!$C112</f>
        <v>73.544472999999996</v>
      </c>
      <c r="D196" s="80">
        <f>10^(-3)*Houston!$C112</f>
        <v>59.937184000000002</v>
      </c>
      <c r="E196" s="80">
        <f>10^(-3)*Phoenix!$C112</f>
        <v>67.866517999999999</v>
      </c>
      <c r="F196" s="80">
        <f>10^(-3)*Atlanta!$C112</f>
        <v>58.766862000000003</v>
      </c>
      <c r="G196" s="80">
        <f>10^(-3)*LosAngeles!$C112</f>
        <v>43.459930999999997</v>
      </c>
      <c r="H196" s="80">
        <f>10^(-3)*LasVegas!$C112</f>
        <v>63.665315999999997</v>
      </c>
      <c r="I196" s="80">
        <f>10^(-3)*SanFrancisco!$C112</f>
        <v>42.350842</v>
      </c>
      <c r="J196" s="80">
        <f>10^(-3)*Baltimore!$C112</f>
        <v>51.157722</v>
      </c>
      <c r="K196" s="80">
        <f>10^(-3)*Albuquerque!$C112</f>
        <v>51.183855999999999</v>
      </c>
      <c r="L196" s="80">
        <f>10^(-3)*Seattle!$C112</f>
        <v>46.561953000000003</v>
      </c>
      <c r="M196" s="80">
        <f>10^(-3)*Chicago!$C112</f>
        <v>54.776805000000003</v>
      </c>
      <c r="N196" s="80">
        <f>10^(-3)*Boulder!$C112</f>
        <v>55.272097000000002</v>
      </c>
      <c r="O196" s="80">
        <f>10^(-3)*Minneapolis!$C112</f>
        <v>56.828544000000001</v>
      </c>
      <c r="P196" s="80">
        <f>10^(-3)*Helena!$C112</f>
        <v>57.688936000000005</v>
      </c>
      <c r="Q196" s="80">
        <f>10^(-3)*Duluth!$C112</f>
        <v>56.830151000000001</v>
      </c>
      <c r="R196" s="80">
        <f>10^(-3)*Fairbanks!$C112</f>
        <v>62.968558999999999</v>
      </c>
    </row>
    <row r="197" spans="1:18">
      <c r="A197" s="72"/>
      <c r="B197" s="71" t="s">
        <v>260</v>
      </c>
      <c r="C197" s="80">
        <f>10^(-3)*Miami!$C113</f>
        <v>83.520254000000008</v>
      </c>
      <c r="D197" s="80">
        <f>10^(-3)*Houston!$C113</f>
        <v>80.366892000000007</v>
      </c>
      <c r="E197" s="80">
        <f>10^(-3)*Phoenix!$C113</f>
        <v>83.185000000000002</v>
      </c>
      <c r="F197" s="80">
        <f>10^(-3)*Atlanta!$C113</f>
        <v>71.708392000000003</v>
      </c>
      <c r="G197" s="80">
        <f>10^(-3)*LosAngeles!$C113</f>
        <v>42.83278</v>
      </c>
      <c r="H197" s="80">
        <f>10^(-3)*LasVegas!$C113</f>
        <v>74.572632999999996</v>
      </c>
      <c r="I197" s="80">
        <f>10^(-3)*SanFrancisco!$C113</f>
        <v>42.748016999999997</v>
      </c>
      <c r="J197" s="80">
        <f>10^(-3)*Baltimore!$C113</f>
        <v>57.568232999999999</v>
      </c>
      <c r="K197" s="80">
        <f>10^(-3)*Albuquerque!$C113</f>
        <v>64.677986000000004</v>
      </c>
      <c r="L197" s="80">
        <f>10^(-3)*Seattle!$C113</f>
        <v>47.805633</v>
      </c>
      <c r="M197" s="80">
        <f>10^(-3)*Chicago!$C113</f>
        <v>65.916862999999992</v>
      </c>
      <c r="N197" s="80">
        <f>10^(-3)*Boulder!$C113</f>
        <v>63.480288000000002</v>
      </c>
      <c r="O197" s="80">
        <f>10^(-3)*Minneapolis!$C113</f>
        <v>67.999259999999992</v>
      </c>
      <c r="P197" s="80">
        <f>10^(-3)*Helena!$C113</f>
        <v>59.094715000000001</v>
      </c>
      <c r="Q197" s="80">
        <f>10^(-3)*Duluth!$C113</f>
        <v>57.654240000000001</v>
      </c>
      <c r="R197" s="80">
        <f>10^(-3)*Fairbanks!$C113</f>
        <v>62.719856</v>
      </c>
    </row>
    <row r="198" spans="1:18">
      <c r="A198" s="72"/>
      <c r="B198" s="71" t="s">
        <v>276</v>
      </c>
      <c r="C198" s="80">
        <f>10^(-3)*Miami!$C114</f>
        <v>84.532717000000005</v>
      </c>
      <c r="D198" s="80">
        <f>10^(-3)*Houston!$C114</f>
        <v>82.170535000000001</v>
      </c>
      <c r="E198" s="80">
        <f>10^(-3)*Phoenix!$C114</f>
        <v>94.278075999999999</v>
      </c>
      <c r="F198" s="80">
        <f>10^(-3)*Atlanta!$C114</f>
        <v>82.771604000000011</v>
      </c>
      <c r="G198" s="80">
        <f>10^(-3)*LosAngeles!$C114</f>
        <v>43.101773000000001</v>
      </c>
      <c r="H198" s="80">
        <f>10^(-3)*LasVegas!$C114</f>
        <v>83.075164000000001</v>
      </c>
      <c r="I198" s="80">
        <f>10^(-3)*SanFrancisco!$C114</f>
        <v>42.973078999999998</v>
      </c>
      <c r="J198" s="80">
        <f>10^(-3)*Baltimore!$C114</f>
        <v>86.931159000000008</v>
      </c>
      <c r="K198" s="80">
        <f>10^(-3)*Albuquerque!$C114</f>
        <v>76.387035999999995</v>
      </c>
      <c r="L198" s="80">
        <f>10^(-3)*Seattle!$C114</f>
        <v>48.545500000000004</v>
      </c>
      <c r="M198" s="80">
        <f>10^(-3)*Chicago!$C114</f>
        <v>91.470816000000013</v>
      </c>
      <c r="N198" s="80">
        <f>10^(-3)*Boulder!$C114</f>
        <v>75.660981000000007</v>
      </c>
      <c r="O198" s="80">
        <f>10^(-3)*Minneapolis!$C114</f>
        <v>90.699981000000008</v>
      </c>
      <c r="P198" s="80">
        <f>10^(-3)*Helena!$C114</f>
        <v>82.715518000000003</v>
      </c>
      <c r="Q198" s="80">
        <f>10^(-3)*Duluth!$C114</f>
        <v>63.682096000000001</v>
      </c>
      <c r="R198" s="80">
        <f>10^(-3)*Fairbanks!$C114</f>
        <v>64.42304</v>
      </c>
    </row>
    <row r="199" spans="1:18">
      <c r="A199" s="72"/>
      <c r="B199" s="71" t="s">
        <v>275</v>
      </c>
      <c r="C199" s="80">
        <f>10^(-3)*Miami!$C115</f>
        <v>83.070755999999989</v>
      </c>
      <c r="D199" s="80">
        <f>10^(-3)*Houston!$C115</f>
        <v>84.640152</v>
      </c>
      <c r="E199" s="80">
        <f>10^(-3)*Phoenix!$C115</f>
        <v>94.409140000000008</v>
      </c>
      <c r="F199" s="80">
        <f>10^(-3)*Atlanta!$C115</f>
        <v>93.463055999999995</v>
      </c>
      <c r="G199" s="80">
        <f>10^(-3)*LosAngeles!$C115</f>
        <v>51.256146000000001</v>
      </c>
      <c r="H199" s="80">
        <f>10^(-3)*LasVegas!$C115</f>
        <v>82.977528000000007</v>
      </c>
      <c r="I199" s="80">
        <f>10^(-3)*SanFrancisco!$C115</f>
        <v>52.624267000000003</v>
      </c>
      <c r="J199" s="80">
        <f>10^(-3)*Baltimore!$C115</f>
        <v>93.300585000000012</v>
      </c>
      <c r="K199" s="80">
        <f>10^(-3)*Albuquerque!$C115</f>
        <v>78.350721000000007</v>
      </c>
      <c r="L199" s="80">
        <f>10^(-3)*Seattle!$C115</f>
        <v>59.444279999999999</v>
      </c>
      <c r="M199" s="80">
        <f>10^(-3)*Chicago!$C115</f>
        <v>94.370619000000005</v>
      </c>
      <c r="N199" s="80">
        <f>10^(-3)*Boulder!$C115</f>
        <v>82.583672000000007</v>
      </c>
      <c r="O199" s="80">
        <f>10^(-3)*Minneapolis!$C115</f>
        <v>89.165578999999994</v>
      </c>
      <c r="P199" s="80">
        <f>10^(-3)*Helena!$C115</f>
        <v>82.200419999999994</v>
      </c>
      <c r="Q199" s="80">
        <f>10^(-3)*Duluth!$C115</f>
        <v>80.612988999999999</v>
      </c>
      <c r="R199" s="80">
        <f>10^(-3)*Fairbanks!$C115</f>
        <v>64.617815000000007</v>
      </c>
    </row>
    <row r="200" spans="1:18">
      <c r="A200" s="72"/>
      <c r="B200" s="71" t="s">
        <v>274</v>
      </c>
      <c r="C200" s="80">
        <f>10^(-3)*Miami!$C116</f>
        <v>84.481123999999994</v>
      </c>
      <c r="D200" s="80">
        <f>10^(-3)*Houston!$C116</f>
        <v>84.851747000000003</v>
      </c>
      <c r="E200" s="80">
        <f>10^(-3)*Phoenix!$C116</f>
        <v>94.150177999999997</v>
      </c>
      <c r="F200" s="80">
        <f>10^(-3)*Atlanta!$C116</f>
        <v>83.200448999999992</v>
      </c>
      <c r="G200" s="80">
        <f>10^(-3)*LosAngeles!$C116</f>
        <v>56.870726000000005</v>
      </c>
      <c r="H200" s="80">
        <f>10^(-3)*LasVegas!$C116</f>
        <v>82.792335000000008</v>
      </c>
      <c r="I200" s="80">
        <f>10^(-3)*SanFrancisco!$C116</f>
        <v>43.415086000000002</v>
      </c>
      <c r="J200" s="80">
        <f>10^(-3)*Baltimore!$C116</f>
        <v>90.164611000000008</v>
      </c>
      <c r="K200" s="80">
        <f>10^(-3)*Albuquerque!$C116</f>
        <v>78.963869000000003</v>
      </c>
      <c r="L200" s="80">
        <f>10^(-3)*Seattle!$C116</f>
        <v>54.260885999999999</v>
      </c>
      <c r="M200" s="80">
        <f>10^(-3)*Chicago!$C116</f>
        <v>89.407820000000015</v>
      </c>
      <c r="N200" s="80">
        <f>10^(-3)*Boulder!$C116</f>
        <v>83.313776000000004</v>
      </c>
      <c r="O200" s="80">
        <f>10^(-3)*Minneapolis!$C116</f>
        <v>86.124431000000001</v>
      </c>
      <c r="P200" s="80">
        <f>10^(-3)*Helena!$C116</f>
        <v>77.045239000000009</v>
      </c>
      <c r="Q200" s="80">
        <f>10^(-3)*Duluth!$C116</f>
        <v>70.566312999999994</v>
      </c>
      <c r="R200" s="80">
        <f>10^(-3)*Fairbanks!$C116</f>
        <v>64.288942000000006</v>
      </c>
    </row>
    <row r="201" spans="1:18">
      <c r="A201" s="72"/>
      <c r="B201" s="71" t="s">
        <v>273</v>
      </c>
      <c r="C201" s="80">
        <f>10^(-3)*Miami!$C117</f>
        <v>82.930679000000012</v>
      </c>
      <c r="D201" s="80">
        <f>10^(-3)*Houston!$C117</f>
        <v>80.753365000000002</v>
      </c>
      <c r="E201" s="80">
        <f>10^(-3)*Phoenix!$C117</f>
        <v>90.657804999999996</v>
      </c>
      <c r="F201" s="80">
        <f>10^(-3)*Atlanta!$C117</f>
        <v>74.152180000000001</v>
      </c>
      <c r="G201" s="80">
        <f>10^(-3)*LosAngeles!$C117</f>
        <v>57.980736</v>
      </c>
      <c r="H201" s="80">
        <f>10^(-3)*LasVegas!$C117</f>
        <v>81.603521000000001</v>
      </c>
      <c r="I201" s="80">
        <f>10^(-3)*SanFrancisco!$C117</f>
        <v>59.114640000000001</v>
      </c>
      <c r="J201" s="80">
        <f>10^(-3)*Baltimore!$C117</f>
        <v>72.77852</v>
      </c>
      <c r="K201" s="80">
        <f>10^(-3)*Albuquerque!$C117</f>
        <v>61.650300999999999</v>
      </c>
      <c r="L201" s="80">
        <f>10^(-3)*Seattle!$C117</f>
        <v>52.515155</v>
      </c>
      <c r="M201" s="80">
        <f>10^(-3)*Chicago!$C117</f>
        <v>72.649074999999996</v>
      </c>
      <c r="N201" s="80">
        <f>10^(-3)*Boulder!$C117</f>
        <v>68.466789000000006</v>
      </c>
      <c r="O201" s="80">
        <f>10^(-3)*Minneapolis!$C117</f>
        <v>68.566444000000004</v>
      </c>
      <c r="P201" s="80">
        <f>10^(-3)*Helena!$C117</f>
        <v>60.246906000000003</v>
      </c>
      <c r="Q201" s="80">
        <f>10^(-3)*Duluth!$C117</f>
        <v>58.668644999999998</v>
      </c>
      <c r="R201" s="80">
        <f>10^(-3)*Fairbanks!$C117</f>
        <v>62.018050000000002</v>
      </c>
    </row>
    <row r="202" spans="1:18">
      <c r="A202" s="72"/>
      <c r="B202" s="71" t="s">
        <v>272</v>
      </c>
      <c r="C202" s="80">
        <f>10^(-3)*Miami!$C118</f>
        <v>79.098619999999997</v>
      </c>
      <c r="D202" s="80">
        <f>10^(-3)*Houston!$C118</f>
        <v>67.750230999999999</v>
      </c>
      <c r="E202" s="80">
        <f>10^(-3)*Phoenix!$C118</f>
        <v>69.221587</v>
      </c>
      <c r="F202" s="80">
        <f>10^(-3)*Atlanta!$C118</f>
        <v>60.435714000000004</v>
      </c>
      <c r="G202" s="80">
        <f>10^(-3)*LosAngeles!$C118</f>
        <v>47.257092</v>
      </c>
      <c r="H202" s="80">
        <f>10^(-3)*LasVegas!$C118</f>
        <v>63.037067999999998</v>
      </c>
      <c r="I202" s="80">
        <f>10^(-3)*SanFrancisco!$C118</f>
        <v>42.76549</v>
      </c>
      <c r="J202" s="80">
        <f>10^(-3)*Baltimore!$C118</f>
        <v>54.943436000000005</v>
      </c>
      <c r="K202" s="80">
        <f>10^(-3)*Albuquerque!$C118</f>
        <v>51.215398999999998</v>
      </c>
      <c r="L202" s="80">
        <f>10^(-3)*Seattle!$C118</f>
        <v>47.170625000000001</v>
      </c>
      <c r="M202" s="80">
        <f>10^(-3)*Chicago!$C118</f>
        <v>56.255991000000002</v>
      </c>
      <c r="N202" s="80">
        <f>10^(-3)*Boulder!$C118</f>
        <v>56.127476000000001</v>
      </c>
      <c r="O202" s="80">
        <f>10^(-3)*Minneapolis!$C118</f>
        <v>57.259985999999998</v>
      </c>
      <c r="P202" s="80">
        <f>10^(-3)*Helena!$C118</f>
        <v>58.666481000000005</v>
      </c>
      <c r="Q202" s="80">
        <f>10^(-3)*Duluth!$C118</f>
        <v>56.282586000000002</v>
      </c>
      <c r="R202" s="80">
        <f>10^(-3)*Fairbanks!$C118</f>
        <v>70.317558999999989</v>
      </c>
    </row>
    <row r="203" spans="1:18">
      <c r="A203" s="72"/>
      <c r="B203" s="71" t="s">
        <v>271</v>
      </c>
      <c r="C203" s="80">
        <f>10^(-3)*Miami!$C119</f>
        <v>67.041386000000003</v>
      </c>
      <c r="D203" s="80">
        <f>10^(-3)*Houston!$C119</f>
        <v>49.516299000000004</v>
      </c>
      <c r="E203" s="80">
        <f>10^(-3)*Phoenix!$C119</f>
        <v>57.709864000000003</v>
      </c>
      <c r="F203" s="80">
        <f>10^(-3)*Atlanta!$C119</f>
        <v>49.446269000000001</v>
      </c>
      <c r="G203" s="80">
        <f>10^(-3)*LosAngeles!$C119</f>
        <v>48.760381000000002</v>
      </c>
      <c r="H203" s="80">
        <f>10^(-3)*LasVegas!$C119</f>
        <v>53.810730000000007</v>
      </c>
      <c r="I203" s="80">
        <f>10^(-3)*SanFrancisco!$C119</f>
        <v>48.848923000000006</v>
      </c>
      <c r="J203" s="80">
        <f>10^(-3)*Baltimore!$C119</f>
        <v>56.732152999999997</v>
      </c>
      <c r="K203" s="80">
        <f>10^(-3)*Albuquerque!$C119</f>
        <v>56.603694000000004</v>
      </c>
      <c r="L203" s="80">
        <f>10^(-3)*Seattle!$C119</f>
        <v>53.910952999999999</v>
      </c>
      <c r="M203" s="80">
        <f>10^(-3)*Chicago!$C119</f>
        <v>61.372387000000003</v>
      </c>
      <c r="N203" s="80">
        <f>10^(-3)*Boulder!$C119</f>
        <v>61.069696000000008</v>
      </c>
      <c r="O203" s="80">
        <f>10^(-3)*Minneapolis!$C119</f>
        <v>64.201245999999998</v>
      </c>
      <c r="P203" s="80">
        <f>10^(-3)*Helena!$C119</f>
        <v>65.037936000000002</v>
      </c>
      <c r="Q203" s="80">
        <f>10^(-3)*Duluth!$C119</f>
        <v>64.179151000000005</v>
      </c>
      <c r="R203" s="80">
        <f>10^(-3)*Fairbanks!$C119</f>
        <v>70.317558999999989</v>
      </c>
    </row>
    <row r="204" spans="1:18">
      <c r="A204" s="72"/>
      <c r="B204" s="71" t="s">
        <v>270</v>
      </c>
      <c r="C204" s="80">
        <f>10^(-3)*Miami!$C120</f>
        <v>57.457757000000001</v>
      </c>
      <c r="D204" s="80">
        <f>10^(-3)*Houston!$C120</f>
        <v>46.671554</v>
      </c>
      <c r="E204" s="80">
        <f>10^(-3)*Phoenix!$C120</f>
        <v>48.685148999999996</v>
      </c>
      <c r="F204" s="80">
        <f>10^(-3)*Atlanta!$C120</f>
        <v>48.388984999999998</v>
      </c>
      <c r="G204" s="80">
        <f>10^(-3)*LosAngeles!$C120</f>
        <v>48.570817000000005</v>
      </c>
      <c r="H204" s="80">
        <f>10^(-3)*LasVegas!$C120</f>
        <v>53.606267000000003</v>
      </c>
      <c r="I204" s="80">
        <f>10^(-3)*SanFrancisco!$C120</f>
        <v>48.848923000000006</v>
      </c>
      <c r="J204" s="80">
        <f>10^(-3)*Baltimore!$C120</f>
        <v>56.732152999999997</v>
      </c>
      <c r="K204" s="80">
        <f>10^(-3)*Albuquerque!$C120</f>
        <v>56.603694000000004</v>
      </c>
      <c r="L204" s="80">
        <f>10^(-3)*Seattle!$C120</f>
        <v>53.910952999999999</v>
      </c>
      <c r="M204" s="80">
        <f>10^(-3)*Chicago!$C120</f>
        <v>61.372387000000003</v>
      </c>
      <c r="N204" s="80">
        <f>10^(-3)*Boulder!$C120</f>
        <v>61.328112000000004</v>
      </c>
      <c r="O204" s="80">
        <f>10^(-3)*Minneapolis!$C120</f>
        <v>64.201245999999998</v>
      </c>
      <c r="P204" s="80">
        <f>10^(-3)*Helena!$C120</f>
        <v>65.552877999999993</v>
      </c>
      <c r="Q204" s="80">
        <f>10^(-3)*Duluth!$C120</f>
        <v>64.179151000000005</v>
      </c>
      <c r="R204" s="80">
        <f>10^(-3)*Fairbanks!$C120</f>
        <v>70.317558999999989</v>
      </c>
    </row>
    <row r="205" spans="1:18">
      <c r="A205" s="72"/>
      <c r="B205" s="71" t="s">
        <v>281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</row>
    <row r="206" spans="1:18">
      <c r="A206" s="72"/>
      <c r="B206" s="74" t="s">
        <v>280</v>
      </c>
      <c r="C206" s="80" t="str">
        <f>Miami!$D109</f>
        <v>24-JAN-13:00</v>
      </c>
      <c r="D206" s="80" t="str">
        <f>Houston!$D109</f>
        <v>03-JAN-13:00</v>
      </c>
      <c r="E206" s="80" t="str">
        <f>Phoenix!$D109</f>
        <v>26-JAN-15:00</v>
      </c>
      <c r="F206" s="80" t="str">
        <f>Atlanta!$D109</f>
        <v>02-JAN-09:30</v>
      </c>
      <c r="G206" s="80" t="str">
        <f>LosAngeles!$D109</f>
        <v>02-JAN-16:00</v>
      </c>
      <c r="H206" s="80" t="str">
        <f>LasVegas!$D109</f>
        <v>02-JAN-16:40</v>
      </c>
      <c r="I206" s="80" t="str">
        <f>SanFrancisco!$D109</f>
        <v>02-JAN-16:00</v>
      </c>
      <c r="J206" s="80" t="str">
        <f>Baltimore!$D109</f>
        <v>02-JAN-16:49</v>
      </c>
      <c r="K206" s="80" t="str">
        <f>Albuquerque!$D109</f>
        <v>02-JAN-09:09</v>
      </c>
      <c r="L206" s="80" t="str">
        <f>Seattle!$D109</f>
        <v>02-JAN-16:30</v>
      </c>
      <c r="M206" s="80" t="str">
        <f>Chicago!$D109</f>
        <v>06-JAN-16:30</v>
      </c>
      <c r="N206" s="80" t="str">
        <f>Boulder!$D109</f>
        <v>05-JAN-16:49</v>
      </c>
      <c r="O206" s="80" t="str">
        <f>Minneapolis!$D109</f>
        <v>02-JAN-16:40</v>
      </c>
      <c r="P206" s="80" t="str">
        <f>Helena!$D109</f>
        <v>04-JAN-16:49</v>
      </c>
      <c r="Q206" s="80" t="str">
        <f>Duluth!$D109</f>
        <v>02-JAN-16:30</v>
      </c>
      <c r="R206" s="80" t="str">
        <f>Fairbanks!$D109</f>
        <v>02-JAN-09:09</v>
      </c>
    </row>
    <row r="207" spans="1:18">
      <c r="A207" s="72"/>
      <c r="B207" s="74" t="s">
        <v>279</v>
      </c>
      <c r="C207" s="80" t="str">
        <f>Miami!$D110</f>
        <v>22-FEB-13:00</v>
      </c>
      <c r="D207" s="80" t="str">
        <f>Houston!$D110</f>
        <v>23-FEB-15:50</v>
      </c>
      <c r="E207" s="80" t="str">
        <f>Phoenix!$D110</f>
        <v>28-FEB-15:00</v>
      </c>
      <c r="F207" s="80" t="str">
        <f>Atlanta!$D110</f>
        <v>09-FEB-09:09</v>
      </c>
      <c r="G207" s="80" t="str">
        <f>LosAngeles!$D110</f>
        <v>13-FEB-11:00</v>
      </c>
      <c r="H207" s="80" t="str">
        <f>LasVegas!$D110</f>
        <v>01-FEB-09:09</v>
      </c>
      <c r="I207" s="80" t="str">
        <f>SanFrancisco!$D110</f>
        <v>15-FEB-15:00</v>
      </c>
      <c r="J207" s="80" t="str">
        <f>Baltimore!$D110</f>
        <v>08-FEB-09:09</v>
      </c>
      <c r="K207" s="80" t="str">
        <f>Albuquerque!$D110</f>
        <v>01-FEB-09:09</v>
      </c>
      <c r="L207" s="80" t="str">
        <f>Seattle!$D110</f>
        <v>01-FEB-09:09</v>
      </c>
      <c r="M207" s="80" t="str">
        <f>Chicago!$D110</f>
        <v>01-FEB-16:00</v>
      </c>
      <c r="N207" s="80" t="str">
        <f>Boulder!$D110</f>
        <v>14-FEB-09:09</v>
      </c>
      <c r="O207" s="80" t="str">
        <f>Minneapolis!$D110</f>
        <v>01-FEB-09:09</v>
      </c>
      <c r="P207" s="80" t="str">
        <f>Helena!$D110</f>
        <v>06-FEB-09:09</v>
      </c>
      <c r="Q207" s="80" t="str">
        <f>Duluth!$D110</f>
        <v>01-FEB-09:09</v>
      </c>
      <c r="R207" s="80" t="str">
        <f>Fairbanks!$D110</f>
        <v>01-FEB-09:09</v>
      </c>
    </row>
    <row r="208" spans="1:18">
      <c r="A208" s="72"/>
      <c r="B208" s="71" t="s">
        <v>278</v>
      </c>
      <c r="C208" s="80" t="str">
        <f>Miami!$D111</f>
        <v>13-MAR-15:00</v>
      </c>
      <c r="D208" s="80" t="str">
        <f>Houston!$D111</f>
        <v>24-MAR-13:00</v>
      </c>
      <c r="E208" s="80" t="str">
        <f>Phoenix!$D111</f>
        <v>17-MAR-15:00</v>
      </c>
      <c r="F208" s="80" t="str">
        <f>Atlanta!$D111</f>
        <v>28-MAR-15:00</v>
      </c>
      <c r="G208" s="80" t="str">
        <f>LosAngeles!$D111</f>
        <v>31-MAR-14:09</v>
      </c>
      <c r="H208" s="80" t="str">
        <f>LasVegas!$D111</f>
        <v>31-MAR-14:00</v>
      </c>
      <c r="I208" s="80" t="str">
        <f>SanFrancisco!$D111</f>
        <v>01-MAR-09:09</v>
      </c>
      <c r="J208" s="80" t="str">
        <f>Baltimore!$D111</f>
        <v>09-MAR-15:00</v>
      </c>
      <c r="K208" s="80" t="str">
        <f>Albuquerque!$D111</f>
        <v>01-MAR-09:09</v>
      </c>
      <c r="L208" s="80" t="str">
        <f>Seattle!$D111</f>
        <v>29-MAR-15:50</v>
      </c>
      <c r="M208" s="80" t="str">
        <f>Chicago!$D111</f>
        <v>31-MAR-15:50</v>
      </c>
      <c r="N208" s="80" t="str">
        <f>Boulder!$D111</f>
        <v>30-MAR-15:00</v>
      </c>
      <c r="O208" s="80" t="str">
        <f>Minneapolis!$D111</f>
        <v>06-MAR-09:09</v>
      </c>
      <c r="P208" s="80" t="str">
        <f>Helena!$D111</f>
        <v>03-MAR-09:09</v>
      </c>
      <c r="Q208" s="80" t="str">
        <f>Duluth!$D111</f>
        <v>02-MAR-09:09</v>
      </c>
      <c r="R208" s="80" t="str">
        <f>Fairbanks!$D111</f>
        <v>01-MAR-09:09</v>
      </c>
    </row>
    <row r="209" spans="1:18">
      <c r="A209" s="72"/>
      <c r="B209" s="71" t="s">
        <v>277</v>
      </c>
      <c r="C209" s="80" t="str">
        <f>Miami!$D112</f>
        <v>03-APR-14:50</v>
      </c>
      <c r="D209" s="80" t="str">
        <f>Houston!$D112</f>
        <v>21-APR-14:00</v>
      </c>
      <c r="E209" s="80" t="str">
        <f>Phoenix!$D112</f>
        <v>26-APR-15:00</v>
      </c>
      <c r="F209" s="80" t="str">
        <f>Atlanta!$D112</f>
        <v>14-APR-15:00</v>
      </c>
      <c r="G209" s="80" t="str">
        <f>LosAngeles!$D112</f>
        <v>11-APR-15:00</v>
      </c>
      <c r="H209" s="80" t="str">
        <f>LasVegas!$D112</f>
        <v>21-APR-15:00</v>
      </c>
      <c r="I209" s="80" t="str">
        <f>SanFrancisco!$D112</f>
        <v>13-APR-14:00</v>
      </c>
      <c r="J209" s="80" t="str">
        <f>Baltimore!$D112</f>
        <v>04-APR-15:00</v>
      </c>
      <c r="K209" s="80" t="str">
        <f>Albuquerque!$D112</f>
        <v>21-APR-15:00</v>
      </c>
      <c r="L209" s="80" t="str">
        <f>Seattle!$D112</f>
        <v>03-APR-08:09</v>
      </c>
      <c r="M209" s="80" t="str">
        <f>Chicago!$D112</f>
        <v>07-APR-14:00</v>
      </c>
      <c r="N209" s="80" t="str">
        <f>Boulder!$D112</f>
        <v>25-APR-14:00</v>
      </c>
      <c r="O209" s="80" t="str">
        <f>Minneapolis!$D112</f>
        <v>14-APR-15:00</v>
      </c>
      <c r="P209" s="80" t="str">
        <f>Helena!$D112</f>
        <v>03-APR-08:09</v>
      </c>
      <c r="Q209" s="80" t="str">
        <f>Duluth!$D112</f>
        <v>03-APR-08:09</v>
      </c>
      <c r="R209" s="80" t="str">
        <f>Fairbanks!$D112</f>
        <v>03-APR-08:09</v>
      </c>
    </row>
    <row r="210" spans="1:18">
      <c r="A210" s="72"/>
      <c r="B210" s="71" t="s">
        <v>260</v>
      </c>
      <c r="C210" s="80" t="str">
        <f>Miami!$D113</f>
        <v>24-MAY-14:00</v>
      </c>
      <c r="D210" s="80" t="str">
        <f>Houston!$D113</f>
        <v>18-MAY-15:39</v>
      </c>
      <c r="E210" s="80" t="str">
        <f>Phoenix!$D113</f>
        <v>30-MAY-15:00</v>
      </c>
      <c r="F210" s="80" t="str">
        <f>Atlanta!$D113</f>
        <v>15-MAY-14:00</v>
      </c>
      <c r="G210" s="80" t="str">
        <f>LosAngeles!$D113</f>
        <v>30-MAY-13:50</v>
      </c>
      <c r="H210" s="80" t="str">
        <f>LasVegas!$D113</f>
        <v>31-MAY-15:00</v>
      </c>
      <c r="I210" s="80" t="str">
        <f>SanFrancisco!$D113</f>
        <v>17-MAY-13:00</v>
      </c>
      <c r="J210" s="80" t="str">
        <f>Baltimore!$D113</f>
        <v>15-MAY-15:00</v>
      </c>
      <c r="K210" s="80" t="str">
        <f>Albuquerque!$D113</f>
        <v>31-MAY-15:00</v>
      </c>
      <c r="L210" s="80" t="str">
        <f>Seattle!$D113</f>
        <v>04-MAY-14:00</v>
      </c>
      <c r="M210" s="80" t="str">
        <f>Chicago!$D113</f>
        <v>30-MAY-15:00</v>
      </c>
      <c r="N210" s="80" t="str">
        <f>Boulder!$D113</f>
        <v>23-MAY-15:00</v>
      </c>
      <c r="O210" s="80" t="str">
        <f>Minneapolis!$D113</f>
        <v>31-MAY-12:09</v>
      </c>
      <c r="P210" s="80" t="str">
        <f>Helena!$D113</f>
        <v>16-MAY-15:00</v>
      </c>
      <c r="Q210" s="80" t="str">
        <f>Duluth!$D113</f>
        <v>31-MAY-15:00</v>
      </c>
      <c r="R210" s="80" t="str">
        <f>Fairbanks!$D113</f>
        <v>24-MAY-14:00</v>
      </c>
    </row>
    <row r="211" spans="1:18">
      <c r="A211" s="72"/>
      <c r="B211" s="71" t="s">
        <v>276</v>
      </c>
      <c r="C211" s="80" t="str">
        <f>Miami!$D114</f>
        <v>28-JUN-14:00</v>
      </c>
      <c r="D211" s="80" t="str">
        <f>Houston!$D114</f>
        <v>13-JUN-14:00</v>
      </c>
      <c r="E211" s="80" t="str">
        <f>Phoenix!$D114</f>
        <v>28-JUN-15:00</v>
      </c>
      <c r="F211" s="80" t="str">
        <f>Atlanta!$D114</f>
        <v>19-JUN-14:00</v>
      </c>
      <c r="G211" s="80" t="str">
        <f>LosAngeles!$D114</f>
        <v>30-JUN-14:00</v>
      </c>
      <c r="H211" s="80" t="str">
        <f>LasVegas!$D114</f>
        <v>27-JUN-15:00</v>
      </c>
      <c r="I211" s="80" t="str">
        <f>SanFrancisco!$D114</f>
        <v>16-JUN-14:00</v>
      </c>
      <c r="J211" s="80" t="str">
        <f>Baltimore!$D114</f>
        <v>30-JUN-15:00</v>
      </c>
      <c r="K211" s="80" t="str">
        <f>Albuquerque!$D114</f>
        <v>29-JUN-15:39</v>
      </c>
      <c r="L211" s="80" t="str">
        <f>Seattle!$D114</f>
        <v>28-JUN-14:00</v>
      </c>
      <c r="M211" s="80" t="str">
        <f>Chicago!$D114</f>
        <v>08-JUN-12:00</v>
      </c>
      <c r="N211" s="80" t="str">
        <f>Boulder!$D114</f>
        <v>28-JUN-13:00</v>
      </c>
      <c r="O211" s="80" t="str">
        <f>Minneapolis!$D114</f>
        <v>29-JUN-14:00</v>
      </c>
      <c r="P211" s="80" t="str">
        <f>Helena!$D114</f>
        <v>30-JUN-14:00</v>
      </c>
      <c r="Q211" s="80" t="str">
        <f>Duluth!$D114</f>
        <v>14-JUN-15:00</v>
      </c>
      <c r="R211" s="80" t="str">
        <f>Fairbanks!$D114</f>
        <v>20-JUN-15:00</v>
      </c>
    </row>
    <row r="212" spans="1:18">
      <c r="A212" s="72"/>
      <c r="B212" s="71" t="s">
        <v>275</v>
      </c>
      <c r="C212" s="80" t="str">
        <f>Miami!$D115</f>
        <v>10-JUL-13:50</v>
      </c>
      <c r="D212" s="80" t="str">
        <f>Houston!$D115</f>
        <v>31-JUL-13:00</v>
      </c>
      <c r="E212" s="80" t="str">
        <f>Phoenix!$D115</f>
        <v>11-JUL-15:00</v>
      </c>
      <c r="F212" s="80" t="str">
        <f>Atlanta!$D115</f>
        <v>03-JUL-15:50</v>
      </c>
      <c r="G212" s="80" t="str">
        <f>LosAngeles!$D115</f>
        <v>10-JUL-15:00</v>
      </c>
      <c r="H212" s="80" t="str">
        <f>LasVegas!$D115</f>
        <v>25-JUL-15:00</v>
      </c>
      <c r="I212" s="80" t="str">
        <f>SanFrancisco!$D115</f>
        <v>03-JUL-12:00</v>
      </c>
      <c r="J212" s="80" t="str">
        <f>Baltimore!$D115</f>
        <v>25-JUL-12:00</v>
      </c>
      <c r="K212" s="80" t="str">
        <f>Albuquerque!$D115</f>
        <v>31-JUL-14:00</v>
      </c>
      <c r="L212" s="80" t="str">
        <f>Seattle!$D115</f>
        <v>24-JUL-14:00</v>
      </c>
      <c r="M212" s="80" t="str">
        <f>Chicago!$D115</f>
        <v>03-JUL-14:00</v>
      </c>
      <c r="N212" s="80" t="str">
        <f>Boulder!$D115</f>
        <v>17-JUL-15:50</v>
      </c>
      <c r="O212" s="80" t="str">
        <f>Minneapolis!$D115</f>
        <v>13-JUL-14:00</v>
      </c>
      <c r="P212" s="80" t="str">
        <f>Helena!$D115</f>
        <v>21-JUL-15:00</v>
      </c>
      <c r="Q212" s="80" t="str">
        <f>Duluth!$D115</f>
        <v>06-JUL-15:00</v>
      </c>
      <c r="R212" s="80" t="str">
        <f>Fairbanks!$D115</f>
        <v>21-JUL-15:00</v>
      </c>
    </row>
    <row r="213" spans="1:18">
      <c r="A213" s="72"/>
      <c r="B213" s="71" t="s">
        <v>274</v>
      </c>
      <c r="C213" s="80" t="str">
        <f>Miami!$D116</f>
        <v>21-AUG-14:30</v>
      </c>
      <c r="D213" s="80" t="str">
        <f>Houston!$D116</f>
        <v>31-AUG-13:00</v>
      </c>
      <c r="E213" s="80" t="str">
        <f>Phoenix!$D116</f>
        <v>01-AUG-15:00</v>
      </c>
      <c r="F213" s="80" t="str">
        <f>Atlanta!$D116</f>
        <v>17-AUG-13:00</v>
      </c>
      <c r="G213" s="80" t="str">
        <f>LosAngeles!$D116</f>
        <v>08-AUG-12:00</v>
      </c>
      <c r="H213" s="80" t="str">
        <f>LasVegas!$D116</f>
        <v>04-AUG-15:00</v>
      </c>
      <c r="I213" s="80" t="str">
        <f>SanFrancisco!$D116</f>
        <v>15-AUG-12:09</v>
      </c>
      <c r="J213" s="80" t="str">
        <f>Baltimore!$D116</f>
        <v>17-AUG-15:39</v>
      </c>
      <c r="K213" s="80" t="str">
        <f>Albuquerque!$D116</f>
        <v>01-AUG-13:00</v>
      </c>
      <c r="L213" s="80" t="str">
        <f>Seattle!$D116</f>
        <v>07-AUG-15:00</v>
      </c>
      <c r="M213" s="80" t="str">
        <f>Chicago!$D116</f>
        <v>04-AUG-15:00</v>
      </c>
      <c r="N213" s="80" t="str">
        <f>Boulder!$D116</f>
        <v>30-AUG-13:00</v>
      </c>
      <c r="O213" s="80" t="str">
        <f>Minneapolis!$D116</f>
        <v>25-AUG-15:00</v>
      </c>
      <c r="P213" s="80" t="str">
        <f>Helena!$D116</f>
        <v>09-AUG-15:00</v>
      </c>
      <c r="Q213" s="80" t="str">
        <f>Duluth!$D116</f>
        <v>11-AUG-15:50</v>
      </c>
      <c r="R213" s="80" t="str">
        <f>Fairbanks!$D116</f>
        <v>15-AUG-15:00</v>
      </c>
    </row>
    <row r="214" spans="1:18">
      <c r="A214" s="72"/>
      <c r="B214" s="71" t="s">
        <v>273</v>
      </c>
      <c r="C214" s="80" t="str">
        <f>Miami!$D117</f>
        <v>11-SEP-14:00</v>
      </c>
      <c r="D214" s="80" t="str">
        <f>Houston!$D117</f>
        <v>15-SEP-14:00</v>
      </c>
      <c r="E214" s="80" t="str">
        <f>Phoenix!$D117</f>
        <v>08-SEP-15:00</v>
      </c>
      <c r="F214" s="80" t="str">
        <f>Atlanta!$D117</f>
        <v>11-SEP-13:00</v>
      </c>
      <c r="G214" s="80" t="str">
        <f>LosAngeles!$D117</f>
        <v>25-SEP-12:00</v>
      </c>
      <c r="H214" s="80" t="str">
        <f>LasVegas!$D117</f>
        <v>01-SEP-14:00</v>
      </c>
      <c r="I214" s="80" t="str">
        <f>SanFrancisco!$D117</f>
        <v>28-SEP-14:00</v>
      </c>
      <c r="J214" s="80" t="str">
        <f>Baltimore!$D117</f>
        <v>08-SEP-14:00</v>
      </c>
      <c r="K214" s="80" t="str">
        <f>Albuquerque!$D117</f>
        <v>14-SEP-15:00</v>
      </c>
      <c r="L214" s="80" t="str">
        <f>Seattle!$D117</f>
        <v>01-SEP-15:00</v>
      </c>
      <c r="M214" s="80" t="str">
        <f>Chicago!$D117</f>
        <v>27-SEP-15:00</v>
      </c>
      <c r="N214" s="80" t="str">
        <f>Boulder!$D117</f>
        <v>06-SEP-15:00</v>
      </c>
      <c r="O214" s="80" t="str">
        <f>Minneapolis!$D117</f>
        <v>14-SEP-14:00</v>
      </c>
      <c r="P214" s="80" t="str">
        <f>Helena!$D117</f>
        <v>01-SEP-15:00</v>
      </c>
      <c r="Q214" s="80" t="str">
        <f>Duluth!$D117</f>
        <v>07-SEP-14:00</v>
      </c>
      <c r="R214" s="80" t="str">
        <f>Fairbanks!$D117</f>
        <v>01-SEP-08:09</v>
      </c>
    </row>
    <row r="215" spans="1:18">
      <c r="A215" s="72"/>
      <c r="B215" s="71" t="s">
        <v>272</v>
      </c>
      <c r="C215" s="80" t="str">
        <f>Miami!$D118</f>
        <v>06-OCT-14:20</v>
      </c>
      <c r="D215" s="80" t="str">
        <f>Houston!$D118</f>
        <v>06-OCT-15:00</v>
      </c>
      <c r="E215" s="80" t="str">
        <f>Phoenix!$D118</f>
        <v>02-OCT-15:00</v>
      </c>
      <c r="F215" s="80" t="str">
        <f>Atlanta!$D118</f>
        <v>12-OCT-15:00</v>
      </c>
      <c r="G215" s="80" t="str">
        <f>LosAngeles!$D118</f>
        <v>19-OCT-10:00</v>
      </c>
      <c r="H215" s="80" t="str">
        <f>LasVegas!$D118</f>
        <v>06-OCT-13:00</v>
      </c>
      <c r="I215" s="80" t="str">
        <f>SanFrancisco!$D118</f>
        <v>30-OCT-13:50</v>
      </c>
      <c r="J215" s="80" t="str">
        <f>Baltimore!$D118</f>
        <v>03-OCT-14:00</v>
      </c>
      <c r="K215" s="80" t="str">
        <f>Albuquerque!$D118</f>
        <v>13-OCT-14:00</v>
      </c>
      <c r="L215" s="80" t="str">
        <f>Seattle!$D118</f>
        <v>17-OCT-14:00</v>
      </c>
      <c r="M215" s="80" t="str">
        <f>Chicago!$D118</f>
        <v>31-OCT-13:30</v>
      </c>
      <c r="N215" s="80" t="str">
        <f>Boulder!$D118</f>
        <v>05-OCT-14:00</v>
      </c>
      <c r="O215" s="80" t="str">
        <f>Minneapolis!$D118</f>
        <v>06-OCT-14:00</v>
      </c>
      <c r="P215" s="80" t="str">
        <f>Helena!$D118</f>
        <v>06-OCT-15:00</v>
      </c>
      <c r="Q215" s="80" t="str">
        <f>Duluth!$D118</f>
        <v>02-OCT-08:09</v>
      </c>
      <c r="R215" s="80" t="str">
        <f>Fairbanks!$D118</f>
        <v>23-OCT-08:09</v>
      </c>
    </row>
    <row r="216" spans="1:18">
      <c r="A216" s="72"/>
      <c r="B216" s="71" t="s">
        <v>271</v>
      </c>
      <c r="C216" s="80" t="str">
        <f>Miami!$D119</f>
        <v>07-NOV-14:50</v>
      </c>
      <c r="D216" s="80" t="str">
        <f>Houston!$D119</f>
        <v>03-NOV-14:00</v>
      </c>
      <c r="E216" s="80" t="str">
        <f>Phoenix!$D119</f>
        <v>13-NOV-15:00</v>
      </c>
      <c r="F216" s="80" t="str">
        <f>Atlanta!$D119</f>
        <v>22-NOV-15:09</v>
      </c>
      <c r="G216" s="80" t="str">
        <f>LosAngeles!$D119</f>
        <v>20-NOV-16:49</v>
      </c>
      <c r="H216" s="80" t="str">
        <f>LasVegas!$D119</f>
        <v>10-NOV-16:40</v>
      </c>
      <c r="I216" s="80" t="str">
        <f>SanFrancisco!$D119</f>
        <v>10-NOV-16:00</v>
      </c>
      <c r="J216" s="80" t="str">
        <f>Baltimore!$D119</f>
        <v>06-NOV-16:00</v>
      </c>
      <c r="K216" s="80" t="str">
        <f>Albuquerque!$D119</f>
        <v>13-NOV-16:00</v>
      </c>
      <c r="L216" s="80" t="str">
        <f>Seattle!$D119</f>
        <v>06-NOV-16:49</v>
      </c>
      <c r="M216" s="80" t="str">
        <f>Chicago!$D119</f>
        <v>06-NOV-16:40</v>
      </c>
      <c r="N216" s="80" t="str">
        <f>Boulder!$D119</f>
        <v>06-NOV-16:49</v>
      </c>
      <c r="O216" s="80" t="str">
        <f>Minneapolis!$D119</f>
        <v>27-NOV-16:40</v>
      </c>
      <c r="P216" s="80" t="str">
        <f>Helena!$D119</f>
        <v>08-NOV-16:00</v>
      </c>
      <c r="Q216" s="80" t="str">
        <f>Duluth!$D119</f>
        <v>24-NOV-16:30</v>
      </c>
      <c r="R216" s="80" t="str">
        <f>Fairbanks!$D119</f>
        <v>01-NOV-08:09</v>
      </c>
    </row>
    <row r="217" spans="1:18">
      <c r="A217" s="72"/>
      <c r="B217" s="71" t="s">
        <v>270</v>
      </c>
      <c r="C217" s="80" t="str">
        <f>Miami!$D120</f>
        <v>13-DEC-15:39</v>
      </c>
      <c r="D217" s="80" t="str">
        <f>Houston!$D120</f>
        <v>19-DEC-14:00</v>
      </c>
      <c r="E217" s="80" t="str">
        <f>Phoenix!$D120</f>
        <v>11-DEC-15:50</v>
      </c>
      <c r="F217" s="80" t="str">
        <f>Atlanta!$D120</f>
        <v>01-DEC-09:09</v>
      </c>
      <c r="G217" s="80" t="str">
        <f>LosAngeles!$D120</f>
        <v>18-DEC-16:49</v>
      </c>
      <c r="H217" s="80" t="str">
        <f>LasVegas!$D120</f>
        <v>01-DEC-16:30</v>
      </c>
      <c r="I217" s="80" t="str">
        <f>SanFrancisco!$D120</f>
        <v>01-DEC-16:49</v>
      </c>
      <c r="J217" s="80" t="str">
        <f>Baltimore!$D120</f>
        <v>01-DEC-16:40</v>
      </c>
      <c r="K217" s="80" t="str">
        <f>Albuquerque!$D120</f>
        <v>01-DEC-16:00</v>
      </c>
      <c r="L217" s="80" t="str">
        <f>Seattle!$D120</f>
        <v>01-DEC-16:19</v>
      </c>
      <c r="M217" s="80" t="str">
        <f>Chicago!$D120</f>
        <v>01-DEC-16:19</v>
      </c>
      <c r="N217" s="80" t="str">
        <f>Boulder!$D120</f>
        <v>01-DEC-16:40</v>
      </c>
      <c r="O217" s="80" t="str">
        <f>Minneapolis!$D120</f>
        <v>13-DEC-16:30</v>
      </c>
      <c r="P217" s="80" t="str">
        <f>Helena!$D120</f>
        <v>08-DEC-16:40</v>
      </c>
      <c r="Q217" s="80" t="str">
        <f>Duluth!$D120</f>
        <v>05-DEC-16:19</v>
      </c>
      <c r="R217" s="80" t="str">
        <f>Fairbanks!$D120</f>
        <v>01-DEC-09:09</v>
      </c>
    </row>
    <row r="218" spans="1:18">
      <c r="A218" s="77" t="s">
        <v>515</v>
      </c>
      <c r="B218" s="7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</row>
    <row r="219" spans="1:18">
      <c r="A219" s="72"/>
      <c r="B219" s="91" t="s">
        <v>516</v>
      </c>
      <c r="C219" s="15">
        <f>Miami!$B$4</f>
        <v>2533.5300000000002</v>
      </c>
      <c r="D219" s="15">
        <f>Houston!$B$4</f>
        <v>2810.79</v>
      </c>
      <c r="E219" s="15">
        <f>Phoenix!$B$4</f>
        <v>2810.3</v>
      </c>
      <c r="F219" s="15">
        <f>Atlanta!$B$4</f>
        <v>2919.62</v>
      </c>
      <c r="G219" s="15">
        <f>LosAngeles!$B$4</f>
        <v>1880.19</v>
      </c>
      <c r="H219" s="15">
        <f>LasVegas!$B$4</f>
        <v>3034.89</v>
      </c>
      <c r="I219" s="15">
        <f>SanFrancisco!$B$4</f>
        <v>2107.5700000000002</v>
      </c>
      <c r="J219" s="15">
        <f>Baltimore!$B$4</f>
        <v>3533.31</v>
      </c>
      <c r="K219" s="15">
        <f>Albuquerque!$B$4</f>
        <v>3044.6</v>
      </c>
      <c r="L219" s="15">
        <f>Seattle!$B$4</f>
        <v>1827.54</v>
      </c>
      <c r="M219" s="15">
        <f>Chicago!$B$4</f>
        <v>4199.12</v>
      </c>
      <c r="N219" s="15">
        <f>Boulder!$B$4</f>
        <v>3612.37</v>
      </c>
      <c r="O219" s="15">
        <f>Minneapolis!$B$4</f>
        <v>5058.9399999999996</v>
      </c>
      <c r="P219" s="15">
        <f>Helena!$B$4</f>
        <v>4545.1899999999996</v>
      </c>
      <c r="Q219" s="15">
        <f>Duluth!$B$4</f>
        <v>5726.21</v>
      </c>
      <c r="R219" s="15">
        <f>Fairbanks!$B$4</f>
        <v>9387.02</v>
      </c>
    </row>
    <row r="220" spans="1:18">
      <c r="A220" s="72"/>
      <c r="B220" s="8" t="s">
        <v>517</v>
      </c>
      <c r="C220" s="15">
        <f>Miami!$C$4</f>
        <v>523.98</v>
      </c>
      <c r="D220" s="15">
        <f>Houston!$C$4</f>
        <v>581.33000000000004</v>
      </c>
      <c r="E220" s="15">
        <f>Phoenix!$C$4</f>
        <v>581.23</v>
      </c>
      <c r="F220" s="15">
        <f>Atlanta!$C$4</f>
        <v>603.83000000000004</v>
      </c>
      <c r="G220" s="15">
        <f>LosAngeles!$C$4</f>
        <v>388.86</v>
      </c>
      <c r="H220" s="15">
        <f>LasVegas!$C$4</f>
        <v>627.67999999999995</v>
      </c>
      <c r="I220" s="15">
        <f>SanFrancisco!$C$4</f>
        <v>435.89</v>
      </c>
      <c r="J220" s="15">
        <f>Baltimore!$C$4</f>
        <v>730.76</v>
      </c>
      <c r="K220" s="15">
        <f>Albuquerque!$C$4</f>
        <v>629.67999999999995</v>
      </c>
      <c r="L220" s="15">
        <f>Seattle!$C$4</f>
        <v>377.97</v>
      </c>
      <c r="M220" s="15">
        <f>Chicago!$C$4</f>
        <v>868.46</v>
      </c>
      <c r="N220" s="15">
        <f>Boulder!$C$4</f>
        <v>747.11</v>
      </c>
      <c r="O220" s="15">
        <f>Minneapolis!$C$4</f>
        <v>1046.29</v>
      </c>
      <c r="P220" s="15">
        <f>Helena!$C$4</f>
        <v>940.03</v>
      </c>
      <c r="Q220" s="15">
        <f>Duluth!$C$4</f>
        <v>1184.29</v>
      </c>
      <c r="R220" s="15">
        <f>Fairbanks!$C$4</f>
        <v>1941.42</v>
      </c>
    </row>
    <row r="221" spans="1:18">
      <c r="A221" s="77" t="s">
        <v>269</v>
      </c>
      <c r="B221" s="78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</row>
    <row r="222" spans="1:18">
      <c r="A222" s="77"/>
      <c r="B222" s="76" t="s">
        <v>75</v>
      </c>
      <c r="C222" s="70">
        <f>Miami!$G$14</f>
        <v>0</v>
      </c>
      <c r="D222" s="70">
        <f>Houston!$G$14</f>
        <v>0</v>
      </c>
      <c r="E222" s="70">
        <f>Phoenix!$G$14</f>
        <v>0</v>
      </c>
      <c r="F222" s="70">
        <f>Atlanta!$G$14</f>
        <v>0</v>
      </c>
      <c r="G222" s="70">
        <f>LosAngeles!$G$14</f>
        <v>0</v>
      </c>
      <c r="H222" s="70">
        <f>LasVegas!$G$14</f>
        <v>0</v>
      </c>
      <c r="I222" s="70">
        <f>SanFrancisco!$G$14</f>
        <v>0</v>
      </c>
      <c r="J222" s="70">
        <f>Baltimore!$G$14</f>
        <v>0</v>
      </c>
      <c r="K222" s="70">
        <f>Albuquerque!$G$14</f>
        <v>0</v>
      </c>
      <c r="L222" s="70">
        <f>Seattle!$G$14</f>
        <v>0</v>
      </c>
      <c r="M222" s="70">
        <f>Chicago!$G$14</f>
        <v>0</v>
      </c>
      <c r="N222" s="70">
        <f>Boulder!$G$14</f>
        <v>0</v>
      </c>
      <c r="O222" s="70">
        <f>Minneapolis!$G$14</f>
        <v>0</v>
      </c>
      <c r="P222" s="70">
        <f>Helena!$G$14</f>
        <v>0</v>
      </c>
      <c r="Q222" s="70">
        <f>Duluth!$G$14</f>
        <v>0</v>
      </c>
      <c r="R222" s="70">
        <f>Fairbanks!$G$14</f>
        <v>0</v>
      </c>
    </row>
    <row r="223" spans="1:18">
      <c r="A223" s="77"/>
      <c r="B223" s="76" t="s">
        <v>89</v>
      </c>
      <c r="C223" s="70">
        <f>Miami!$G$21</f>
        <v>0</v>
      </c>
      <c r="D223" s="70">
        <f>Houston!$G$21</f>
        <v>0</v>
      </c>
      <c r="E223" s="70">
        <f>Phoenix!$G$21</f>
        <v>0</v>
      </c>
      <c r="F223" s="70">
        <f>Atlanta!$G$21</f>
        <v>0</v>
      </c>
      <c r="G223" s="70">
        <f>LosAngeles!$G$21</f>
        <v>0</v>
      </c>
      <c r="H223" s="70">
        <f>LasVegas!$G$21</f>
        <v>0</v>
      </c>
      <c r="I223" s="70">
        <f>SanFrancisco!$G$21</f>
        <v>0</v>
      </c>
      <c r="J223" s="70">
        <f>Baltimore!$G$21</f>
        <v>0</v>
      </c>
      <c r="K223" s="70">
        <f>Albuquerque!$G$21</f>
        <v>0</v>
      </c>
      <c r="L223" s="70">
        <f>Seattle!$G$21</f>
        <v>0</v>
      </c>
      <c r="M223" s="70">
        <f>Chicago!$G$21</f>
        <v>0</v>
      </c>
      <c r="N223" s="70">
        <f>Boulder!$G$21</f>
        <v>0</v>
      </c>
      <c r="O223" s="70">
        <f>Minneapolis!$G$21</f>
        <v>0</v>
      </c>
      <c r="P223" s="70">
        <f>Helena!$G$21</f>
        <v>0</v>
      </c>
      <c r="Q223" s="70">
        <f>Duluth!$G$21</f>
        <v>0</v>
      </c>
      <c r="R223" s="70">
        <f>Fairbanks!$G$21</f>
        <v>0</v>
      </c>
    </row>
    <row r="224" spans="1:18">
      <c r="A224" s="77"/>
      <c r="B224" s="76" t="s">
        <v>91</v>
      </c>
      <c r="C224" s="70">
        <f>Miami!$G$24</f>
        <v>0</v>
      </c>
      <c r="D224" s="70">
        <f>Houston!$G$24</f>
        <v>0</v>
      </c>
      <c r="E224" s="70">
        <f>Phoenix!$G$24</f>
        <v>0</v>
      </c>
      <c r="F224" s="70">
        <f>Atlanta!$G$24</f>
        <v>0</v>
      </c>
      <c r="G224" s="70">
        <f>LosAngeles!$G$24</f>
        <v>0</v>
      </c>
      <c r="H224" s="70">
        <f>LasVegas!$G$24</f>
        <v>0</v>
      </c>
      <c r="I224" s="70">
        <f>SanFrancisco!$G$24</f>
        <v>0</v>
      </c>
      <c r="J224" s="70">
        <f>Baltimore!$G$24</f>
        <v>0</v>
      </c>
      <c r="K224" s="70">
        <f>Albuquerque!$G$24</f>
        <v>0</v>
      </c>
      <c r="L224" s="70">
        <f>Seattle!$G$24</f>
        <v>0</v>
      </c>
      <c r="M224" s="70">
        <f>Chicago!$G$24</f>
        <v>0</v>
      </c>
      <c r="N224" s="70">
        <f>Boulder!$G$24</f>
        <v>0</v>
      </c>
      <c r="O224" s="70">
        <f>Minneapolis!$G$24</f>
        <v>0</v>
      </c>
      <c r="P224" s="70">
        <f>Helena!$G$24</f>
        <v>0</v>
      </c>
      <c r="Q224" s="70">
        <f>Duluth!$G$24</f>
        <v>0</v>
      </c>
      <c r="R224" s="70">
        <f>Fairbanks!$G$24</f>
        <v>0</v>
      </c>
    </row>
    <row r="225" spans="1:18">
      <c r="A225" s="77"/>
      <c r="B225" s="78" t="s">
        <v>268</v>
      </c>
      <c r="C225" s="70">
        <f>Miami!$G$28</f>
        <v>0</v>
      </c>
      <c r="D225" s="70">
        <f>Houston!$G$28</f>
        <v>0</v>
      </c>
      <c r="E225" s="70">
        <f>Phoenix!$G$28</f>
        <v>0</v>
      </c>
      <c r="F225" s="70">
        <f>Atlanta!$G$28</f>
        <v>0</v>
      </c>
      <c r="G225" s="70">
        <f>LosAngeles!$G$28</f>
        <v>0</v>
      </c>
      <c r="H225" s="70">
        <f>LasVegas!$G$28</f>
        <v>0</v>
      </c>
      <c r="I225" s="70">
        <f>SanFrancisco!$G$28</f>
        <v>0</v>
      </c>
      <c r="J225" s="70">
        <f>Baltimore!$G$28</f>
        <v>0</v>
      </c>
      <c r="K225" s="70">
        <f>Albuquerque!$G$28</f>
        <v>0</v>
      </c>
      <c r="L225" s="70">
        <f>Seattle!$G$28</f>
        <v>0</v>
      </c>
      <c r="M225" s="70">
        <f>Chicago!$G$28</f>
        <v>0</v>
      </c>
      <c r="N225" s="70">
        <f>Boulder!$G$28</f>
        <v>0</v>
      </c>
      <c r="O225" s="70">
        <f>Minneapolis!$G$28</f>
        <v>0</v>
      </c>
      <c r="P225" s="70">
        <f>Helena!$G$28</f>
        <v>0</v>
      </c>
      <c r="Q225" s="70">
        <f>Duluth!$G$28</f>
        <v>0</v>
      </c>
      <c r="R225" s="70">
        <f>Fairbanks!$G$28</f>
        <v>0</v>
      </c>
    </row>
    <row r="226" spans="1:18">
      <c r="A226" s="77" t="s">
        <v>267</v>
      </c>
      <c r="B226" s="76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</row>
    <row r="227" spans="1:18">
      <c r="A227" s="72"/>
      <c r="B227" s="71" t="s">
        <v>266</v>
      </c>
      <c r="C227" s="70">
        <f>Miami!$H$104</f>
        <v>58122.346899999997</v>
      </c>
      <c r="D227" s="70">
        <f>Houston!$H$104</f>
        <v>69629.428</v>
      </c>
      <c r="E227" s="70">
        <f>Phoenix!$H$104</f>
        <v>72879.076499999996</v>
      </c>
      <c r="F227" s="70">
        <f>Atlanta!$H$104</f>
        <v>69874.397400000002</v>
      </c>
      <c r="G227" s="70">
        <f>LosAngeles!$H$104</f>
        <v>20221.763999999999</v>
      </c>
      <c r="H227" s="70">
        <f>LasVegas!$H$104</f>
        <v>76422.190799999997</v>
      </c>
      <c r="I227" s="70">
        <f>SanFrancisco!$H$104</f>
        <v>23879.900699999998</v>
      </c>
      <c r="J227" s="70">
        <f>Baltimore!$H$104</f>
        <v>70012.558999999994</v>
      </c>
      <c r="K227" s="70">
        <f>Albuquerque!$H$104</f>
        <v>92591.211200000005</v>
      </c>
      <c r="L227" s="70">
        <f>Seattle!$H$104</f>
        <v>24552.009600000001</v>
      </c>
      <c r="M227" s="70">
        <f>Chicago!$H$104</f>
        <v>139897.18049999999</v>
      </c>
      <c r="N227" s="70">
        <f>Boulder!$H$104</f>
        <v>105043.41409999999</v>
      </c>
      <c r="O227" s="70">
        <f>Minneapolis!$H$104</f>
        <v>115095.55319999999</v>
      </c>
      <c r="P227" s="70">
        <f>Helena!$H$104</f>
        <v>111404.42660000001</v>
      </c>
      <c r="Q227" s="70">
        <f>Duluth!$H$104</f>
        <v>126018.9372</v>
      </c>
      <c r="R227" s="70">
        <f>Fairbanks!$H$104</f>
        <v>172797.9993</v>
      </c>
    </row>
    <row r="228" spans="1:18">
      <c r="A228" s="72"/>
      <c r="B228" s="74" t="s">
        <v>265</v>
      </c>
      <c r="C228" s="70">
        <f>Miami!$B$104</f>
        <v>134679.98389999999</v>
      </c>
      <c r="D228" s="70">
        <f>Houston!$B$104</f>
        <v>176168.00229999999</v>
      </c>
      <c r="E228" s="70">
        <f>Phoenix!$B$104</f>
        <v>172832.10430000001</v>
      </c>
      <c r="F228" s="70">
        <f>Atlanta!$B$104</f>
        <v>163619.1116</v>
      </c>
      <c r="G228" s="70">
        <f>LosAngeles!$B$104</f>
        <v>54289.871299999999</v>
      </c>
      <c r="H228" s="70">
        <f>LasVegas!$B$104</f>
        <v>183731.3358</v>
      </c>
      <c r="I228" s="70">
        <f>SanFrancisco!$B$104</f>
        <v>64821.994700000003</v>
      </c>
      <c r="J228" s="70">
        <f>Baltimore!$B$104</f>
        <v>166733.66380000001</v>
      </c>
      <c r="K228" s="70">
        <f>Albuquerque!$B$104</f>
        <v>221765.9173</v>
      </c>
      <c r="L228" s="70">
        <f>Seattle!$B$104</f>
        <v>64083.152499999997</v>
      </c>
      <c r="M228" s="70">
        <f>Chicago!$B$104</f>
        <v>336282.00060000003</v>
      </c>
      <c r="N228" s="70">
        <f>Boulder!$B$104</f>
        <v>254416.82380000001</v>
      </c>
      <c r="O228" s="70">
        <f>Minneapolis!$B$104</f>
        <v>286829.84149999998</v>
      </c>
      <c r="P228" s="70">
        <f>Helena!$B$104</f>
        <v>274748.24540000001</v>
      </c>
      <c r="Q228" s="70">
        <f>Duluth!$B$104</f>
        <v>318528.17910000001</v>
      </c>
      <c r="R228" s="70">
        <f>Fairbanks!$B$104</f>
        <v>471396.9804</v>
      </c>
    </row>
    <row r="229" spans="1:18">
      <c r="A229" s="72"/>
      <c r="B229" s="71" t="s">
        <v>264</v>
      </c>
      <c r="C229" s="70">
        <f>Miami!$C$104</f>
        <v>237.1148</v>
      </c>
      <c r="D229" s="70">
        <f>Houston!$C$104</f>
        <v>227.0805</v>
      </c>
      <c r="E229" s="70">
        <f>Phoenix!$C$104</f>
        <v>286.04849999999999</v>
      </c>
      <c r="F229" s="70">
        <f>Atlanta!$C$104</f>
        <v>291.94029999999998</v>
      </c>
      <c r="G229" s="70">
        <f>LosAngeles!$C$104</f>
        <v>46.666499999999999</v>
      </c>
      <c r="H229" s="70">
        <f>LasVegas!$C$104</f>
        <v>290.23919999999998</v>
      </c>
      <c r="I229" s="70">
        <f>SanFrancisco!$C$104</f>
        <v>56.204900000000002</v>
      </c>
      <c r="J229" s="70">
        <f>Baltimore!$C$104</f>
        <v>285.92559999999997</v>
      </c>
      <c r="K229" s="70">
        <f>Albuquerque!$C$104</f>
        <v>362.7604</v>
      </c>
      <c r="L229" s="70">
        <f>Seattle!$C$104</f>
        <v>80.323800000000006</v>
      </c>
      <c r="M229" s="70">
        <f>Chicago!$C$104</f>
        <v>551.13189999999997</v>
      </c>
      <c r="N229" s="70">
        <f>Boulder!$C$104</f>
        <v>404.13900000000001</v>
      </c>
      <c r="O229" s="70">
        <f>Minneapolis!$C$104</f>
        <v>425.89530000000002</v>
      </c>
      <c r="P229" s="70">
        <f>Helena!$C$104</f>
        <v>418.1574</v>
      </c>
      <c r="Q229" s="70">
        <f>Duluth!$C$104</f>
        <v>454.17149999999998</v>
      </c>
      <c r="R229" s="70">
        <f>Fairbanks!$C$104</f>
        <v>490.60610000000003</v>
      </c>
    </row>
    <row r="230" spans="1:18">
      <c r="A230" s="72"/>
      <c r="B230" s="71" t="s">
        <v>263</v>
      </c>
      <c r="C230" s="70">
        <f>Miami!$D$104</f>
        <v>904.58410000000003</v>
      </c>
      <c r="D230" s="70">
        <f>Houston!$D$104</f>
        <v>941.27610000000004</v>
      </c>
      <c r="E230" s="70">
        <f>Phoenix!$D$104</f>
        <v>935.09249999999997</v>
      </c>
      <c r="F230" s="70">
        <f>Atlanta!$D$104</f>
        <v>703.77660000000003</v>
      </c>
      <c r="G230" s="70">
        <f>LosAngeles!$D$104</f>
        <v>469.34339999999997</v>
      </c>
      <c r="H230" s="70">
        <f>LasVegas!$D$104</f>
        <v>1161.1494</v>
      </c>
      <c r="I230" s="70">
        <f>SanFrancisco!$D$104</f>
        <v>473.5883</v>
      </c>
      <c r="J230" s="70">
        <f>Baltimore!$D$104</f>
        <v>743.80119999999999</v>
      </c>
      <c r="K230" s="70">
        <f>Albuquerque!$D$104</f>
        <v>874.85940000000005</v>
      </c>
      <c r="L230" s="70">
        <f>Seattle!$D$104</f>
        <v>141.71960000000001</v>
      </c>
      <c r="M230" s="70">
        <f>Chicago!$D$104</f>
        <v>1475.4251999999999</v>
      </c>
      <c r="N230" s="70">
        <f>Boulder!$D$104</f>
        <v>938.54740000000004</v>
      </c>
      <c r="O230" s="70">
        <f>Minneapolis!$D$104</f>
        <v>540.34180000000003</v>
      </c>
      <c r="P230" s="70">
        <f>Helena!$D$104</f>
        <v>611.59569999999997</v>
      </c>
      <c r="Q230" s="70">
        <f>Duluth!$D$104</f>
        <v>538.87099999999998</v>
      </c>
      <c r="R230" s="70">
        <f>Fairbanks!$D$104</f>
        <v>1312.9041</v>
      </c>
    </row>
    <row r="231" spans="1:18">
      <c r="A231" s="72"/>
      <c r="B231" s="71" t="s">
        <v>262</v>
      </c>
      <c r="C231" s="70">
        <f>Miami!$E$104</f>
        <v>0</v>
      </c>
      <c r="D231" s="70">
        <f>Houston!$E$104</f>
        <v>0</v>
      </c>
      <c r="E231" s="70">
        <f>Phoenix!$E$104</f>
        <v>0</v>
      </c>
      <c r="F231" s="70">
        <f>Atlanta!$E$104</f>
        <v>0</v>
      </c>
      <c r="G231" s="70">
        <f>LosAngeles!$E$104</f>
        <v>0</v>
      </c>
      <c r="H231" s="70">
        <f>LasVegas!$E$104</f>
        <v>0</v>
      </c>
      <c r="I231" s="70">
        <f>SanFrancisco!$E$104</f>
        <v>0</v>
      </c>
      <c r="J231" s="70">
        <f>Baltimore!$E$104</f>
        <v>0</v>
      </c>
      <c r="K231" s="70">
        <f>Albuquerque!$E$104</f>
        <v>0</v>
      </c>
      <c r="L231" s="70">
        <f>Seattle!$E$104</f>
        <v>0</v>
      </c>
      <c r="M231" s="70">
        <f>Chicago!$E$104</f>
        <v>0</v>
      </c>
      <c r="N231" s="70">
        <f>Boulder!$E$104</f>
        <v>0</v>
      </c>
      <c r="O231" s="70">
        <f>Minneapolis!$E$104</f>
        <v>0</v>
      </c>
      <c r="P231" s="70">
        <f>Helena!$E$104</f>
        <v>0</v>
      </c>
      <c r="Q231" s="70">
        <f>Duluth!$E$104</f>
        <v>0</v>
      </c>
      <c r="R231" s="70">
        <f>Fairbanks!$E$104</f>
        <v>0</v>
      </c>
    </row>
    <row r="232" spans="1:18">
      <c r="A232" s="72"/>
      <c r="B232" s="71" t="s">
        <v>261</v>
      </c>
      <c r="C232" s="73">
        <f>Miami!$F$104</f>
        <v>4.1000000000000003E-3</v>
      </c>
      <c r="D232" s="73">
        <f>Houston!$F$104</f>
        <v>2.7000000000000001E-3</v>
      </c>
      <c r="E232" s="73">
        <f>Phoenix!$F$104</f>
        <v>2.5999999999999999E-3</v>
      </c>
      <c r="F232" s="73">
        <f>Atlanta!$F$104</f>
        <v>2.5999999999999999E-3</v>
      </c>
      <c r="G232" s="73">
        <f>LosAngeles!$F$104</f>
        <v>2.0000000000000001E-4</v>
      </c>
      <c r="H232" s="73">
        <f>LasVegas!$F$104</f>
        <v>2.2000000000000001E-3</v>
      </c>
      <c r="I232" s="73">
        <f>SanFrancisco!$F$104</f>
        <v>2.0000000000000001E-4</v>
      </c>
      <c r="J232" s="73">
        <f>Baltimore!$F$104</f>
        <v>3.0999999999999999E-3</v>
      </c>
      <c r="K232" s="73">
        <f>Albuquerque!$F$104</f>
        <v>3.5000000000000001E-3</v>
      </c>
      <c r="L232" s="73">
        <f>Seattle!$F$104</f>
        <v>5.9999999999999995E-4</v>
      </c>
      <c r="M232" s="73">
        <f>Chicago!$F$104</f>
        <v>4.5999999999999999E-3</v>
      </c>
      <c r="N232" s="73">
        <f>Boulder!$F$104</f>
        <v>3.8E-3</v>
      </c>
      <c r="O232" s="73">
        <f>Minneapolis!$F$104</f>
        <v>4.1999999999999997E-3</v>
      </c>
      <c r="P232" s="73">
        <f>Helena!$F$104</f>
        <v>4.4000000000000003E-3</v>
      </c>
      <c r="Q232" s="73">
        <f>Duluth!$F$104</f>
        <v>4.1999999999999997E-3</v>
      </c>
      <c r="R232" s="73">
        <f>Fairbanks!$F$104</f>
        <v>5.0000000000000001E-3</v>
      </c>
    </row>
    <row r="233" spans="1:18">
      <c r="A233" s="72"/>
      <c r="B233" s="71" t="s">
        <v>296</v>
      </c>
      <c r="C233" s="70">
        <f>10^(-3)*Miami!$G$104</f>
        <v>111.95434110000001</v>
      </c>
      <c r="D233" s="70">
        <f>10^(-3)*Houston!$G$104</f>
        <v>321.06382299999996</v>
      </c>
      <c r="E233" s="70">
        <f>10^(-3)*Phoenix!$G$104</f>
        <v>6907.1900000000005</v>
      </c>
      <c r="F233" s="70">
        <f>10^(-3)*Atlanta!$G$104</f>
        <v>1251.67</v>
      </c>
      <c r="G233" s="70">
        <f>10^(-3)*LosAngeles!$G$104</f>
        <v>2831.82</v>
      </c>
      <c r="H233" s="70">
        <f>10^(-3)*LasVegas!$G$104</f>
        <v>5790.58</v>
      </c>
      <c r="I233" s="70">
        <f>10^(-3)*SanFrancisco!$G$104</f>
        <v>2857.12</v>
      </c>
      <c r="J233" s="70">
        <f>10^(-3)*Baltimore!$G$104</f>
        <v>46.247006999999996</v>
      </c>
      <c r="K233" s="70">
        <f>10^(-3)*Albuquerque!$G$104</f>
        <v>909.55256869999994</v>
      </c>
      <c r="L233" s="70">
        <f>10^(-3)*Seattle!$G$104</f>
        <v>1871.1100000000001</v>
      </c>
      <c r="M233" s="70">
        <f>10^(-3)*Chicago!$G$104</f>
        <v>339.58022019999999</v>
      </c>
      <c r="N233" s="70">
        <f>10^(-3)*Boulder!$G$104</f>
        <v>975.67774600000007</v>
      </c>
      <c r="O233" s="70">
        <f>10^(-3)*Minneapolis!$G$104</f>
        <v>354.83153499999997</v>
      </c>
      <c r="P233" s="70">
        <f>10^(-3)*Helena!$G$104</f>
        <v>14499.300000000001</v>
      </c>
      <c r="Q233" s="70">
        <f>10^(-3)*Duluth!$G$104</f>
        <v>353.75570250000004</v>
      </c>
      <c r="R233" s="70">
        <f>10^(-3)*Fairbanks!$G$104</f>
        <v>263.21012079999997</v>
      </c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20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</row>
    <row r="257" spans="2:18">
      <c r="B257" s="17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20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</row>
    <row r="288" spans="2:18">
      <c r="B288" s="17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20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</row>
    <row r="319" spans="2:18">
      <c r="B319" s="17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20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</row>
    <row r="350" spans="2:18">
      <c r="B350" s="17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20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</row>
    <row r="381" spans="2:18">
      <c r="B381" s="17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20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</row>
    <row r="412" spans="2:18">
      <c r="B412" s="17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20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</row>
    <row r="443" spans="2:18">
      <c r="B443" s="17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20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</row>
    <row r="474" spans="2:18">
      <c r="B474" s="17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20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</row>
    <row r="505" spans="2:18">
      <c r="B505" s="17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20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</row>
    <row r="536" spans="2:18">
      <c r="B536" s="17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20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</row>
    <row r="567" spans="2:18">
      <c r="B567" s="17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20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</row>
    <row r="598" spans="2:18">
      <c r="B598" s="17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9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20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9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</row>
    <row r="629" spans="2:18">
      <c r="B629" s="17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9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9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3:18"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769.93</v>
      </c>
      <c r="C2" s="95">
        <v>159.24</v>
      </c>
      <c r="D2" s="95">
        <v>159.24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769.93</v>
      </c>
      <c r="C3" s="95">
        <v>159.24</v>
      </c>
      <c r="D3" s="95">
        <v>159.24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2533.5300000000002</v>
      </c>
      <c r="C4" s="95">
        <v>523.98</v>
      </c>
      <c r="D4" s="95">
        <v>523.98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2533.5300000000002</v>
      </c>
      <c r="C5" s="95">
        <v>523.98</v>
      </c>
      <c r="D5" s="95">
        <v>523.98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9.14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156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115.64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65.900000000000006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760.79</v>
      </c>
      <c r="C28" s="95">
        <v>9.14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4.3650000000000002</v>
      </c>
      <c r="E39" s="95">
        <v>12.593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4.3650000000000002</v>
      </c>
      <c r="E40" s="95">
        <v>12.593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4.3650000000000002</v>
      </c>
      <c r="E41" s="95">
        <v>12.593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0.42099999999999999</v>
      </c>
      <c r="E43" s="95">
        <v>0.45700000000000002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4.3650000000000002</v>
      </c>
      <c r="E44" s="95">
        <v>12.593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4.3650000000000002</v>
      </c>
      <c r="E45" s="95">
        <v>12.593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4.3650000000000002</v>
      </c>
      <c r="E46" s="95">
        <v>12.593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4.3650000000000002</v>
      </c>
      <c r="E48" s="95">
        <v>12.593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4.3650000000000002</v>
      </c>
      <c r="E49" s="95">
        <v>12.593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0.42099999999999999</v>
      </c>
      <c r="E51" s="95">
        <v>0.45700000000000002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4.3650000000000002</v>
      </c>
      <c r="E52" s="95">
        <v>12.593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4.3650000000000002</v>
      </c>
      <c r="E53" s="95">
        <v>12.593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4.3650000000000002</v>
      </c>
      <c r="E54" s="95">
        <v>12.593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4.3650000000000002</v>
      </c>
      <c r="E55" s="95">
        <v>12.593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5.835</v>
      </c>
      <c r="F59" s="95">
        <v>0.251</v>
      </c>
      <c r="G59" s="95">
        <v>0.11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5.835</v>
      </c>
      <c r="F60" s="95">
        <v>0.251</v>
      </c>
      <c r="G60" s="95">
        <v>0.11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5.835</v>
      </c>
      <c r="F61" s="95">
        <v>0.251</v>
      </c>
      <c r="G61" s="95">
        <v>0.11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5.835</v>
      </c>
      <c r="F62" s="95">
        <v>0.251</v>
      </c>
      <c r="G62" s="95">
        <v>0.11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5.83</v>
      </c>
      <c r="F63" s="95">
        <v>0.251</v>
      </c>
      <c r="G63" s="95">
        <v>0.11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5.83</v>
      </c>
      <c r="F65" s="95">
        <v>0.251</v>
      </c>
      <c r="G65" s="95">
        <v>0.11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29431.79</v>
      </c>
      <c r="D71" s="95">
        <v>20655.68</v>
      </c>
      <c r="E71" s="95">
        <v>8776.11</v>
      </c>
      <c r="F71" s="95">
        <v>0.7</v>
      </c>
      <c r="G71" s="95">
        <v>3.02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85099.56</v>
      </c>
      <c r="D72" s="95">
        <v>57534.39</v>
      </c>
      <c r="E72" s="95">
        <v>27565.18</v>
      </c>
      <c r="F72" s="95">
        <v>0.68</v>
      </c>
      <c r="G72" s="95">
        <v>2.62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39347.64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19749.009999999998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44660.82</v>
      </c>
      <c r="D77" s="95">
        <v>0.8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1.31</v>
      </c>
      <c r="F81" s="95">
        <v>1491.95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0.56999999999999995</v>
      </c>
      <c r="D82" s="95">
        <v>622</v>
      </c>
      <c r="E82" s="95">
        <v>3.43</v>
      </c>
      <c r="F82" s="95">
        <v>3747.81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9784.6025000000009</v>
      </c>
      <c r="C91" s="95">
        <v>17.014900000000001</v>
      </c>
      <c r="D91" s="95">
        <v>64.052999999999997</v>
      </c>
      <c r="E91" s="95">
        <v>0</v>
      </c>
      <c r="F91" s="95">
        <v>2.9999999999999997E-4</v>
      </c>
      <c r="G91" s="95">
        <v>7927.2543999999998</v>
      </c>
      <c r="H91" s="95">
        <v>4201.4264000000003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8762.3914000000004</v>
      </c>
      <c r="C92" s="95">
        <v>15.401300000000001</v>
      </c>
      <c r="D92" s="95">
        <v>58.651299999999999</v>
      </c>
      <c r="E92" s="95">
        <v>0</v>
      </c>
      <c r="F92" s="95">
        <v>2.9999999999999997E-4</v>
      </c>
      <c r="G92" s="95">
        <v>7258.857</v>
      </c>
      <c r="H92" s="95">
        <v>3778.9198999999999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10141.861000000001</v>
      </c>
      <c r="C93" s="95">
        <v>17.810099999999998</v>
      </c>
      <c r="D93" s="95">
        <v>67.760499999999993</v>
      </c>
      <c r="E93" s="95">
        <v>0</v>
      </c>
      <c r="F93" s="95">
        <v>2.9999999999999997E-4</v>
      </c>
      <c r="G93" s="95">
        <v>8386.2263999999996</v>
      </c>
      <c r="H93" s="95">
        <v>4372.2554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10101.8133</v>
      </c>
      <c r="C94" s="95">
        <v>17.810400000000001</v>
      </c>
      <c r="D94" s="95">
        <v>68.048900000000003</v>
      </c>
      <c r="E94" s="95">
        <v>0</v>
      </c>
      <c r="F94" s="95">
        <v>2.9999999999999997E-4</v>
      </c>
      <c r="G94" s="95">
        <v>8421.9724000000006</v>
      </c>
      <c r="H94" s="95">
        <v>4362.0684000000001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11987.8192</v>
      </c>
      <c r="C95" s="95">
        <v>21.1418</v>
      </c>
      <c r="D95" s="95">
        <v>80.802300000000002</v>
      </c>
      <c r="E95" s="95">
        <v>0</v>
      </c>
      <c r="F95" s="95">
        <v>4.0000000000000002E-4</v>
      </c>
      <c r="G95" s="95">
        <v>10000.382900000001</v>
      </c>
      <c r="H95" s="95">
        <v>5177.0852000000004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13156.5322</v>
      </c>
      <c r="C96" s="95">
        <v>23.2029</v>
      </c>
      <c r="D96" s="95">
        <v>88.6798</v>
      </c>
      <c r="E96" s="95">
        <v>0</v>
      </c>
      <c r="F96" s="95">
        <v>4.0000000000000002E-4</v>
      </c>
      <c r="G96" s="95">
        <v>10975.337299999999</v>
      </c>
      <c r="H96" s="95">
        <v>5681.8081000000002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13822.1641</v>
      </c>
      <c r="C97" s="95">
        <v>24.376799999999999</v>
      </c>
      <c r="D97" s="95">
        <v>93.166399999999996</v>
      </c>
      <c r="E97" s="95">
        <v>0</v>
      </c>
      <c r="F97" s="95">
        <v>4.0000000000000002E-4</v>
      </c>
      <c r="G97" s="95">
        <v>11530.615400000001</v>
      </c>
      <c r="H97" s="95">
        <v>5969.2692999999999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14442.7009</v>
      </c>
      <c r="C98" s="95">
        <v>25.4712</v>
      </c>
      <c r="D98" s="95">
        <v>97.349000000000004</v>
      </c>
      <c r="E98" s="95">
        <v>0</v>
      </c>
      <c r="F98" s="95">
        <v>4.0000000000000002E-4</v>
      </c>
      <c r="G98" s="95">
        <v>12048.2747</v>
      </c>
      <c r="H98" s="95">
        <v>6237.2556999999997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12175.859</v>
      </c>
      <c r="C99" s="95">
        <v>21.473400000000002</v>
      </c>
      <c r="D99" s="95">
        <v>82.069699999999997</v>
      </c>
      <c r="E99" s="95">
        <v>0</v>
      </c>
      <c r="F99" s="95">
        <v>4.0000000000000002E-4</v>
      </c>
      <c r="G99" s="95">
        <v>10157.2479</v>
      </c>
      <c r="H99" s="95">
        <v>5258.2924999999996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11149.5746</v>
      </c>
      <c r="C100" s="95">
        <v>19.6629</v>
      </c>
      <c r="D100" s="95">
        <v>75.147800000000004</v>
      </c>
      <c r="E100" s="95">
        <v>0</v>
      </c>
      <c r="F100" s="95">
        <v>2.9999999999999997E-4</v>
      </c>
      <c r="G100" s="95">
        <v>9300.5720000000001</v>
      </c>
      <c r="H100" s="95">
        <v>4815.0239000000001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9840.3543000000009</v>
      </c>
      <c r="C101" s="95">
        <v>17.3508</v>
      </c>
      <c r="D101" s="95">
        <v>66.298199999999994</v>
      </c>
      <c r="E101" s="95">
        <v>0</v>
      </c>
      <c r="F101" s="95">
        <v>2.9999999999999997E-4</v>
      </c>
      <c r="G101" s="95">
        <v>8205.3065999999999</v>
      </c>
      <c r="H101" s="95">
        <v>4249.3028000000004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9314.3114000000005</v>
      </c>
      <c r="C102" s="95">
        <v>16.398199999999999</v>
      </c>
      <c r="D102" s="95">
        <v>62.557299999999998</v>
      </c>
      <c r="E102" s="95">
        <v>0</v>
      </c>
      <c r="F102" s="95">
        <v>2.9999999999999997E-4</v>
      </c>
      <c r="G102" s="95">
        <v>7742.2939999999999</v>
      </c>
      <c r="H102" s="95">
        <v>4019.6392999999998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134679.98389999999</v>
      </c>
      <c r="C104" s="95">
        <v>237.1148</v>
      </c>
      <c r="D104" s="95">
        <v>904.58410000000003</v>
      </c>
      <c r="E104" s="95">
        <v>0</v>
      </c>
      <c r="F104" s="95">
        <v>4.1000000000000003E-3</v>
      </c>
      <c r="G104" s="95">
        <v>111954.34110000001</v>
      </c>
      <c r="H104" s="95">
        <v>58122.346899999997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8762.3914000000004</v>
      </c>
      <c r="C105" s="95">
        <v>15.401300000000001</v>
      </c>
      <c r="D105" s="95">
        <v>58.651299999999999</v>
      </c>
      <c r="E105" s="95">
        <v>0</v>
      </c>
      <c r="F105" s="95">
        <v>2.9999999999999997E-4</v>
      </c>
      <c r="G105" s="95">
        <v>7258.857</v>
      </c>
      <c r="H105" s="95">
        <v>3778.9198999999999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14442.7009</v>
      </c>
      <c r="C106" s="95">
        <v>25.4712</v>
      </c>
      <c r="D106" s="95">
        <v>97.349000000000004</v>
      </c>
      <c r="E106" s="95">
        <v>0</v>
      </c>
      <c r="F106" s="95">
        <v>4.0000000000000002E-4</v>
      </c>
      <c r="G106" s="95">
        <v>12048.2747</v>
      </c>
      <c r="H106" s="95">
        <v>6237.2556999999997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53870100000</v>
      </c>
      <c r="C109" s="95">
        <v>55826.748</v>
      </c>
      <c r="D109" s="95" t="s">
        <v>542</v>
      </c>
      <c r="E109" s="95">
        <v>28855.206999999999</v>
      </c>
      <c r="F109" s="95">
        <v>9104.3970000000008</v>
      </c>
      <c r="G109" s="95">
        <v>5314.174</v>
      </c>
      <c r="H109" s="95">
        <v>0</v>
      </c>
      <c r="I109" s="95">
        <v>12552.97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49328000000</v>
      </c>
      <c r="C110" s="95">
        <v>62810.947999999997</v>
      </c>
      <c r="D110" s="95" t="s">
        <v>543</v>
      </c>
      <c r="E110" s="95">
        <v>28855.206999999999</v>
      </c>
      <c r="F110" s="95">
        <v>9104.3970000000008</v>
      </c>
      <c r="G110" s="95">
        <v>5314.174</v>
      </c>
      <c r="H110" s="95">
        <v>0</v>
      </c>
      <c r="I110" s="95">
        <v>19537.169999999998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56989100000</v>
      </c>
      <c r="C111" s="95">
        <v>68879.475999999995</v>
      </c>
      <c r="D111" s="95" t="s">
        <v>544</v>
      </c>
      <c r="E111" s="95">
        <v>28855.206999999999</v>
      </c>
      <c r="F111" s="95">
        <v>9104.3970000000008</v>
      </c>
      <c r="G111" s="95">
        <v>5314.174</v>
      </c>
      <c r="H111" s="95">
        <v>0</v>
      </c>
      <c r="I111" s="95">
        <v>25605.698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57232000000</v>
      </c>
      <c r="C112" s="95">
        <v>73544.472999999998</v>
      </c>
      <c r="D112" s="95" t="s">
        <v>545</v>
      </c>
      <c r="E112" s="95">
        <v>28855.206999999999</v>
      </c>
      <c r="F112" s="95">
        <v>9104.3970000000008</v>
      </c>
      <c r="G112" s="95">
        <v>5314.174</v>
      </c>
      <c r="H112" s="95">
        <v>0</v>
      </c>
      <c r="I112" s="95">
        <v>30270.695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67958200000</v>
      </c>
      <c r="C113" s="95">
        <v>83520.254000000001</v>
      </c>
      <c r="D113" s="95" t="s">
        <v>446</v>
      </c>
      <c r="E113" s="95">
        <v>28855.206999999999</v>
      </c>
      <c r="F113" s="95">
        <v>9104.3970000000008</v>
      </c>
      <c r="G113" s="95">
        <v>5314.174</v>
      </c>
      <c r="H113" s="95">
        <v>0</v>
      </c>
      <c r="I113" s="95">
        <v>40246.474999999999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74583500000</v>
      </c>
      <c r="C114" s="95">
        <v>84532.717000000004</v>
      </c>
      <c r="D114" s="95" t="s">
        <v>447</v>
      </c>
      <c r="E114" s="95">
        <v>28855.206999999999</v>
      </c>
      <c r="F114" s="95">
        <v>9104.3970000000008</v>
      </c>
      <c r="G114" s="95">
        <v>5314.174</v>
      </c>
      <c r="H114" s="95">
        <v>0</v>
      </c>
      <c r="I114" s="95">
        <v>41258.938999999998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78356900000</v>
      </c>
      <c r="C115" s="95">
        <v>83070.755999999994</v>
      </c>
      <c r="D115" s="95" t="s">
        <v>546</v>
      </c>
      <c r="E115" s="95">
        <v>28855.206999999999</v>
      </c>
      <c r="F115" s="95">
        <v>9104.3970000000008</v>
      </c>
      <c r="G115" s="95">
        <v>5314.174</v>
      </c>
      <c r="H115" s="95">
        <v>0</v>
      </c>
      <c r="I115" s="95">
        <v>39796.976999999999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81874700000</v>
      </c>
      <c r="C116" s="95">
        <v>84481.123999999996</v>
      </c>
      <c r="D116" s="95" t="s">
        <v>547</v>
      </c>
      <c r="E116" s="95">
        <v>28855.206999999999</v>
      </c>
      <c r="F116" s="95">
        <v>9104.3970000000008</v>
      </c>
      <c r="G116" s="95">
        <v>5314.174</v>
      </c>
      <c r="H116" s="95">
        <v>0</v>
      </c>
      <c r="I116" s="95">
        <v>41207.345999999998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69024100000</v>
      </c>
      <c r="C117" s="95">
        <v>82930.679000000004</v>
      </c>
      <c r="D117" s="95" t="s">
        <v>548</v>
      </c>
      <c r="E117" s="95">
        <v>28855.206999999999</v>
      </c>
      <c r="F117" s="95">
        <v>9104.3970000000008</v>
      </c>
      <c r="G117" s="95">
        <v>5314.174</v>
      </c>
      <c r="H117" s="95">
        <v>0</v>
      </c>
      <c r="I117" s="95">
        <v>39656.900999999998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63202600000</v>
      </c>
      <c r="C118" s="95">
        <v>79098.62</v>
      </c>
      <c r="D118" s="95" t="s">
        <v>549</v>
      </c>
      <c r="E118" s="95">
        <v>28855.206999999999</v>
      </c>
      <c r="F118" s="95">
        <v>9104.3970000000008</v>
      </c>
      <c r="G118" s="95">
        <v>5314.174</v>
      </c>
      <c r="H118" s="95">
        <v>0</v>
      </c>
      <c r="I118" s="95">
        <v>35824.841999999997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55759600000</v>
      </c>
      <c r="C119" s="95">
        <v>67041.385999999999</v>
      </c>
      <c r="D119" s="95" t="s">
        <v>550</v>
      </c>
      <c r="E119" s="95">
        <v>28855.206999999999</v>
      </c>
      <c r="F119" s="95">
        <v>9104.3970000000008</v>
      </c>
      <c r="G119" s="95">
        <v>5314.174</v>
      </c>
      <c r="H119" s="95">
        <v>0</v>
      </c>
      <c r="I119" s="95">
        <v>23767.608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52613200000</v>
      </c>
      <c r="C120" s="95">
        <v>57457.756999999998</v>
      </c>
      <c r="D120" s="95" t="s">
        <v>551</v>
      </c>
      <c r="E120" s="95">
        <v>28855.206999999999</v>
      </c>
      <c r="F120" s="95">
        <v>9104.3970000000008</v>
      </c>
      <c r="G120" s="95">
        <v>5314.174</v>
      </c>
      <c r="H120" s="95">
        <v>0</v>
      </c>
      <c r="I120" s="95">
        <v>14183.978999999999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760792000000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49328000000</v>
      </c>
      <c r="C123" s="95">
        <v>55826.748</v>
      </c>
      <c r="D123" s="95"/>
      <c r="E123" s="95">
        <v>28855.206999999999</v>
      </c>
      <c r="F123" s="95">
        <v>9104.3970000000008</v>
      </c>
      <c r="G123" s="95">
        <v>5314.174</v>
      </c>
      <c r="H123" s="95">
        <v>0</v>
      </c>
      <c r="I123" s="95">
        <v>12552.97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81874700000</v>
      </c>
      <c r="C124" s="95">
        <v>84532.717000000004</v>
      </c>
      <c r="D124" s="95"/>
      <c r="E124" s="95">
        <v>28855.206999999999</v>
      </c>
      <c r="F124" s="95">
        <v>9104.3970000000008</v>
      </c>
      <c r="G124" s="95">
        <v>5314.174</v>
      </c>
      <c r="H124" s="95">
        <v>0</v>
      </c>
      <c r="I124" s="95">
        <v>41258.938999999998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19886.97</v>
      </c>
      <c r="C127" s="95">
        <v>104.44</v>
      </c>
      <c r="D127" s="95">
        <v>0</v>
      </c>
      <c r="E127" s="95">
        <v>19991.41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4.1100000000000003</v>
      </c>
      <c r="C128" s="95">
        <v>0.02</v>
      </c>
      <c r="D128" s="95">
        <v>0</v>
      </c>
      <c r="E128" s="95">
        <v>4.13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4.1100000000000003</v>
      </c>
      <c r="C129" s="95">
        <v>0.02</v>
      </c>
      <c r="D129" s="95">
        <v>0</v>
      </c>
      <c r="E129" s="95">
        <v>4.13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921.69</v>
      </c>
      <c r="C2" s="95">
        <v>190.62</v>
      </c>
      <c r="D2" s="95">
        <v>190.62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921.69</v>
      </c>
      <c r="C3" s="95">
        <v>190.62</v>
      </c>
      <c r="D3" s="95">
        <v>190.62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2810.79</v>
      </c>
      <c r="C4" s="95">
        <v>581.33000000000004</v>
      </c>
      <c r="D4" s="95">
        <v>581.33000000000004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2810.79</v>
      </c>
      <c r="C5" s="95">
        <v>581.33000000000004</v>
      </c>
      <c r="D5" s="95">
        <v>581.33000000000004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211.34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103.72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67.790000000000006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710.35</v>
      </c>
      <c r="C28" s="95">
        <v>211.34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1.018</v>
      </c>
      <c r="E39" s="95">
        <v>1.2010000000000001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1.018</v>
      </c>
      <c r="E40" s="95">
        <v>1.2010000000000001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1.018</v>
      </c>
      <c r="E41" s="95">
        <v>1.2010000000000001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0.375</v>
      </c>
      <c r="E43" s="95">
        <v>0.40400000000000003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1.018</v>
      </c>
      <c r="E44" s="95">
        <v>1.2010000000000001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1.018</v>
      </c>
      <c r="E45" s="95">
        <v>1.2010000000000001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1.018</v>
      </c>
      <c r="E46" s="95">
        <v>1.2010000000000001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1.018</v>
      </c>
      <c r="E48" s="95">
        <v>1.2010000000000001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1.018</v>
      </c>
      <c r="E49" s="95">
        <v>1.2010000000000001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0.375</v>
      </c>
      <c r="E51" s="95">
        <v>0.40400000000000003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1.018</v>
      </c>
      <c r="E52" s="95">
        <v>1.2010000000000001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1.018</v>
      </c>
      <c r="E53" s="95">
        <v>1.2010000000000001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1.018</v>
      </c>
      <c r="E54" s="95">
        <v>1.2010000000000001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1.018</v>
      </c>
      <c r="E55" s="95">
        <v>1.2010000000000001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5.835</v>
      </c>
      <c r="F59" s="95">
        <v>0.251</v>
      </c>
      <c r="G59" s="95">
        <v>0.11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5.835</v>
      </c>
      <c r="F60" s="95">
        <v>0.251</v>
      </c>
      <c r="G60" s="95">
        <v>0.11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5.835</v>
      </c>
      <c r="F61" s="95">
        <v>0.251</v>
      </c>
      <c r="G61" s="95">
        <v>0.11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5.835</v>
      </c>
      <c r="F62" s="95">
        <v>0.251</v>
      </c>
      <c r="G62" s="95">
        <v>0.11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5.83</v>
      </c>
      <c r="F63" s="95">
        <v>0.251</v>
      </c>
      <c r="G63" s="95">
        <v>0.11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5.83</v>
      </c>
      <c r="F65" s="95">
        <v>0.251</v>
      </c>
      <c r="G65" s="95">
        <v>0.11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26904.23</v>
      </c>
      <c r="D71" s="95">
        <v>18694.009999999998</v>
      </c>
      <c r="E71" s="95">
        <v>8210.2099999999991</v>
      </c>
      <c r="F71" s="95">
        <v>0.69</v>
      </c>
      <c r="G71" s="95">
        <v>3.01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87111.62</v>
      </c>
      <c r="D72" s="95">
        <v>58894.71</v>
      </c>
      <c r="E72" s="95">
        <v>28216.92</v>
      </c>
      <c r="F72" s="95">
        <v>0.68</v>
      </c>
      <c r="G72" s="95">
        <v>2.62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39203.230000000003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23913.05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110763.49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1.17</v>
      </c>
      <c r="F81" s="95">
        <v>1328.68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0.56999999999999995</v>
      </c>
      <c r="D82" s="95">
        <v>622</v>
      </c>
      <c r="E82" s="95">
        <v>3.51</v>
      </c>
      <c r="F82" s="95">
        <v>3836.43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15960.596</v>
      </c>
      <c r="C91" s="95">
        <v>19.523299999999999</v>
      </c>
      <c r="D91" s="95">
        <v>70.573400000000007</v>
      </c>
      <c r="E91" s="95">
        <v>0</v>
      </c>
      <c r="F91" s="95">
        <v>2.0000000000000001E-4</v>
      </c>
      <c r="G91" s="95">
        <v>24067.331999999999</v>
      </c>
      <c r="H91" s="95">
        <v>6173.0005000000001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14028.3024</v>
      </c>
      <c r="C92" s="95">
        <v>17.231999999999999</v>
      </c>
      <c r="D92" s="95">
        <v>63.0428</v>
      </c>
      <c r="E92" s="95">
        <v>0</v>
      </c>
      <c r="F92" s="95">
        <v>2.0000000000000001E-4</v>
      </c>
      <c r="G92" s="95">
        <v>21499.6342</v>
      </c>
      <c r="H92" s="95">
        <v>5434.9849999999997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13313.6201</v>
      </c>
      <c r="C93" s="95">
        <v>17.1767</v>
      </c>
      <c r="D93" s="95">
        <v>71.351500000000001</v>
      </c>
      <c r="E93" s="95">
        <v>0</v>
      </c>
      <c r="F93" s="95">
        <v>2.0000000000000001E-4</v>
      </c>
      <c r="G93" s="95">
        <v>24337.645700000001</v>
      </c>
      <c r="H93" s="95">
        <v>5264.1226999999999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11729.617200000001</v>
      </c>
      <c r="C94" s="95">
        <v>15.3924</v>
      </c>
      <c r="D94" s="95">
        <v>66.495099999999994</v>
      </c>
      <c r="E94" s="95">
        <v>0</v>
      </c>
      <c r="F94" s="95">
        <v>2.0000000000000001E-4</v>
      </c>
      <c r="G94" s="95">
        <v>22682.340199999999</v>
      </c>
      <c r="H94" s="95">
        <v>4671.2511999999997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14040.2986</v>
      </c>
      <c r="C95" s="95">
        <v>18.452300000000001</v>
      </c>
      <c r="D95" s="95">
        <v>79.980500000000006</v>
      </c>
      <c r="E95" s="95">
        <v>0</v>
      </c>
      <c r="F95" s="95">
        <v>2.0000000000000001E-4</v>
      </c>
      <c r="G95" s="95">
        <v>27282.4997</v>
      </c>
      <c r="H95" s="95">
        <v>5595.0204999999996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16690.7523</v>
      </c>
      <c r="C96" s="95">
        <v>21.938500000000001</v>
      </c>
      <c r="D96" s="95">
        <v>95.119299999999996</v>
      </c>
      <c r="E96" s="95">
        <v>0</v>
      </c>
      <c r="F96" s="95">
        <v>2.9999999999999997E-4</v>
      </c>
      <c r="G96" s="95">
        <v>32446.607199999999</v>
      </c>
      <c r="H96" s="95">
        <v>6651.5927000000001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17971.2088</v>
      </c>
      <c r="C97" s="95">
        <v>23.621500000000001</v>
      </c>
      <c r="D97" s="95">
        <v>102.4166</v>
      </c>
      <c r="E97" s="95">
        <v>0</v>
      </c>
      <c r="F97" s="95">
        <v>2.9999999999999997E-4</v>
      </c>
      <c r="G97" s="95">
        <v>34935.798000000003</v>
      </c>
      <c r="H97" s="95">
        <v>7161.8797000000004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17984.54</v>
      </c>
      <c r="C98" s="95">
        <v>23.638999999999999</v>
      </c>
      <c r="D98" s="95">
        <v>102.49250000000001</v>
      </c>
      <c r="E98" s="95">
        <v>0</v>
      </c>
      <c r="F98" s="95">
        <v>2.9999999999999997E-4</v>
      </c>
      <c r="G98" s="95">
        <v>34961.7137</v>
      </c>
      <c r="H98" s="95">
        <v>7167.1925000000001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14045.3406</v>
      </c>
      <c r="C99" s="95">
        <v>18.461300000000001</v>
      </c>
      <c r="D99" s="95">
        <v>80.042699999999996</v>
      </c>
      <c r="E99" s="95">
        <v>0</v>
      </c>
      <c r="F99" s="95">
        <v>2.0000000000000001E-4</v>
      </c>
      <c r="G99" s="95">
        <v>27303.737799999999</v>
      </c>
      <c r="H99" s="95">
        <v>5597.3380999999999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12704.778</v>
      </c>
      <c r="C100" s="95">
        <v>16.6812</v>
      </c>
      <c r="D100" s="95">
        <v>72.150999999999996</v>
      </c>
      <c r="E100" s="95">
        <v>0</v>
      </c>
      <c r="F100" s="95">
        <v>2.0000000000000001E-4</v>
      </c>
      <c r="G100" s="95">
        <v>24611.6793</v>
      </c>
      <c r="H100" s="95">
        <v>5060.7788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12528.269</v>
      </c>
      <c r="C101" s="95">
        <v>16.253799999999998</v>
      </c>
      <c r="D101" s="95">
        <v>68.408000000000001</v>
      </c>
      <c r="E101" s="95">
        <v>0</v>
      </c>
      <c r="F101" s="95">
        <v>2.0000000000000001E-4</v>
      </c>
      <c r="G101" s="95">
        <v>23334.0478</v>
      </c>
      <c r="H101" s="95">
        <v>4965.2460000000001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15170.6793</v>
      </c>
      <c r="C102" s="95">
        <v>18.708500000000001</v>
      </c>
      <c r="D102" s="95">
        <v>69.202799999999996</v>
      </c>
      <c r="E102" s="95">
        <v>0</v>
      </c>
      <c r="F102" s="95">
        <v>2.0000000000000001E-4</v>
      </c>
      <c r="G102" s="95">
        <v>23600.787400000001</v>
      </c>
      <c r="H102" s="95">
        <v>5887.0204000000003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176168.00229999999</v>
      </c>
      <c r="C104" s="95">
        <v>227.0805</v>
      </c>
      <c r="D104" s="95">
        <v>941.27610000000004</v>
      </c>
      <c r="E104" s="95">
        <v>0</v>
      </c>
      <c r="F104" s="95">
        <v>2.7000000000000001E-3</v>
      </c>
      <c r="G104" s="95">
        <v>321063.82299999997</v>
      </c>
      <c r="H104" s="95">
        <v>69629.428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11729.617200000001</v>
      </c>
      <c r="C105" s="95">
        <v>15.3924</v>
      </c>
      <c r="D105" s="95">
        <v>63.0428</v>
      </c>
      <c r="E105" s="95">
        <v>0</v>
      </c>
      <c r="F105" s="95">
        <v>2.0000000000000001E-4</v>
      </c>
      <c r="G105" s="95">
        <v>21499.6342</v>
      </c>
      <c r="H105" s="95">
        <v>4671.2511999999997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17984.54</v>
      </c>
      <c r="C106" s="95">
        <v>23.638999999999999</v>
      </c>
      <c r="D106" s="95">
        <v>102.49250000000001</v>
      </c>
      <c r="E106" s="95">
        <v>0</v>
      </c>
      <c r="F106" s="95">
        <v>2.9999999999999997E-4</v>
      </c>
      <c r="G106" s="95">
        <v>34961.7137</v>
      </c>
      <c r="H106" s="95">
        <v>7167.1925000000001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53249000000</v>
      </c>
      <c r="C109" s="95">
        <v>46739.705000000002</v>
      </c>
      <c r="D109" s="95" t="s">
        <v>455</v>
      </c>
      <c r="E109" s="95">
        <v>28855.206999999999</v>
      </c>
      <c r="F109" s="95">
        <v>9104.3970000000008</v>
      </c>
      <c r="G109" s="95">
        <v>5239.5079999999998</v>
      </c>
      <c r="H109" s="95">
        <v>0</v>
      </c>
      <c r="I109" s="95">
        <v>3540.5920000000001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47568000000</v>
      </c>
      <c r="C110" s="95">
        <v>48317.165000000001</v>
      </c>
      <c r="D110" s="95" t="s">
        <v>552</v>
      </c>
      <c r="E110" s="95">
        <v>28855.206999999999</v>
      </c>
      <c r="F110" s="95">
        <v>9104.3970000000008</v>
      </c>
      <c r="G110" s="95">
        <v>5239.5079999999998</v>
      </c>
      <c r="H110" s="95">
        <v>0</v>
      </c>
      <c r="I110" s="95">
        <v>5118.0519999999997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53847100000</v>
      </c>
      <c r="C111" s="95">
        <v>46363.536999999997</v>
      </c>
      <c r="D111" s="95" t="s">
        <v>553</v>
      </c>
      <c r="E111" s="95">
        <v>28855.206999999999</v>
      </c>
      <c r="F111" s="95">
        <v>9104.3970000000008</v>
      </c>
      <c r="G111" s="95">
        <v>5239.5079999999998</v>
      </c>
      <c r="H111" s="95">
        <v>0</v>
      </c>
      <c r="I111" s="95">
        <v>3164.424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50184700000</v>
      </c>
      <c r="C112" s="95">
        <v>59937.184000000001</v>
      </c>
      <c r="D112" s="95" t="s">
        <v>456</v>
      </c>
      <c r="E112" s="95">
        <v>28855.206999999999</v>
      </c>
      <c r="F112" s="95">
        <v>9104.3970000000008</v>
      </c>
      <c r="G112" s="95">
        <v>5239.5079999999998</v>
      </c>
      <c r="H112" s="95">
        <v>0</v>
      </c>
      <c r="I112" s="95">
        <v>16738.071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60362600000</v>
      </c>
      <c r="C113" s="95">
        <v>80366.892000000007</v>
      </c>
      <c r="D113" s="95" t="s">
        <v>554</v>
      </c>
      <c r="E113" s="95">
        <v>28855.206999999999</v>
      </c>
      <c r="F113" s="95">
        <v>9104.3970000000008</v>
      </c>
      <c r="G113" s="95">
        <v>5239.5079999999998</v>
      </c>
      <c r="H113" s="95">
        <v>0</v>
      </c>
      <c r="I113" s="95">
        <v>37167.779000000002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71788200000</v>
      </c>
      <c r="C114" s="95">
        <v>82170.535000000003</v>
      </c>
      <c r="D114" s="95" t="s">
        <v>498</v>
      </c>
      <c r="E114" s="95">
        <v>28855.206999999999</v>
      </c>
      <c r="F114" s="95">
        <v>9104.3970000000008</v>
      </c>
      <c r="G114" s="95">
        <v>5239.5079999999998</v>
      </c>
      <c r="H114" s="95">
        <v>0</v>
      </c>
      <c r="I114" s="95">
        <v>38971.421999999999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77295500000</v>
      </c>
      <c r="C115" s="95">
        <v>84640.152000000002</v>
      </c>
      <c r="D115" s="95" t="s">
        <v>555</v>
      </c>
      <c r="E115" s="95">
        <v>28855.206999999999</v>
      </c>
      <c r="F115" s="95">
        <v>9104.3970000000008</v>
      </c>
      <c r="G115" s="95">
        <v>5239.5079999999998</v>
      </c>
      <c r="H115" s="95">
        <v>0</v>
      </c>
      <c r="I115" s="95">
        <v>41441.040000000001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77352900000</v>
      </c>
      <c r="C116" s="95">
        <v>84851.747000000003</v>
      </c>
      <c r="D116" s="95" t="s">
        <v>556</v>
      </c>
      <c r="E116" s="95">
        <v>28855.206999999999</v>
      </c>
      <c r="F116" s="95">
        <v>9104.3970000000008</v>
      </c>
      <c r="G116" s="95">
        <v>5239.5079999999998</v>
      </c>
      <c r="H116" s="95">
        <v>0</v>
      </c>
      <c r="I116" s="95">
        <v>41652.633999999998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60409600000</v>
      </c>
      <c r="C117" s="95">
        <v>80753.365000000005</v>
      </c>
      <c r="D117" s="95" t="s">
        <v>557</v>
      </c>
      <c r="E117" s="95">
        <v>28855.206999999999</v>
      </c>
      <c r="F117" s="95">
        <v>9104.3970000000008</v>
      </c>
      <c r="G117" s="95">
        <v>5239.5079999999998</v>
      </c>
      <c r="H117" s="95">
        <v>0</v>
      </c>
      <c r="I117" s="95">
        <v>37554.252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54453400000</v>
      </c>
      <c r="C118" s="95">
        <v>67750.231</v>
      </c>
      <c r="D118" s="95" t="s">
        <v>457</v>
      </c>
      <c r="E118" s="95">
        <v>28855.206999999999</v>
      </c>
      <c r="F118" s="95">
        <v>9104.3970000000008</v>
      </c>
      <c r="G118" s="95">
        <v>5239.5079999999998</v>
      </c>
      <c r="H118" s="95">
        <v>0</v>
      </c>
      <c r="I118" s="95">
        <v>24551.117999999999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51626600000</v>
      </c>
      <c r="C119" s="95">
        <v>49516.298999999999</v>
      </c>
      <c r="D119" s="95" t="s">
        <v>558</v>
      </c>
      <c r="E119" s="95">
        <v>28855.206999999999</v>
      </c>
      <c r="F119" s="95">
        <v>9104.3970000000008</v>
      </c>
      <c r="G119" s="95">
        <v>5239.5079999999998</v>
      </c>
      <c r="H119" s="95">
        <v>0</v>
      </c>
      <c r="I119" s="95">
        <v>6317.1859999999997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52216800000</v>
      </c>
      <c r="C120" s="95">
        <v>46671.553999999996</v>
      </c>
      <c r="D120" s="95" t="s">
        <v>559</v>
      </c>
      <c r="E120" s="95">
        <v>28855.206999999999</v>
      </c>
      <c r="F120" s="95">
        <v>9104.3970000000008</v>
      </c>
      <c r="G120" s="95">
        <v>5239.5079999999998</v>
      </c>
      <c r="H120" s="95">
        <v>0</v>
      </c>
      <c r="I120" s="95">
        <v>3472.4409999999998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710354000000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47568000000</v>
      </c>
      <c r="C123" s="95">
        <v>46363.536999999997</v>
      </c>
      <c r="D123" s="95"/>
      <c r="E123" s="95">
        <v>28855.206999999999</v>
      </c>
      <c r="F123" s="95">
        <v>9104.3970000000008</v>
      </c>
      <c r="G123" s="95">
        <v>5239.5079999999998</v>
      </c>
      <c r="H123" s="95">
        <v>0</v>
      </c>
      <c r="I123" s="95">
        <v>3164.424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77352900000</v>
      </c>
      <c r="C124" s="95">
        <v>84851.747000000003</v>
      </c>
      <c r="D124" s="95"/>
      <c r="E124" s="95">
        <v>28855.206999999999</v>
      </c>
      <c r="F124" s="95">
        <v>9104.3970000000008</v>
      </c>
      <c r="G124" s="95">
        <v>5239.5079999999998</v>
      </c>
      <c r="H124" s="95">
        <v>0</v>
      </c>
      <c r="I124" s="95">
        <v>41652.633999999998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24989.09</v>
      </c>
      <c r="C127" s="95">
        <v>1701.91</v>
      </c>
      <c r="D127" s="95">
        <v>0</v>
      </c>
      <c r="E127" s="95">
        <v>26690.99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5.17</v>
      </c>
      <c r="C128" s="95">
        <v>0.35</v>
      </c>
      <c r="D128" s="95">
        <v>0</v>
      </c>
      <c r="E128" s="95">
        <v>5.52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5.17</v>
      </c>
      <c r="C129" s="95">
        <v>0.35</v>
      </c>
      <c r="D129" s="95">
        <v>0</v>
      </c>
      <c r="E129" s="95">
        <v>5.52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985.94</v>
      </c>
      <c r="C2" s="95">
        <v>203.91</v>
      </c>
      <c r="D2" s="95">
        <v>203.91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985.94</v>
      </c>
      <c r="C3" s="95">
        <v>203.91</v>
      </c>
      <c r="D3" s="95">
        <v>203.91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2810.3</v>
      </c>
      <c r="C4" s="95">
        <v>581.23</v>
      </c>
      <c r="D4" s="95">
        <v>581.23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2810.3</v>
      </c>
      <c r="C5" s="95">
        <v>581.23</v>
      </c>
      <c r="D5" s="95">
        <v>581.23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148.83000000000001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170.11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115.57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128.18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837.11</v>
      </c>
      <c r="C28" s="95">
        <v>148.83000000000001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1.8440000000000001</v>
      </c>
      <c r="E39" s="95">
        <v>2.5470000000000002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1.8440000000000001</v>
      </c>
      <c r="E40" s="95">
        <v>2.5470000000000002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1.8440000000000001</v>
      </c>
      <c r="E41" s="95">
        <v>2.5470000000000002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0.26100000000000001</v>
      </c>
      <c r="E43" s="95">
        <v>0.27500000000000002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1.8440000000000001</v>
      </c>
      <c r="E44" s="95">
        <v>2.5470000000000002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1.8440000000000001</v>
      </c>
      <c r="E45" s="95">
        <v>2.5470000000000002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1.8440000000000001</v>
      </c>
      <c r="E46" s="95">
        <v>2.5470000000000002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1.8440000000000001</v>
      </c>
      <c r="E48" s="95">
        <v>2.5470000000000002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1.8440000000000001</v>
      </c>
      <c r="E49" s="95">
        <v>2.5470000000000002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0.26100000000000001</v>
      </c>
      <c r="E51" s="95">
        <v>0.27500000000000002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1.8440000000000001</v>
      </c>
      <c r="E52" s="95">
        <v>2.5470000000000002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1.8440000000000001</v>
      </c>
      <c r="E53" s="95">
        <v>2.5470000000000002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1.8440000000000001</v>
      </c>
      <c r="E54" s="95">
        <v>2.5470000000000002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1.8440000000000001</v>
      </c>
      <c r="E55" s="95">
        <v>2.5470000000000002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5.835</v>
      </c>
      <c r="F59" s="95">
        <v>0.251</v>
      </c>
      <c r="G59" s="95">
        <v>0.11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5.835</v>
      </c>
      <c r="F60" s="95">
        <v>0.251</v>
      </c>
      <c r="G60" s="95">
        <v>0.11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5.835</v>
      </c>
      <c r="F61" s="95">
        <v>0.251</v>
      </c>
      <c r="G61" s="95">
        <v>0.11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5.835</v>
      </c>
      <c r="F62" s="95">
        <v>0.251</v>
      </c>
      <c r="G62" s="95">
        <v>0.11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5.83</v>
      </c>
      <c r="F63" s="95">
        <v>0.251</v>
      </c>
      <c r="G63" s="95">
        <v>0.11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5.83</v>
      </c>
      <c r="F65" s="95">
        <v>0.251</v>
      </c>
      <c r="G65" s="95">
        <v>0.11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28251.09</v>
      </c>
      <c r="D71" s="95">
        <v>21174.92</v>
      </c>
      <c r="E71" s="95">
        <v>7076.17</v>
      </c>
      <c r="F71" s="95">
        <v>0.75</v>
      </c>
      <c r="G71" s="95">
        <v>3.11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96963.67</v>
      </c>
      <c r="D72" s="95">
        <v>65555.509999999995</v>
      </c>
      <c r="E72" s="95">
        <v>31408.16</v>
      </c>
      <c r="F72" s="95">
        <v>0.68</v>
      </c>
      <c r="G72" s="95">
        <v>2.9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37800.65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22015.29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78944.210000000006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1.48</v>
      </c>
      <c r="F81" s="95">
        <v>1684.4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0.57999999999999996</v>
      </c>
      <c r="D82" s="95">
        <v>1109.6500000000001</v>
      </c>
      <c r="E82" s="95">
        <v>3.9</v>
      </c>
      <c r="F82" s="95">
        <v>7448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13526.326999999999</v>
      </c>
      <c r="C91" s="95">
        <v>21.164400000000001</v>
      </c>
      <c r="D91" s="95">
        <v>64.339100000000002</v>
      </c>
      <c r="E91" s="95">
        <v>0</v>
      </c>
      <c r="F91" s="95">
        <v>2.0000000000000001E-4</v>
      </c>
      <c r="G91" s="95">
        <v>475186.99129999999</v>
      </c>
      <c r="H91" s="95">
        <v>5580.0960999999998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12169.8866</v>
      </c>
      <c r="C92" s="95">
        <v>19.025600000000001</v>
      </c>
      <c r="D92" s="95">
        <v>57.767899999999997</v>
      </c>
      <c r="E92" s="95">
        <v>0</v>
      </c>
      <c r="F92" s="95">
        <v>2.0000000000000001E-4</v>
      </c>
      <c r="G92" s="95">
        <v>426653.91869999998</v>
      </c>
      <c r="H92" s="95">
        <v>5018.8508000000002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11973.3642</v>
      </c>
      <c r="C93" s="95">
        <v>19.924499999999998</v>
      </c>
      <c r="D93" s="95">
        <v>65.560500000000005</v>
      </c>
      <c r="E93" s="95">
        <v>0</v>
      </c>
      <c r="F93" s="95">
        <v>2.0000000000000001E-4</v>
      </c>
      <c r="G93" s="95">
        <v>484276.60269999999</v>
      </c>
      <c r="H93" s="95">
        <v>5059.7736999999997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11016.724700000001</v>
      </c>
      <c r="C94" s="95">
        <v>18.579499999999999</v>
      </c>
      <c r="D94" s="95">
        <v>62.109000000000002</v>
      </c>
      <c r="E94" s="95">
        <v>0</v>
      </c>
      <c r="F94" s="95">
        <v>2.0000000000000001E-4</v>
      </c>
      <c r="G94" s="95">
        <v>458794.3199</v>
      </c>
      <c r="H94" s="95">
        <v>4680.4867000000004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13566.275799999999</v>
      </c>
      <c r="C95" s="95">
        <v>22.9239</v>
      </c>
      <c r="D95" s="95">
        <v>76.805000000000007</v>
      </c>
      <c r="E95" s="95">
        <v>0</v>
      </c>
      <c r="F95" s="95">
        <v>2.0000000000000001E-4</v>
      </c>
      <c r="G95" s="95">
        <v>567354.4423</v>
      </c>
      <c r="H95" s="95">
        <v>5768.1769000000004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18478.587100000001</v>
      </c>
      <c r="C96" s="95">
        <v>31.2318</v>
      </c>
      <c r="D96" s="95">
        <v>104.66800000000001</v>
      </c>
      <c r="E96" s="95">
        <v>0</v>
      </c>
      <c r="F96" s="95">
        <v>2.9999999999999997E-4</v>
      </c>
      <c r="G96" s="95">
        <v>773176.80409999995</v>
      </c>
      <c r="H96" s="95">
        <v>7857.5456000000004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19992.5995</v>
      </c>
      <c r="C97" s="95">
        <v>33.790700000000001</v>
      </c>
      <c r="D97" s="95">
        <v>113.2441</v>
      </c>
      <c r="E97" s="95">
        <v>0</v>
      </c>
      <c r="F97" s="95">
        <v>2.9999999999999997E-4</v>
      </c>
      <c r="G97" s="95">
        <v>836528.27930000005</v>
      </c>
      <c r="H97" s="95">
        <v>8501.3453000000009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19553.0798</v>
      </c>
      <c r="C98" s="95">
        <v>33.047899999999998</v>
      </c>
      <c r="D98" s="95">
        <v>110.75449999999999</v>
      </c>
      <c r="E98" s="95">
        <v>0</v>
      </c>
      <c r="F98" s="95">
        <v>2.9999999999999997E-4</v>
      </c>
      <c r="G98" s="95">
        <v>818137.94259999995</v>
      </c>
      <c r="H98" s="95">
        <v>8314.4506999999994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15426.7574</v>
      </c>
      <c r="C99" s="95">
        <v>26.073699999999999</v>
      </c>
      <c r="D99" s="95">
        <v>87.381799999999998</v>
      </c>
      <c r="E99" s="95">
        <v>0</v>
      </c>
      <c r="F99" s="95">
        <v>2.0000000000000001E-4</v>
      </c>
      <c r="G99" s="95">
        <v>645484.78720000002</v>
      </c>
      <c r="H99" s="95">
        <v>6559.8369000000002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11770.575800000001</v>
      </c>
      <c r="C100" s="95">
        <v>19.8706</v>
      </c>
      <c r="D100" s="95">
        <v>66.5017</v>
      </c>
      <c r="E100" s="95">
        <v>0</v>
      </c>
      <c r="F100" s="95">
        <v>2.0000000000000001E-4</v>
      </c>
      <c r="G100" s="95">
        <v>491243.36090000003</v>
      </c>
      <c r="H100" s="95">
        <v>5002.7565999999997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11180.007100000001</v>
      </c>
      <c r="C101" s="95">
        <v>18.683</v>
      </c>
      <c r="D101" s="95">
        <v>61.785800000000002</v>
      </c>
      <c r="E101" s="95">
        <v>0</v>
      </c>
      <c r="F101" s="95">
        <v>2.0000000000000001E-4</v>
      </c>
      <c r="G101" s="95">
        <v>456398.54519999999</v>
      </c>
      <c r="H101" s="95">
        <v>4732.4721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14177.9192</v>
      </c>
      <c r="C102" s="95">
        <v>21.732900000000001</v>
      </c>
      <c r="D102" s="95">
        <v>64.175200000000004</v>
      </c>
      <c r="E102" s="95">
        <v>0</v>
      </c>
      <c r="F102" s="95">
        <v>2.0000000000000001E-4</v>
      </c>
      <c r="G102" s="95">
        <v>473950.23509999999</v>
      </c>
      <c r="H102" s="95">
        <v>5803.2852000000003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172832.10430000001</v>
      </c>
      <c r="C104" s="95">
        <v>286.04849999999999</v>
      </c>
      <c r="D104" s="95">
        <v>935.09249999999997</v>
      </c>
      <c r="E104" s="95">
        <v>0</v>
      </c>
      <c r="F104" s="95">
        <v>2.5999999999999999E-3</v>
      </c>
      <c r="G104" s="96">
        <v>6907190</v>
      </c>
      <c r="H104" s="95">
        <v>72879.076499999996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11016.724700000001</v>
      </c>
      <c r="C105" s="95">
        <v>18.579499999999999</v>
      </c>
      <c r="D105" s="95">
        <v>57.767899999999997</v>
      </c>
      <c r="E105" s="95">
        <v>0</v>
      </c>
      <c r="F105" s="95">
        <v>2.0000000000000001E-4</v>
      </c>
      <c r="G105" s="95">
        <v>426653.91869999998</v>
      </c>
      <c r="H105" s="95">
        <v>4680.4867000000004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19992.5995</v>
      </c>
      <c r="C106" s="95">
        <v>33.790700000000001</v>
      </c>
      <c r="D106" s="95">
        <v>113.2441</v>
      </c>
      <c r="E106" s="95">
        <v>0</v>
      </c>
      <c r="F106" s="95">
        <v>2.9999999999999997E-4</v>
      </c>
      <c r="G106" s="95">
        <v>836528.27930000005</v>
      </c>
      <c r="H106" s="95">
        <v>8501.3453000000009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57589900000</v>
      </c>
      <c r="C109" s="95">
        <v>48830.343000000001</v>
      </c>
      <c r="D109" s="95" t="s">
        <v>560</v>
      </c>
      <c r="E109" s="95">
        <v>28855.206999999999</v>
      </c>
      <c r="F109" s="95">
        <v>9104.3970000000008</v>
      </c>
      <c r="G109" s="95">
        <v>9206.8060000000005</v>
      </c>
      <c r="H109" s="95">
        <v>0</v>
      </c>
      <c r="I109" s="95">
        <v>1663.933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51708000000</v>
      </c>
      <c r="C110" s="95">
        <v>49767.92</v>
      </c>
      <c r="D110" s="95" t="s">
        <v>561</v>
      </c>
      <c r="E110" s="95">
        <v>28855.206999999999</v>
      </c>
      <c r="F110" s="95">
        <v>9104.3970000000008</v>
      </c>
      <c r="G110" s="95">
        <v>9206.8060000000005</v>
      </c>
      <c r="H110" s="95">
        <v>0</v>
      </c>
      <c r="I110" s="95">
        <v>2601.509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58691500000</v>
      </c>
      <c r="C111" s="95">
        <v>64913.597999999998</v>
      </c>
      <c r="D111" s="95" t="s">
        <v>562</v>
      </c>
      <c r="E111" s="95">
        <v>28855.206999999999</v>
      </c>
      <c r="F111" s="95">
        <v>9104.3970000000008</v>
      </c>
      <c r="G111" s="95">
        <v>9206.8060000000005</v>
      </c>
      <c r="H111" s="95">
        <v>0</v>
      </c>
      <c r="I111" s="95">
        <v>17747.187999999998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55603200000</v>
      </c>
      <c r="C112" s="95">
        <v>67866.517999999996</v>
      </c>
      <c r="D112" s="95" t="s">
        <v>563</v>
      </c>
      <c r="E112" s="95">
        <v>28855.206999999999</v>
      </c>
      <c r="F112" s="95">
        <v>9104.3970000000008</v>
      </c>
      <c r="G112" s="95">
        <v>9206.8060000000005</v>
      </c>
      <c r="H112" s="95">
        <v>0</v>
      </c>
      <c r="I112" s="95">
        <v>20700.107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68760100000</v>
      </c>
      <c r="C113" s="95">
        <v>83185</v>
      </c>
      <c r="D113" s="95" t="s">
        <v>564</v>
      </c>
      <c r="E113" s="95">
        <v>28855.206999999999</v>
      </c>
      <c r="F113" s="95">
        <v>9104.3970000000008</v>
      </c>
      <c r="G113" s="95">
        <v>9206.8060000000005</v>
      </c>
      <c r="H113" s="95">
        <v>0</v>
      </c>
      <c r="I113" s="95">
        <v>36018.589999999997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93704500000</v>
      </c>
      <c r="C114" s="95">
        <v>94278.076000000001</v>
      </c>
      <c r="D114" s="95" t="s">
        <v>458</v>
      </c>
      <c r="E114" s="95">
        <v>28855.206999999999</v>
      </c>
      <c r="F114" s="95">
        <v>9104.3970000000008</v>
      </c>
      <c r="G114" s="95">
        <v>9206.8060000000005</v>
      </c>
      <c r="H114" s="95">
        <v>0</v>
      </c>
      <c r="I114" s="95">
        <v>47111.665000000001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101382000000</v>
      </c>
      <c r="C115" s="95">
        <v>94409.14</v>
      </c>
      <c r="D115" s="95" t="s">
        <v>459</v>
      </c>
      <c r="E115" s="95">
        <v>28855.206999999999</v>
      </c>
      <c r="F115" s="95">
        <v>9104.3970000000008</v>
      </c>
      <c r="G115" s="95">
        <v>9206.8060000000005</v>
      </c>
      <c r="H115" s="95">
        <v>0</v>
      </c>
      <c r="I115" s="95">
        <v>47242.73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99153500000</v>
      </c>
      <c r="C116" s="95">
        <v>94150.178</v>
      </c>
      <c r="D116" s="95" t="s">
        <v>460</v>
      </c>
      <c r="E116" s="95">
        <v>28855.206999999999</v>
      </c>
      <c r="F116" s="95">
        <v>9104.3970000000008</v>
      </c>
      <c r="G116" s="95">
        <v>9206.8060000000005</v>
      </c>
      <c r="H116" s="95">
        <v>0</v>
      </c>
      <c r="I116" s="95">
        <v>46983.767999999996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78229000000</v>
      </c>
      <c r="C117" s="95">
        <v>90657.804999999993</v>
      </c>
      <c r="D117" s="95" t="s">
        <v>565</v>
      </c>
      <c r="E117" s="95">
        <v>28855.206999999999</v>
      </c>
      <c r="F117" s="95">
        <v>9104.3970000000008</v>
      </c>
      <c r="G117" s="95">
        <v>9206.8060000000005</v>
      </c>
      <c r="H117" s="95">
        <v>0</v>
      </c>
      <c r="I117" s="95">
        <v>43491.394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59535800000</v>
      </c>
      <c r="C118" s="95">
        <v>69221.587</v>
      </c>
      <c r="D118" s="95" t="s">
        <v>566</v>
      </c>
      <c r="E118" s="95">
        <v>28855.206999999999</v>
      </c>
      <c r="F118" s="95">
        <v>9104.3970000000008</v>
      </c>
      <c r="G118" s="95">
        <v>9206.8060000000005</v>
      </c>
      <c r="H118" s="95">
        <v>0</v>
      </c>
      <c r="I118" s="95">
        <v>22055.175999999999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55312800000</v>
      </c>
      <c r="C119" s="95">
        <v>57709.864000000001</v>
      </c>
      <c r="D119" s="95" t="s">
        <v>567</v>
      </c>
      <c r="E119" s="95">
        <v>28855.206999999999</v>
      </c>
      <c r="F119" s="95">
        <v>9104.3970000000008</v>
      </c>
      <c r="G119" s="95">
        <v>9206.8060000000005</v>
      </c>
      <c r="H119" s="95">
        <v>0</v>
      </c>
      <c r="I119" s="95">
        <v>10543.453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57440000000</v>
      </c>
      <c r="C120" s="95">
        <v>48685.148999999998</v>
      </c>
      <c r="D120" s="95" t="s">
        <v>568</v>
      </c>
      <c r="E120" s="95">
        <v>28855.206999999999</v>
      </c>
      <c r="F120" s="95">
        <v>9104.3970000000008</v>
      </c>
      <c r="G120" s="95">
        <v>9206.8060000000005</v>
      </c>
      <c r="H120" s="95">
        <v>0</v>
      </c>
      <c r="I120" s="95">
        <v>1518.7380000000001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837111000000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51708000000</v>
      </c>
      <c r="C123" s="95">
        <v>48685.148999999998</v>
      </c>
      <c r="D123" s="95"/>
      <c r="E123" s="95">
        <v>28855.206999999999</v>
      </c>
      <c r="F123" s="95">
        <v>9104.3970000000008</v>
      </c>
      <c r="G123" s="95">
        <v>9206.8060000000005</v>
      </c>
      <c r="H123" s="95">
        <v>0</v>
      </c>
      <c r="I123" s="95">
        <v>1518.7380000000001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101382000000</v>
      </c>
      <c r="C124" s="95">
        <v>94409.14</v>
      </c>
      <c r="D124" s="95"/>
      <c r="E124" s="95">
        <v>28855.206999999999</v>
      </c>
      <c r="F124" s="95">
        <v>9104.3970000000008</v>
      </c>
      <c r="G124" s="95">
        <v>9206.8060000000005</v>
      </c>
      <c r="H124" s="95">
        <v>0</v>
      </c>
      <c r="I124" s="95">
        <v>47242.73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26292.43</v>
      </c>
      <c r="C127" s="95">
        <v>1197.8699999999999</v>
      </c>
      <c r="D127" s="95">
        <v>0</v>
      </c>
      <c r="E127" s="95">
        <v>27490.3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5.44</v>
      </c>
      <c r="C128" s="95">
        <v>0.25</v>
      </c>
      <c r="D128" s="95">
        <v>0</v>
      </c>
      <c r="E128" s="95">
        <v>5.69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5.44</v>
      </c>
      <c r="C129" s="95">
        <v>0.25</v>
      </c>
      <c r="D129" s="95">
        <v>0</v>
      </c>
      <c r="E129" s="95">
        <v>5.69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1172.0899999999999</v>
      </c>
      <c r="C2" s="95">
        <v>242.41</v>
      </c>
      <c r="D2" s="95">
        <v>242.41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1172.0899999999999</v>
      </c>
      <c r="C3" s="95">
        <v>242.41</v>
      </c>
      <c r="D3" s="95">
        <v>242.41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2919.62</v>
      </c>
      <c r="C4" s="95">
        <v>603.83000000000004</v>
      </c>
      <c r="D4" s="95">
        <v>603.83000000000004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2919.62</v>
      </c>
      <c r="C5" s="95">
        <v>603.83000000000004</v>
      </c>
      <c r="D5" s="95">
        <v>603.83000000000004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450.39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45.18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115.56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137.72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721.7</v>
      </c>
      <c r="C28" s="95">
        <v>450.39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0.86</v>
      </c>
      <c r="E39" s="95">
        <v>0.98699999999999999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0.86</v>
      </c>
      <c r="E40" s="95">
        <v>0.98699999999999999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0.86</v>
      </c>
      <c r="E41" s="95">
        <v>0.98699999999999999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0.40899999999999997</v>
      </c>
      <c r="E43" s="95">
        <v>0.44400000000000001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0.86</v>
      </c>
      <c r="E44" s="95">
        <v>0.98699999999999999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0.86</v>
      </c>
      <c r="E45" s="95">
        <v>0.98699999999999999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0.86</v>
      </c>
      <c r="E46" s="95">
        <v>0.98699999999999999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0.86</v>
      </c>
      <c r="E48" s="95">
        <v>0.98699999999999999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0.86</v>
      </c>
      <c r="E49" s="95">
        <v>0.98699999999999999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0.40899999999999997</v>
      </c>
      <c r="E51" s="95">
        <v>0.44400000000000001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0.86</v>
      </c>
      <c r="E52" s="95">
        <v>0.98699999999999999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0.86</v>
      </c>
      <c r="E53" s="95">
        <v>0.98699999999999999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0.86</v>
      </c>
      <c r="E54" s="95">
        <v>0.98699999999999999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0.86</v>
      </c>
      <c r="E55" s="95">
        <v>0.98699999999999999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4.0919999999999996</v>
      </c>
      <c r="F59" s="95">
        <v>0.255</v>
      </c>
      <c r="G59" s="95">
        <v>0.129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4.0919999999999996</v>
      </c>
      <c r="F60" s="95">
        <v>0.255</v>
      </c>
      <c r="G60" s="95">
        <v>0.129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4.0919999999999996</v>
      </c>
      <c r="F61" s="95">
        <v>0.255</v>
      </c>
      <c r="G61" s="95">
        <v>0.129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4.0919999999999996</v>
      </c>
      <c r="F62" s="95">
        <v>0.255</v>
      </c>
      <c r="G62" s="95">
        <v>0.129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4.09</v>
      </c>
      <c r="F63" s="95">
        <v>0.255</v>
      </c>
      <c r="G63" s="95">
        <v>0.129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4.09</v>
      </c>
      <c r="F65" s="95">
        <v>0.255</v>
      </c>
      <c r="G65" s="95">
        <v>0.129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25072</v>
      </c>
      <c r="D71" s="95">
        <v>17867.32</v>
      </c>
      <c r="E71" s="95">
        <v>7204.68</v>
      </c>
      <c r="F71" s="95">
        <v>0.71</v>
      </c>
      <c r="G71" s="95">
        <v>3.04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117601.33</v>
      </c>
      <c r="D72" s="95">
        <v>79508.289999999994</v>
      </c>
      <c r="E72" s="95">
        <v>38093.050000000003</v>
      </c>
      <c r="F72" s="95">
        <v>0.68</v>
      </c>
      <c r="G72" s="95">
        <v>2.9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46185.81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27359.1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144041.49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0.84</v>
      </c>
      <c r="F80" s="95">
        <v>77.66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1.1599999999999999</v>
      </c>
      <c r="F81" s="95">
        <v>1321.75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0.57999999999999996</v>
      </c>
      <c r="D82" s="95">
        <v>1109.6500000000001</v>
      </c>
      <c r="E82" s="95">
        <v>4.74</v>
      </c>
      <c r="F82" s="95">
        <v>9033.2199999999993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18936.0962</v>
      </c>
      <c r="C91" s="95">
        <v>29.4072</v>
      </c>
      <c r="D91" s="95">
        <v>59.979700000000001</v>
      </c>
      <c r="E91" s="95">
        <v>0</v>
      </c>
      <c r="F91" s="95">
        <v>2.0000000000000001E-4</v>
      </c>
      <c r="G91" s="95">
        <v>106628.0405</v>
      </c>
      <c r="H91" s="95">
        <v>7682.2674999999999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16090.1711</v>
      </c>
      <c r="C92" s="95">
        <v>25.363800000000001</v>
      </c>
      <c r="D92" s="95">
        <v>52.809800000000003</v>
      </c>
      <c r="E92" s="95">
        <v>0</v>
      </c>
      <c r="F92" s="95">
        <v>2.0000000000000001E-4</v>
      </c>
      <c r="G92" s="95">
        <v>93887.160999999993</v>
      </c>
      <c r="H92" s="95">
        <v>6562.4412000000002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13489.4238</v>
      </c>
      <c r="C93" s="95">
        <v>24.104099999999999</v>
      </c>
      <c r="D93" s="95">
        <v>58.195399999999999</v>
      </c>
      <c r="E93" s="95">
        <v>0</v>
      </c>
      <c r="F93" s="95">
        <v>2.0000000000000001E-4</v>
      </c>
      <c r="G93" s="95">
        <v>103500.8224</v>
      </c>
      <c r="H93" s="95">
        <v>5763.9925999999996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11182.996300000001</v>
      </c>
      <c r="C94" s="95">
        <v>20.8413</v>
      </c>
      <c r="D94" s="95">
        <v>52.453800000000001</v>
      </c>
      <c r="E94" s="95">
        <v>0</v>
      </c>
      <c r="F94" s="95">
        <v>2.0000000000000001E-4</v>
      </c>
      <c r="G94" s="95">
        <v>93298.199800000002</v>
      </c>
      <c r="H94" s="95">
        <v>4857.7512999999999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11386.2528</v>
      </c>
      <c r="C95" s="95">
        <v>21.971599999999999</v>
      </c>
      <c r="D95" s="95">
        <v>57.091000000000001</v>
      </c>
      <c r="E95" s="95">
        <v>0</v>
      </c>
      <c r="F95" s="95">
        <v>2.0000000000000001E-4</v>
      </c>
      <c r="G95" s="95">
        <v>101553.4957</v>
      </c>
      <c r="H95" s="95">
        <v>5015.4453000000003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12605.839</v>
      </c>
      <c r="C96" s="95">
        <v>24.341699999999999</v>
      </c>
      <c r="D96" s="95">
        <v>63.287799999999997</v>
      </c>
      <c r="E96" s="95">
        <v>0</v>
      </c>
      <c r="F96" s="95">
        <v>2.0000000000000001E-4</v>
      </c>
      <c r="G96" s="95">
        <v>112576.6186</v>
      </c>
      <c r="H96" s="95">
        <v>5554.1931000000004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13242.482599999999</v>
      </c>
      <c r="C97" s="95">
        <v>25.571000000000002</v>
      </c>
      <c r="D97" s="95">
        <v>66.484200000000001</v>
      </c>
      <c r="E97" s="95">
        <v>0</v>
      </c>
      <c r="F97" s="95">
        <v>2.0000000000000001E-4</v>
      </c>
      <c r="G97" s="95">
        <v>118262.36780000001</v>
      </c>
      <c r="H97" s="95">
        <v>5834.7034000000003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13485.3899</v>
      </c>
      <c r="C98" s="95">
        <v>26.040299999999998</v>
      </c>
      <c r="D98" s="95">
        <v>67.704700000000003</v>
      </c>
      <c r="E98" s="95">
        <v>0</v>
      </c>
      <c r="F98" s="95">
        <v>2.0000000000000001E-4</v>
      </c>
      <c r="G98" s="95">
        <v>120433.35060000001</v>
      </c>
      <c r="H98" s="95">
        <v>5941.7474000000002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11381.502200000001</v>
      </c>
      <c r="C99" s="95">
        <v>21.976800000000001</v>
      </c>
      <c r="D99" s="95">
        <v>57.137799999999999</v>
      </c>
      <c r="E99" s="95">
        <v>0</v>
      </c>
      <c r="F99" s="95">
        <v>2.0000000000000001E-4</v>
      </c>
      <c r="G99" s="95">
        <v>101636.9247</v>
      </c>
      <c r="H99" s="95">
        <v>5014.6836999999996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11295.747600000001</v>
      </c>
      <c r="C100" s="95">
        <v>21.460699999999999</v>
      </c>
      <c r="D100" s="95">
        <v>54.988900000000001</v>
      </c>
      <c r="E100" s="95">
        <v>0</v>
      </c>
      <c r="F100" s="95">
        <v>2.0000000000000001E-4</v>
      </c>
      <c r="G100" s="95">
        <v>97811.284700000004</v>
      </c>
      <c r="H100" s="95">
        <v>4944.5262000000002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13459.3559</v>
      </c>
      <c r="C101" s="95">
        <v>23.5519</v>
      </c>
      <c r="D101" s="95">
        <v>55.622100000000003</v>
      </c>
      <c r="E101" s="95">
        <v>0</v>
      </c>
      <c r="F101" s="95">
        <v>2.0000000000000001E-4</v>
      </c>
      <c r="G101" s="95">
        <v>98918.883199999997</v>
      </c>
      <c r="H101" s="95">
        <v>5705.1073999999999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17063.853999999999</v>
      </c>
      <c r="C102" s="95">
        <v>27.309899999999999</v>
      </c>
      <c r="D102" s="95">
        <v>58.021299999999997</v>
      </c>
      <c r="E102" s="95">
        <v>0</v>
      </c>
      <c r="F102" s="95">
        <v>2.0000000000000001E-4</v>
      </c>
      <c r="G102" s="95">
        <v>103158.0502</v>
      </c>
      <c r="H102" s="95">
        <v>6997.5384000000004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163619.1116</v>
      </c>
      <c r="C104" s="95">
        <v>291.94029999999998</v>
      </c>
      <c r="D104" s="95">
        <v>703.77660000000003</v>
      </c>
      <c r="E104" s="95">
        <v>0</v>
      </c>
      <c r="F104" s="95">
        <v>2.5999999999999999E-3</v>
      </c>
      <c r="G104" s="96">
        <v>1251670</v>
      </c>
      <c r="H104" s="95">
        <v>69874.397400000002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11182.996300000001</v>
      </c>
      <c r="C105" s="95">
        <v>20.8413</v>
      </c>
      <c r="D105" s="95">
        <v>52.453800000000001</v>
      </c>
      <c r="E105" s="95">
        <v>0</v>
      </c>
      <c r="F105" s="95">
        <v>2.0000000000000001E-4</v>
      </c>
      <c r="G105" s="95">
        <v>93298.199800000002</v>
      </c>
      <c r="H105" s="95">
        <v>4857.7512999999999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18936.0962</v>
      </c>
      <c r="C106" s="95">
        <v>29.4072</v>
      </c>
      <c r="D106" s="95">
        <v>67.704700000000003</v>
      </c>
      <c r="E106" s="95">
        <v>0</v>
      </c>
      <c r="F106" s="95">
        <v>2.0000000000000001E-4</v>
      </c>
      <c r="G106" s="95">
        <v>120433.35060000001</v>
      </c>
      <c r="H106" s="95">
        <v>7682.2674999999999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61480700000</v>
      </c>
      <c r="C109" s="95">
        <v>48388.985000000001</v>
      </c>
      <c r="D109" s="95" t="s">
        <v>569</v>
      </c>
      <c r="E109" s="95">
        <v>28855.206999999999</v>
      </c>
      <c r="F109" s="95">
        <v>9104.3970000000008</v>
      </c>
      <c r="G109" s="95">
        <v>10429.380999999999</v>
      </c>
      <c r="H109" s="95">
        <v>0</v>
      </c>
      <c r="I109" s="95">
        <v>0</v>
      </c>
      <c r="J109" s="95">
        <v>0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54134400000</v>
      </c>
      <c r="C110" s="95">
        <v>48392.235999999997</v>
      </c>
      <c r="D110" s="95" t="s">
        <v>570</v>
      </c>
      <c r="E110" s="95">
        <v>28855.206999999999</v>
      </c>
      <c r="F110" s="95">
        <v>9104.3970000000008</v>
      </c>
      <c r="G110" s="95">
        <v>10432.632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59677600000</v>
      </c>
      <c r="C111" s="95">
        <v>50009.642999999996</v>
      </c>
      <c r="D111" s="95" t="s">
        <v>571</v>
      </c>
      <c r="E111" s="95">
        <v>28855.206999999999</v>
      </c>
      <c r="F111" s="95">
        <v>9104.3970000000008</v>
      </c>
      <c r="G111" s="95">
        <v>10429.380999999999</v>
      </c>
      <c r="H111" s="95">
        <v>0</v>
      </c>
      <c r="I111" s="95">
        <v>1620.6579999999999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53794900000</v>
      </c>
      <c r="C112" s="95">
        <v>58766.862000000001</v>
      </c>
      <c r="D112" s="95" t="s">
        <v>461</v>
      </c>
      <c r="E112" s="95">
        <v>28855.206999999999</v>
      </c>
      <c r="F112" s="95">
        <v>9104.3970000000008</v>
      </c>
      <c r="G112" s="95">
        <v>10429.380999999999</v>
      </c>
      <c r="H112" s="95">
        <v>0</v>
      </c>
      <c r="I112" s="95">
        <v>10377.877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58554800000</v>
      </c>
      <c r="C113" s="95">
        <v>71708.392000000007</v>
      </c>
      <c r="D113" s="95" t="s">
        <v>499</v>
      </c>
      <c r="E113" s="95">
        <v>28855.206999999999</v>
      </c>
      <c r="F113" s="95">
        <v>9104.3970000000008</v>
      </c>
      <c r="G113" s="95">
        <v>10429.380999999999</v>
      </c>
      <c r="H113" s="95">
        <v>0</v>
      </c>
      <c r="I113" s="95">
        <v>23319.406999999999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64910600000</v>
      </c>
      <c r="C114" s="95">
        <v>82771.604000000007</v>
      </c>
      <c r="D114" s="95" t="s">
        <v>500</v>
      </c>
      <c r="E114" s="95">
        <v>28855.206999999999</v>
      </c>
      <c r="F114" s="95">
        <v>9104.3970000000008</v>
      </c>
      <c r="G114" s="95">
        <v>10429.380999999999</v>
      </c>
      <c r="H114" s="95">
        <v>0</v>
      </c>
      <c r="I114" s="95">
        <v>34382.618000000002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68189000000</v>
      </c>
      <c r="C115" s="95">
        <v>93463.055999999997</v>
      </c>
      <c r="D115" s="95" t="s">
        <v>572</v>
      </c>
      <c r="E115" s="95">
        <v>28855.206999999999</v>
      </c>
      <c r="F115" s="95">
        <v>9104.3970000000008</v>
      </c>
      <c r="G115" s="95">
        <v>10429.380999999999</v>
      </c>
      <c r="H115" s="95">
        <v>0</v>
      </c>
      <c r="I115" s="95">
        <v>45074.071000000004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69440700000</v>
      </c>
      <c r="C116" s="95">
        <v>83200.448999999993</v>
      </c>
      <c r="D116" s="95" t="s">
        <v>463</v>
      </c>
      <c r="E116" s="95">
        <v>28855.206999999999</v>
      </c>
      <c r="F116" s="95">
        <v>9104.3970000000008</v>
      </c>
      <c r="G116" s="95">
        <v>10429.380999999999</v>
      </c>
      <c r="H116" s="95">
        <v>0</v>
      </c>
      <c r="I116" s="95">
        <v>34811.464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58602900000</v>
      </c>
      <c r="C117" s="95">
        <v>74152.179999999993</v>
      </c>
      <c r="D117" s="95" t="s">
        <v>464</v>
      </c>
      <c r="E117" s="95">
        <v>28855.206999999999</v>
      </c>
      <c r="F117" s="95">
        <v>9104.3970000000008</v>
      </c>
      <c r="G117" s="95">
        <v>10429.380999999999</v>
      </c>
      <c r="H117" s="95">
        <v>0</v>
      </c>
      <c r="I117" s="95">
        <v>25763.195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56397100000</v>
      </c>
      <c r="C118" s="95">
        <v>60435.714</v>
      </c>
      <c r="D118" s="95" t="s">
        <v>465</v>
      </c>
      <c r="E118" s="95">
        <v>28855.206999999999</v>
      </c>
      <c r="F118" s="95">
        <v>9104.3970000000008</v>
      </c>
      <c r="G118" s="95">
        <v>10429.380999999999</v>
      </c>
      <c r="H118" s="95">
        <v>0</v>
      </c>
      <c r="I118" s="95">
        <v>12046.728999999999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57035700000</v>
      </c>
      <c r="C119" s="95">
        <v>49446.269</v>
      </c>
      <c r="D119" s="95" t="s">
        <v>573</v>
      </c>
      <c r="E119" s="95">
        <v>28855.206999999999</v>
      </c>
      <c r="F119" s="95">
        <v>9104.3970000000008</v>
      </c>
      <c r="G119" s="95">
        <v>10429.380999999999</v>
      </c>
      <c r="H119" s="95">
        <v>0</v>
      </c>
      <c r="I119" s="95">
        <v>1057.2840000000001</v>
      </c>
      <c r="J119" s="95">
        <v>0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59480000000</v>
      </c>
      <c r="C120" s="95">
        <v>48388.985000000001</v>
      </c>
      <c r="D120" s="95" t="s">
        <v>574</v>
      </c>
      <c r="E120" s="95">
        <v>28855.206999999999</v>
      </c>
      <c r="F120" s="95">
        <v>9104.3970000000008</v>
      </c>
      <c r="G120" s="95">
        <v>10429.380999999999</v>
      </c>
      <c r="H120" s="95">
        <v>0</v>
      </c>
      <c r="I120" s="95">
        <v>0</v>
      </c>
      <c r="J120" s="95">
        <v>0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721698000000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53794900000</v>
      </c>
      <c r="C123" s="95">
        <v>48388.985000000001</v>
      </c>
      <c r="D123" s="95"/>
      <c r="E123" s="95">
        <v>28855.206999999999</v>
      </c>
      <c r="F123" s="95">
        <v>9104.3970000000008</v>
      </c>
      <c r="G123" s="95">
        <v>10429.380999999999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69440700000</v>
      </c>
      <c r="C124" s="95">
        <v>93463.055999999997</v>
      </c>
      <c r="D124" s="95"/>
      <c r="E124" s="95">
        <v>28855.206999999999</v>
      </c>
      <c r="F124" s="95">
        <v>9104.3970000000008</v>
      </c>
      <c r="G124" s="95">
        <v>10432.632</v>
      </c>
      <c r="H124" s="95">
        <v>0</v>
      </c>
      <c r="I124" s="95">
        <v>45074.071000000004</v>
      </c>
      <c r="J124" s="95">
        <v>0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20976.78</v>
      </c>
      <c r="C127" s="95">
        <v>4240.6499999999996</v>
      </c>
      <c r="D127" s="95">
        <v>0</v>
      </c>
      <c r="E127" s="95">
        <v>25217.43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4.34</v>
      </c>
      <c r="C128" s="95">
        <v>0.88</v>
      </c>
      <c r="D128" s="95">
        <v>0</v>
      </c>
      <c r="E128" s="95">
        <v>5.22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4.34</v>
      </c>
      <c r="C129" s="95">
        <v>0.88</v>
      </c>
      <c r="D129" s="95">
        <v>0</v>
      </c>
      <c r="E129" s="95">
        <v>5.22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656.77</v>
      </c>
      <c r="C2" s="95">
        <v>135.83000000000001</v>
      </c>
      <c r="D2" s="95">
        <v>135.83000000000001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656.77</v>
      </c>
      <c r="C3" s="95">
        <v>135.83000000000001</v>
      </c>
      <c r="D3" s="95">
        <v>135.83000000000001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1880.19</v>
      </c>
      <c r="C4" s="95">
        <v>388.86</v>
      </c>
      <c r="D4" s="95">
        <v>388.86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1880.19</v>
      </c>
      <c r="C5" s="95">
        <v>388.86</v>
      </c>
      <c r="D5" s="95">
        <v>388.86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76.14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5.82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115.47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36.1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580.63</v>
      </c>
      <c r="C28" s="95">
        <v>76.14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1.6419999999999999</v>
      </c>
      <c r="E39" s="95">
        <v>2.177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1.6419999999999999</v>
      </c>
      <c r="E40" s="95">
        <v>2.177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1.6419999999999999</v>
      </c>
      <c r="E41" s="95">
        <v>2.177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0.56899999999999995</v>
      </c>
      <c r="E43" s="95">
        <v>0.63700000000000001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1.6419999999999999</v>
      </c>
      <c r="E44" s="95">
        <v>2.177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1.6419999999999999</v>
      </c>
      <c r="E45" s="95">
        <v>2.177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1.6419999999999999</v>
      </c>
      <c r="E46" s="95">
        <v>2.177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1.6419999999999999</v>
      </c>
      <c r="E48" s="95">
        <v>2.177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1.6419999999999999</v>
      </c>
      <c r="E49" s="95">
        <v>2.177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0.56899999999999995</v>
      </c>
      <c r="E51" s="95">
        <v>0.63700000000000001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1.6419999999999999</v>
      </c>
      <c r="E52" s="95">
        <v>2.177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1.6419999999999999</v>
      </c>
      <c r="E53" s="95">
        <v>2.177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1.6419999999999999</v>
      </c>
      <c r="E54" s="95">
        <v>2.177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1.6419999999999999</v>
      </c>
      <c r="E55" s="95">
        <v>2.177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5.835</v>
      </c>
      <c r="F59" s="95">
        <v>0.44</v>
      </c>
      <c r="G59" s="95">
        <v>0.27200000000000002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5.835</v>
      </c>
      <c r="F60" s="95">
        <v>0.44</v>
      </c>
      <c r="G60" s="95">
        <v>0.27200000000000002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5.835</v>
      </c>
      <c r="F61" s="95">
        <v>0.44</v>
      </c>
      <c r="G61" s="95">
        <v>0.27200000000000002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5.835</v>
      </c>
      <c r="F62" s="95">
        <v>0.44</v>
      </c>
      <c r="G62" s="95">
        <v>0.27200000000000002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5.83</v>
      </c>
      <c r="F63" s="95">
        <v>0.44</v>
      </c>
      <c r="G63" s="95">
        <v>0.27200000000000002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5.83</v>
      </c>
      <c r="F65" s="95">
        <v>0.44</v>
      </c>
      <c r="G65" s="95">
        <v>0.27200000000000002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15927.95</v>
      </c>
      <c r="D71" s="95">
        <v>11955.79</v>
      </c>
      <c r="E71" s="95">
        <v>3972.16</v>
      </c>
      <c r="F71" s="95">
        <v>0.75</v>
      </c>
      <c r="G71" s="95">
        <v>3.09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44391.71</v>
      </c>
      <c r="D72" s="95">
        <v>30012.49</v>
      </c>
      <c r="E72" s="95">
        <v>14379.22</v>
      </c>
      <c r="F72" s="95">
        <v>0.68</v>
      </c>
      <c r="G72" s="95">
        <v>2.62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39207.879999999997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17467.59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56368.56</v>
      </c>
      <c r="D77" s="95">
        <v>0.8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0.54</v>
      </c>
      <c r="D81" s="95">
        <v>622</v>
      </c>
      <c r="E81" s="95">
        <v>0.84</v>
      </c>
      <c r="F81" s="95">
        <v>970.24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0.56999999999999995</v>
      </c>
      <c r="D82" s="95">
        <v>622</v>
      </c>
      <c r="E82" s="95">
        <v>1.79</v>
      </c>
      <c r="F82" s="95">
        <v>1955.03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5531.8850000000002</v>
      </c>
      <c r="C91" s="95">
        <v>4.7949999999999999</v>
      </c>
      <c r="D91" s="95">
        <v>40.691000000000003</v>
      </c>
      <c r="E91" s="95">
        <v>0</v>
      </c>
      <c r="F91" s="95">
        <v>0</v>
      </c>
      <c r="G91" s="95">
        <v>245487.01740000001</v>
      </c>
      <c r="H91" s="95">
        <v>2038.7415000000001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4781.0191000000004</v>
      </c>
      <c r="C92" s="95">
        <v>4.1379000000000001</v>
      </c>
      <c r="D92" s="95">
        <v>36.2746</v>
      </c>
      <c r="E92" s="95">
        <v>0</v>
      </c>
      <c r="F92" s="95">
        <v>0</v>
      </c>
      <c r="G92" s="95">
        <v>218847.3352</v>
      </c>
      <c r="H92" s="95">
        <v>1765.3910000000001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4921.6558000000005</v>
      </c>
      <c r="C93" s="95">
        <v>4.2378</v>
      </c>
      <c r="D93" s="95">
        <v>41.250599999999999</v>
      </c>
      <c r="E93" s="95">
        <v>0</v>
      </c>
      <c r="F93" s="95">
        <v>0</v>
      </c>
      <c r="G93" s="95">
        <v>248884.30869999999</v>
      </c>
      <c r="H93" s="95">
        <v>1829.2474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4191.8963000000003</v>
      </c>
      <c r="C94" s="95">
        <v>3.5985999999999998</v>
      </c>
      <c r="D94" s="95">
        <v>37.0792</v>
      </c>
      <c r="E94" s="95">
        <v>0</v>
      </c>
      <c r="F94" s="95">
        <v>0</v>
      </c>
      <c r="G94" s="95">
        <v>223723.3988</v>
      </c>
      <c r="H94" s="95">
        <v>1563.9495999999999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4247.2673999999997</v>
      </c>
      <c r="C95" s="95">
        <v>3.6385000000000001</v>
      </c>
      <c r="D95" s="95">
        <v>38.926000000000002</v>
      </c>
      <c r="E95" s="95">
        <v>0</v>
      </c>
      <c r="F95" s="95">
        <v>0</v>
      </c>
      <c r="G95" s="95">
        <v>234871.10920000001</v>
      </c>
      <c r="H95" s="95">
        <v>1588.7481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4134.0217000000002</v>
      </c>
      <c r="C96" s="95">
        <v>3.5398000000000001</v>
      </c>
      <c r="D96" s="95">
        <v>38.194000000000003</v>
      </c>
      <c r="E96" s="95">
        <v>0</v>
      </c>
      <c r="F96" s="95">
        <v>0</v>
      </c>
      <c r="G96" s="95">
        <v>230455.36429999999</v>
      </c>
      <c r="H96" s="95">
        <v>1547.3202000000001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4019.3559</v>
      </c>
      <c r="C97" s="95">
        <v>3.4399000000000002</v>
      </c>
      <c r="D97" s="95">
        <v>37.4465</v>
      </c>
      <c r="E97" s="95">
        <v>0</v>
      </c>
      <c r="F97" s="95">
        <v>0</v>
      </c>
      <c r="G97" s="95">
        <v>225946.01759999999</v>
      </c>
      <c r="H97" s="95">
        <v>1505.3535999999999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4457.0171</v>
      </c>
      <c r="C98" s="95">
        <v>3.8144</v>
      </c>
      <c r="D98" s="95">
        <v>41.524000000000001</v>
      </c>
      <c r="E98" s="95">
        <v>0</v>
      </c>
      <c r="F98" s="95">
        <v>0</v>
      </c>
      <c r="G98" s="95">
        <v>250549.0575</v>
      </c>
      <c r="H98" s="95">
        <v>1669.2691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4150.9647999999997</v>
      </c>
      <c r="C99" s="95">
        <v>3.5527000000000002</v>
      </c>
      <c r="D99" s="95">
        <v>38.647300000000001</v>
      </c>
      <c r="E99" s="95">
        <v>0</v>
      </c>
      <c r="F99" s="95">
        <v>0</v>
      </c>
      <c r="G99" s="95">
        <v>233191.2121</v>
      </c>
      <c r="H99" s="95">
        <v>1554.5671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4317.4129999999996</v>
      </c>
      <c r="C100" s="95">
        <v>3.6968000000000001</v>
      </c>
      <c r="D100" s="95">
        <v>39.903300000000002</v>
      </c>
      <c r="E100" s="95">
        <v>0</v>
      </c>
      <c r="F100" s="95">
        <v>0</v>
      </c>
      <c r="G100" s="95">
        <v>240768.84330000001</v>
      </c>
      <c r="H100" s="95">
        <v>1616.0072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4429.6988000000001</v>
      </c>
      <c r="C101" s="95">
        <v>3.8008000000000002</v>
      </c>
      <c r="D101" s="95">
        <v>39.5351</v>
      </c>
      <c r="E101" s="95">
        <v>0</v>
      </c>
      <c r="F101" s="95">
        <v>0</v>
      </c>
      <c r="G101" s="95">
        <v>238542.70180000001</v>
      </c>
      <c r="H101" s="95">
        <v>1653.7462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5107.6764999999996</v>
      </c>
      <c r="C102" s="95">
        <v>4.4143999999999997</v>
      </c>
      <c r="D102" s="95">
        <v>39.871899999999997</v>
      </c>
      <c r="E102" s="95">
        <v>0</v>
      </c>
      <c r="F102" s="95">
        <v>0</v>
      </c>
      <c r="G102" s="95">
        <v>240554.98319999999</v>
      </c>
      <c r="H102" s="95">
        <v>1889.4231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54289.871299999999</v>
      </c>
      <c r="C104" s="95">
        <v>46.666499999999999</v>
      </c>
      <c r="D104" s="95">
        <v>469.34339999999997</v>
      </c>
      <c r="E104" s="95">
        <v>0</v>
      </c>
      <c r="F104" s="95">
        <v>2.0000000000000001E-4</v>
      </c>
      <c r="G104" s="96">
        <v>2831820</v>
      </c>
      <c r="H104" s="95">
        <v>20221.763999999999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4019.3559</v>
      </c>
      <c r="C105" s="95">
        <v>3.4399000000000002</v>
      </c>
      <c r="D105" s="95">
        <v>36.2746</v>
      </c>
      <c r="E105" s="95">
        <v>0</v>
      </c>
      <c r="F105" s="95">
        <v>0</v>
      </c>
      <c r="G105" s="95">
        <v>218847.3352</v>
      </c>
      <c r="H105" s="95">
        <v>1505.3535999999999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5531.8850000000002</v>
      </c>
      <c r="C106" s="95">
        <v>4.7949999999999999</v>
      </c>
      <c r="D106" s="95">
        <v>41.524000000000001</v>
      </c>
      <c r="E106" s="95">
        <v>0</v>
      </c>
      <c r="F106" s="95">
        <v>0</v>
      </c>
      <c r="G106" s="95">
        <v>250549.0575</v>
      </c>
      <c r="H106" s="95">
        <v>2038.7415000000001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50334100000</v>
      </c>
      <c r="C109" s="95">
        <v>48308.28</v>
      </c>
      <c r="D109" s="95" t="s">
        <v>466</v>
      </c>
      <c r="E109" s="95">
        <v>28855.206999999999</v>
      </c>
      <c r="F109" s="95">
        <v>9104.3970000000008</v>
      </c>
      <c r="G109" s="95">
        <v>2999.6759999999999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44871900000</v>
      </c>
      <c r="C110" s="95">
        <v>42906.264000000003</v>
      </c>
      <c r="D110" s="95" t="s">
        <v>501</v>
      </c>
      <c r="E110" s="95">
        <v>28855.206999999999</v>
      </c>
      <c r="F110" s="95">
        <v>9104.3970000000008</v>
      </c>
      <c r="G110" s="95">
        <v>2999.6759999999999</v>
      </c>
      <c r="H110" s="95">
        <v>0</v>
      </c>
      <c r="I110" s="95">
        <v>1946.9829999999999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51030600000</v>
      </c>
      <c r="C111" s="95">
        <v>42633.805999999997</v>
      </c>
      <c r="D111" s="95" t="s">
        <v>575</v>
      </c>
      <c r="E111" s="95">
        <v>28855.206999999999</v>
      </c>
      <c r="F111" s="95">
        <v>9104.3970000000008</v>
      </c>
      <c r="G111" s="95">
        <v>2999.6759999999999</v>
      </c>
      <c r="H111" s="95">
        <v>0</v>
      </c>
      <c r="I111" s="95">
        <v>1674.5250000000001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45871700000</v>
      </c>
      <c r="C112" s="95">
        <v>43459.930999999997</v>
      </c>
      <c r="D112" s="95" t="s">
        <v>467</v>
      </c>
      <c r="E112" s="95">
        <v>28855.206999999999</v>
      </c>
      <c r="F112" s="95">
        <v>9104.3970000000008</v>
      </c>
      <c r="G112" s="95">
        <v>2999.6759999999999</v>
      </c>
      <c r="H112" s="95">
        <v>0</v>
      </c>
      <c r="I112" s="95">
        <v>2500.65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48157400000</v>
      </c>
      <c r="C113" s="95">
        <v>42832.78</v>
      </c>
      <c r="D113" s="95" t="s">
        <v>576</v>
      </c>
      <c r="E113" s="95">
        <v>28855.206999999999</v>
      </c>
      <c r="F113" s="95">
        <v>9104.3970000000008</v>
      </c>
      <c r="G113" s="95">
        <v>2999.6759999999999</v>
      </c>
      <c r="H113" s="95">
        <v>0</v>
      </c>
      <c r="I113" s="95">
        <v>1873.499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47252000000</v>
      </c>
      <c r="C114" s="95">
        <v>43101.773000000001</v>
      </c>
      <c r="D114" s="95" t="s">
        <v>468</v>
      </c>
      <c r="E114" s="95">
        <v>28855.206999999999</v>
      </c>
      <c r="F114" s="95">
        <v>9104.3970000000008</v>
      </c>
      <c r="G114" s="95">
        <v>2999.6759999999999</v>
      </c>
      <c r="H114" s="95">
        <v>0</v>
      </c>
      <c r="I114" s="95">
        <v>2142.4929999999999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46327400000</v>
      </c>
      <c r="C115" s="95">
        <v>51256.146000000001</v>
      </c>
      <c r="D115" s="95" t="s">
        <v>469</v>
      </c>
      <c r="E115" s="95">
        <v>28855.206999999999</v>
      </c>
      <c r="F115" s="95">
        <v>9104.3970000000008</v>
      </c>
      <c r="G115" s="95">
        <v>2999.6759999999999</v>
      </c>
      <c r="H115" s="95">
        <v>0</v>
      </c>
      <c r="I115" s="95">
        <v>10296.865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51372000000</v>
      </c>
      <c r="C116" s="95">
        <v>56870.726000000002</v>
      </c>
      <c r="D116" s="95" t="s">
        <v>577</v>
      </c>
      <c r="E116" s="95">
        <v>28855.206999999999</v>
      </c>
      <c r="F116" s="95">
        <v>9104.3970000000008</v>
      </c>
      <c r="G116" s="95">
        <v>2999.6759999999999</v>
      </c>
      <c r="H116" s="95">
        <v>0</v>
      </c>
      <c r="I116" s="95">
        <v>15911.445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47813000000</v>
      </c>
      <c r="C117" s="95">
        <v>57980.735999999997</v>
      </c>
      <c r="D117" s="95" t="s">
        <v>502</v>
      </c>
      <c r="E117" s="95">
        <v>28855.206999999999</v>
      </c>
      <c r="F117" s="95">
        <v>9104.3970000000008</v>
      </c>
      <c r="G117" s="95">
        <v>2999.6759999999999</v>
      </c>
      <c r="H117" s="95">
        <v>0</v>
      </c>
      <c r="I117" s="95">
        <v>17021.455000000002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49366700000</v>
      </c>
      <c r="C118" s="95">
        <v>47257.091999999997</v>
      </c>
      <c r="D118" s="95" t="s">
        <v>578</v>
      </c>
      <c r="E118" s="95">
        <v>28855.206999999999</v>
      </c>
      <c r="F118" s="95">
        <v>9104.3970000000008</v>
      </c>
      <c r="G118" s="95">
        <v>2999.6759999999999</v>
      </c>
      <c r="H118" s="95">
        <v>0</v>
      </c>
      <c r="I118" s="95">
        <v>6297.8119999999999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48910200000</v>
      </c>
      <c r="C119" s="95">
        <v>48760.381000000001</v>
      </c>
      <c r="D119" s="95" t="s">
        <v>519</v>
      </c>
      <c r="E119" s="95">
        <v>28855.206999999999</v>
      </c>
      <c r="F119" s="95">
        <v>9104.3970000000008</v>
      </c>
      <c r="G119" s="95">
        <v>2999.6759999999999</v>
      </c>
      <c r="H119" s="95">
        <v>0</v>
      </c>
      <c r="I119" s="95">
        <v>452.101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49322800000</v>
      </c>
      <c r="C120" s="95">
        <v>48570.817000000003</v>
      </c>
      <c r="D120" s="95" t="s">
        <v>520</v>
      </c>
      <c r="E120" s="95">
        <v>28855.206999999999</v>
      </c>
      <c r="F120" s="95">
        <v>9104.3970000000008</v>
      </c>
      <c r="G120" s="95">
        <v>2999.6759999999999</v>
      </c>
      <c r="H120" s="95">
        <v>0</v>
      </c>
      <c r="I120" s="95">
        <v>262.53699999999998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580630000000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44871900000</v>
      </c>
      <c r="C123" s="95">
        <v>42633.805999999997</v>
      </c>
      <c r="D123" s="95"/>
      <c r="E123" s="95">
        <v>28855.206999999999</v>
      </c>
      <c r="F123" s="95">
        <v>9104.3970000000008</v>
      </c>
      <c r="G123" s="95">
        <v>2999.6759999999999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51372000000</v>
      </c>
      <c r="C124" s="95">
        <v>57980.735999999997</v>
      </c>
      <c r="D124" s="95"/>
      <c r="E124" s="95">
        <v>28855.206999999999</v>
      </c>
      <c r="F124" s="95">
        <v>9104.3970000000008</v>
      </c>
      <c r="G124" s="95">
        <v>2999.6759999999999</v>
      </c>
      <c r="H124" s="95">
        <v>0</v>
      </c>
      <c r="I124" s="95">
        <v>17021.455000000002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22163.89</v>
      </c>
      <c r="C127" s="95">
        <v>675.05</v>
      </c>
      <c r="D127" s="95">
        <v>0</v>
      </c>
      <c r="E127" s="95">
        <v>22838.95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4.58</v>
      </c>
      <c r="C128" s="95">
        <v>0.14000000000000001</v>
      </c>
      <c r="D128" s="95">
        <v>0</v>
      </c>
      <c r="E128" s="95">
        <v>4.72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4.58</v>
      </c>
      <c r="C129" s="95">
        <v>0.14000000000000001</v>
      </c>
      <c r="D129" s="95">
        <v>0</v>
      </c>
      <c r="E129" s="95">
        <v>4.72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29"/>
  <sheetViews>
    <sheetView workbookViewId="0"/>
  </sheetViews>
  <sheetFormatPr defaultRowHeight="10.5"/>
  <cols>
    <col min="1" max="1" width="53.33203125" style="88" customWidth="1"/>
    <col min="2" max="2" width="24.33203125" style="88" customWidth="1"/>
    <col min="3" max="3" width="33.6640625" style="88" customWidth="1"/>
    <col min="4" max="4" width="38.6640625" style="88" customWidth="1"/>
    <col min="5" max="5" width="45.6640625" style="88" customWidth="1"/>
    <col min="6" max="6" width="50" style="88" customWidth="1"/>
    <col min="7" max="7" width="43.6640625" style="88" customWidth="1"/>
    <col min="8" max="9" width="38.33203125" style="88" customWidth="1"/>
    <col min="10" max="10" width="46.1640625" style="88" customWidth="1"/>
    <col min="11" max="11" width="36.1640625" style="88" customWidth="1"/>
    <col min="12" max="12" width="45" style="88" customWidth="1"/>
    <col min="13" max="13" width="50.1640625" style="88" customWidth="1"/>
    <col min="14" max="15" width="44.83203125" style="88" customWidth="1"/>
    <col min="16" max="16" width="45.33203125" style="88" customWidth="1"/>
    <col min="17" max="17" width="44.83203125" style="88" customWidth="1"/>
    <col min="18" max="18" width="42.6640625" style="88" customWidth="1"/>
    <col min="19" max="19" width="48.1640625" style="88" customWidth="1"/>
    <col min="20" max="22" width="9.33203125" style="88" customWidth="1"/>
    <col min="23" max="16384" width="9.33203125" style="88"/>
  </cols>
  <sheetData>
    <row r="1" spans="1:19">
      <c r="A1" s="89"/>
      <c r="B1" s="95" t="s">
        <v>297</v>
      </c>
      <c r="C1" s="95" t="s">
        <v>298</v>
      </c>
      <c r="D1" s="95" t="s">
        <v>299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95" t="s">
        <v>300</v>
      </c>
      <c r="B2" s="95">
        <v>1050.03</v>
      </c>
      <c r="C2" s="95">
        <v>217.17</v>
      </c>
      <c r="D2" s="95">
        <v>217.17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95" t="s">
        <v>301</v>
      </c>
      <c r="B3" s="95">
        <v>1050.03</v>
      </c>
      <c r="C3" s="95">
        <v>217.17</v>
      </c>
      <c r="D3" s="95">
        <v>217.17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95" t="s">
        <v>302</v>
      </c>
      <c r="B4" s="95">
        <v>3034.89</v>
      </c>
      <c r="C4" s="95">
        <v>627.67999999999995</v>
      </c>
      <c r="D4" s="95">
        <v>627.67999999999995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95" t="s">
        <v>303</v>
      </c>
      <c r="B5" s="95">
        <v>3034.89</v>
      </c>
      <c r="C5" s="95">
        <v>627.67999999999995</v>
      </c>
      <c r="D5" s="95">
        <v>627.67999999999995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89"/>
      <c r="B7" s="95" t="s">
        <v>304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95" t="s">
        <v>305</v>
      </c>
      <c r="B8" s="95">
        <v>4835.13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95" t="s">
        <v>306</v>
      </c>
      <c r="B9" s="95">
        <v>4835.13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95" t="s">
        <v>307</v>
      </c>
      <c r="B10" s="9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89"/>
      <c r="B12" s="95" t="s">
        <v>308</v>
      </c>
      <c r="C12" s="95" t="s">
        <v>309</v>
      </c>
      <c r="D12" s="95" t="s">
        <v>310</v>
      </c>
      <c r="E12" s="95" t="s">
        <v>311</v>
      </c>
      <c r="F12" s="95" t="s">
        <v>312</v>
      </c>
      <c r="G12" s="95" t="s">
        <v>313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95" t="s">
        <v>74</v>
      </c>
      <c r="B13" s="95">
        <v>0</v>
      </c>
      <c r="C13" s="95">
        <v>290.16000000000003</v>
      </c>
      <c r="D13" s="95">
        <v>0</v>
      </c>
      <c r="E13" s="95">
        <v>0</v>
      </c>
      <c r="F13" s="95">
        <v>0</v>
      </c>
      <c r="G13" s="9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95" t="s">
        <v>75</v>
      </c>
      <c r="B14" s="95">
        <v>104.75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95" t="s">
        <v>83</v>
      </c>
      <c r="B15" s="95">
        <v>318.82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95" t="s">
        <v>84</v>
      </c>
      <c r="B16" s="95">
        <v>115.44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95" t="s">
        <v>85</v>
      </c>
      <c r="B17" s="95">
        <v>104.42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95" t="s">
        <v>86</v>
      </c>
      <c r="B18" s="95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95" t="s">
        <v>87</v>
      </c>
      <c r="B19" s="95">
        <v>116.43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95" t="s">
        <v>88</v>
      </c>
      <c r="B20" s="95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95" t="s">
        <v>89</v>
      </c>
      <c r="B21" s="95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95" t="s">
        <v>90</v>
      </c>
      <c r="B22" s="95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95" t="s">
        <v>69</v>
      </c>
      <c r="B23" s="95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95" t="s">
        <v>91</v>
      </c>
      <c r="B24" s="95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95" t="s">
        <v>92</v>
      </c>
      <c r="B25" s="95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95" t="s">
        <v>93</v>
      </c>
      <c r="B26" s="95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95"/>
      <c r="B27" s="95"/>
      <c r="C27" s="95"/>
      <c r="D27" s="95"/>
      <c r="E27" s="95"/>
      <c r="F27" s="95"/>
      <c r="G27" s="9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95" t="s">
        <v>94</v>
      </c>
      <c r="B28" s="95">
        <v>759.86</v>
      </c>
      <c r="C28" s="95">
        <v>290.16000000000003</v>
      </c>
      <c r="D28" s="95">
        <v>0</v>
      </c>
      <c r="E28" s="95">
        <v>0</v>
      </c>
      <c r="F28" s="95">
        <v>0</v>
      </c>
      <c r="G28" s="95">
        <v>0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89"/>
      <c r="B30" s="95" t="s">
        <v>304</v>
      </c>
      <c r="C30" s="95" t="s">
        <v>225</v>
      </c>
      <c r="D30" s="95" t="s">
        <v>314</v>
      </c>
      <c r="E30" s="95" t="s">
        <v>315</v>
      </c>
      <c r="F30" s="95" t="s">
        <v>316</v>
      </c>
      <c r="G30" s="95" t="s">
        <v>317</v>
      </c>
      <c r="H30" s="95" t="s">
        <v>318</v>
      </c>
      <c r="I30" s="95" t="s">
        <v>319</v>
      </c>
      <c r="J30" s="95" t="s">
        <v>320</v>
      </c>
      <c r="K30"/>
      <c r="L30"/>
      <c r="M30"/>
      <c r="N30"/>
      <c r="O30"/>
      <c r="P30"/>
      <c r="Q30"/>
      <c r="R30"/>
      <c r="S30"/>
    </row>
    <row r="31" spans="1:19">
      <c r="A31" s="95" t="s">
        <v>323</v>
      </c>
      <c r="B31" s="95">
        <v>3204.84</v>
      </c>
      <c r="C31" s="95" t="s">
        <v>232</v>
      </c>
      <c r="D31" s="95">
        <v>31313.82</v>
      </c>
      <c r="E31" s="95">
        <v>1</v>
      </c>
      <c r="F31" s="95">
        <v>1586.63</v>
      </c>
      <c r="G31" s="95">
        <v>0</v>
      </c>
      <c r="H31" s="95">
        <v>3.34</v>
      </c>
      <c r="I31" s="95"/>
      <c r="J31" s="95">
        <v>2.56</v>
      </c>
      <c r="K31"/>
      <c r="L31"/>
      <c r="M31"/>
      <c r="N31"/>
      <c r="O31"/>
      <c r="P31"/>
      <c r="Q31"/>
      <c r="R31"/>
      <c r="S31"/>
    </row>
    <row r="32" spans="1:19">
      <c r="A32" s="95" t="s">
        <v>322</v>
      </c>
      <c r="B32" s="95">
        <v>1393.41</v>
      </c>
      <c r="C32" s="95" t="s">
        <v>232</v>
      </c>
      <c r="D32" s="95">
        <v>11554.41</v>
      </c>
      <c r="E32" s="95">
        <v>1</v>
      </c>
      <c r="F32" s="95">
        <v>1150.96</v>
      </c>
      <c r="G32" s="95">
        <v>0</v>
      </c>
      <c r="H32" s="95">
        <v>11.64</v>
      </c>
      <c r="I32" s="95"/>
      <c r="J32" s="95">
        <v>0</v>
      </c>
      <c r="K32"/>
      <c r="L32"/>
      <c r="M32"/>
      <c r="N32"/>
      <c r="O32"/>
      <c r="P32"/>
      <c r="Q32"/>
      <c r="R32"/>
      <c r="S32"/>
    </row>
    <row r="33" spans="1:19">
      <c r="A33" s="95" t="s">
        <v>321</v>
      </c>
      <c r="B33" s="95">
        <v>236.88</v>
      </c>
      <c r="C33" s="95" t="s">
        <v>232</v>
      </c>
      <c r="D33" s="95">
        <v>1010.76</v>
      </c>
      <c r="E33" s="95">
        <v>1</v>
      </c>
      <c r="F33" s="95">
        <v>299.12</v>
      </c>
      <c r="G33" s="95">
        <v>17.66</v>
      </c>
      <c r="H33" s="95">
        <v>21.69</v>
      </c>
      <c r="I33" s="95">
        <v>47.38</v>
      </c>
      <c r="J33" s="95">
        <v>8.07</v>
      </c>
      <c r="K33"/>
      <c r="L33"/>
      <c r="M33"/>
      <c r="N33"/>
      <c r="O33"/>
      <c r="P33"/>
      <c r="Q33"/>
      <c r="R33"/>
      <c r="S33"/>
    </row>
    <row r="34" spans="1:19">
      <c r="A34" s="95" t="s">
        <v>159</v>
      </c>
      <c r="B34" s="95">
        <v>4835.13</v>
      </c>
      <c r="C34" s="95"/>
      <c r="D34" s="95">
        <v>43879</v>
      </c>
      <c r="E34" s="95"/>
      <c r="F34" s="95">
        <v>3036.71</v>
      </c>
      <c r="G34" s="95">
        <v>17.66</v>
      </c>
      <c r="H34" s="95">
        <v>6.6308999999999996</v>
      </c>
      <c r="I34" s="95">
        <v>967.03</v>
      </c>
      <c r="J34" s="95">
        <v>2.0922000000000001</v>
      </c>
      <c r="K34"/>
      <c r="L34"/>
      <c r="M34"/>
      <c r="N34"/>
      <c r="O34"/>
      <c r="P34"/>
      <c r="Q34"/>
      <c r="R34"/>
      <c r="S34"/>
    </row>
    <row r="35" spans="1:19">
      <c r="A35" s="95" t="s">
        <v>324</v>
      </c>
      <c r="B35" s="95">
        <v>4835.13</v>
      </c>
      <c r="C35" s="95"/>
      <c r="D35" s="95">
        <v>43879</v>
      </c>
      <c r="E35" s="95"/>
      <c r="F35" s="95">
        <v>3036.71</v>
      </c>
      <c r="G35" s="95">
        <v>17.66</v>
      </c>
      <c r="H35" s="95">
        <v>6.6308999999999996</v>
      </c>
      <c r="I35" s="95">
        <v>967.03</v>
      </c>
      <c r="J35" s="95">
        <v>2.0922000000000001</v>
      </c>
      <c r="K35"/>
      <c r="L35"/>
      <c r="M35"/>
      <c r="N35"/>
      <c r="O35"/>
      <c r="P35"/>
      <c r="Q35"/>
      <c r="R35"/>
      <c r="S35"/>
    </row>
    <row r="36" spans="1:19">
      <c r="A36" s="95" t="s">
        <v>325</v>
      </c>
      <c r="B36" s="95">
        <v>0</v>
      </c>
      <c r="C36" s="95"/>
      <c r="D36" s="95">
        <v>0</v>
      </c>
      <c r="E36" s="95"/>
      <c r="F36" s="95">
        <v>0</v>
      </c>
      <c r="G36" s="95">
        <v>0</v>
      </c>
      <c r="H36" s="95"/>
      <c r="I36" s="95"/>
      <c r="J36" s="95"/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89"/>
      <c r="B38" s="95" t="s">
        <v>54</v>
      </c>
      <c r="C38" s="95" t="s">
        <v>326</v>
      </c>
      <c r="D38" s="95" t="s">
        <v>327</v>
      </c>
      <c r="E38" s="95" t="s">
        <v>328</v>
      </c>
      <c r="F38" s="95" t="s">
        <v>329</v>
      </c>
      <c r="G38" s="95" t="s">
        <v>330</v>
      </c>
      <c r="H38" s="95" t="s">
        <v>331</v>
      </c>
      <c r="I38" s="95" t="s">
        <v>332</v>
      </c>
      <c r="J38"/>
      <c r="K38"/>
      <c r="L38"/>
      <c r="M38"/>
      <c r="N38"/>
      <c r="O38"/>
      <c r="P38"/>
      <c r="Q38"/>
      <c r="R38"/>
      <c r="S38"/>
    </row>
    <row r="39" spans="1:19">
      <c r="A39" s="95" t="s">
        <v>352</v>
      </c>
      <c r="B39" s="95" t="s">
        <v>496</v>
      </c>
      <c r="C39" s="95">
        <v>0.8</v>
      </c>
      <c r="D39" s="95">
        <v>1.1000000000000001</v>
      </c>
      <c r="E39" s="95">
        <v>1.3169999999999999</v>
      </c>
      <c r="F39" s="95">
        <v>598.24</v>
      </c>
      <c r="G39" s="95">
        <v>90</v>
      </c>
      <c r="H39" s="95">
        <v>90</v>
      </c>
      <c r="I39" s="95" t="s">
        <v>336</v>
      </c>
      <c r="J39"/>
      <c r="K39"/>
      <c r="L39"/>
      <c r="M39"/>
      <c r="N39"/>
      <c r="O39"/>
      <c r="P39"/>
      <c r="Q39"/>
      <c r="R39"/>
      <c r="S39"/>
    </row>
    <row r="40" spans="1:19">
      <c r="A40" s="95" t="s">
        <v>353</v>
      </c>
      <c r="B40" s="95" t="s">
        <v>496</v>
      </c>
      <c r="C40" s="95">
        <v>0.8</v>
      </c>
      <c r="D40" s="95">
        <v>1.1000000000000001</v>
      </c>
      <c r="E40" s="95">
        <v>1.3169999999999999</v>
      </c>
      <c r="F40" s="95">
        <v>390.16</v>
      </c>
      <c r="G40" s="95">
        <v>0</v>
      </c>
      <c r="H40" s="95">
        <v>90</v>
      </c>
      <c r="I40" s="95" t="s">
        <v>338</v>
      </c>
      <c r="J40"/>
      <c r="K40"/>
      <c r="L40"/>
      <c r="M40"/>
      <c r="N40"/>
      <c r="O40"/>
      <c r="P40"/>
      <c r="Q40"/>
      <c r="R40"/>
      <c r="S40"/>
    </row>
    <row r="41" spans="1:19">
      <c r="A41" s="95" t="s">
        <v>354</v>
      </c>
      <c r="B41" s="95" t="s">
        <v>496</v>
      </c>
      <c r="C41" s="95">
        <v>0.8</v>
      </c>
      <c r="D41" s="95">
        <v>1.1000000000000001</v>
      </c>
      <c r="E41" s="95">
        <v>1.3169999999999999</v>
      </c>
      <c r="F41" s="95">
        <v>598.24</v>
      </c>
      <c r="G41" s="95">
        <v>270</v>
      </c>
      <c r="H41" s="95">
        <v>90</v>
      </c>
      <c r="I41" s="95" t="s">
        <v>340</v>
      </c>
      <c r="J41"/>
      <c r="K41"/>
      <c r="L41"/>
      <c r="M41"/>
      <c r="N41"/>
      <c r="O41"/>
      <c r="P41"/>
      <c r="Q41"/>
      <c r="R41"/>
      <c r="S41"/>
    </row>
    <row r="42" spans="1:19">
      <c r="A42" s="95" t="s">
        <v>355</v>
      </c>
      <c r="B42" s="95" t="s">
        <v>342</v>
      </c>
      <c r="C42" s="95">
        <v>0.3</v>
      </c>
      <c r="D42" s="95">
        <v>2.512</v>
      </c>
      <c r="E42" s="95">
        <v>6.452</v>
      </c>
      <c r="F42" s="95">
        <v>3204.84</v>
      </c>
      <c r="G42" s="95">
        <v>0</v>
      </c>
      <c r="H42" s="95">
        <v>180</v>
      </c>
      <c r="I42" s="95"/>
      <c r="J42"/>
      <c r="K42"/>
      <c r="L42"/>
      <c r="M42"/>
      <c r="N42"/>
      <c r="O42"/>
      <c r="P42"/>
      <c r="Q42"/>
      <c r="R42"/>
      <c r="S42"/>
    </row>
    <row r="43" spans="1:19">
      <c r="A43" s="95" t="s">
        <v>356</v>
      </c>
      <c r="B43" s="95" t="s">
        <v>497</v>
      </c>
      <c r="C43" s="95">
        <v>0.3</v>
      </c>
      <c r="D43" s="95">
        <v>0.27300000000000002</v>
      </c>
      <c r="E43" s="95">
        <v>0.28799999999999998</v>
      </c>
      <c r="F43" s="95">
        <v>3204.84</v>
      </c>
      <c r="G43" s="95">
        <v>180</v>
      </c>
      <c r="H43" s="95">
        <v>0</v>
      </c>
      <c r="I43" s="95"/>
      <c r="J43"/>
      <c r="K43"/>
      <c r="L43"/>
      <c r="M43"/>
      <c r="N43"/>
      <c r="O43"/>
      <c r="P43"/>
      <c r="Q43"/>
      <c r="R43"/>
      <c r="S43"/>
    </row>
    <row r="44" spans="1:19">
      <c r="A44" s="95" t="s">
        <v>348</v>
      </c>
      <c r="B44" s="95" t="s">
        <v>496</v>
      </c>
      <c r="C44" s="95">
        <v>0.8</v>
      </c>
      <c r="D44" s="95">
        <v>1.1000000000000001</v>
      </c>
      <c r="E44" s="95">
        <v>1.3169999999999999</v>
      </c>
      <c r="F44" s="95">
        <v>110.54</v>
      </c>
      <c r="G44" s="95">
        <v>180</v>
      </c>
      <c r="H44" s="95">
        <v>90</v>
      </c>
      <c r="I44" s="95" t="s">
        <v>334</v>
      </c>
      <c r="J44"/>
      <c r="K44"/>
      <c r="L44"/>
      <c r="M44"/>
      <c r="N44"/>
      <c r="O44"/>
      <c r="P44"/>
      <c r="Q44"/>
      <c r="R44"/>
      <c r="S44"/>
    </row>
    <row r="45" spans="1:19">
      <c r="A45" s="95" t="s">
        <v>349</v>
      </c>
      <c r="B45" s="95" t="s">
        <v>496</v>
      </c>
      <c r="C45" s="95">
        <v>0.8</v>
      </c>
      <c r="D45" s="95">
        <v>1.1000000000000001</v>
      </c>
      <c r="E45" s="95">
        <v>1.3169999999999999</v>
      </c>
      <c r="F45" s="95">
        <v>39.020000000000003</v>
      </c>
      <c r="G45" s="95">
        <v>270</v>
      </c>
      <c r="H45" s="95">
        <v>90</v>
      </c>
      <c r="I45" s="95" t="s">
        <v>340</v>
      </c>
      <c r="J45"/>
      <c r="K45"/>
      <c r="L45"/>
      <c r="M45"/>
      <c r="N45"/>
      <c r="O45"/>
      <c r="P45"/>
      <c r="Q45"/>
      <c r="R45"/>
      <c r="S45"/>
    </row>
    <row r="46" spans="1:19">
      <c r="A46" s="95" t="s">
        <v>344</v>
      </c>
      <c r="B46" s="95" t="s">
        <v>496</v>
      </c>
      <c r="C46" s="95">
        <v>0.8</v>
      </c>
      <c r="D46" s="95">
        <v>1.1000000000000001</v>
      </c>
      <c r="E46" s="95">
        <v>1.3169999999999999</v>
      </c>
      <c r="F46" s="95">
        <v>260.10000000000002</v>
      </c>
      <c r="G46" s="95">
        <v>90</v>
      </c>
      <c r="H46" s="95">
        <v>90</v>
      </c>
      <c r="I46" s="95" t="s">
        <v>336</v>
      </c>
      <c r="J46"/>
      <c r="K46"/>
      <c r="L46"/>
      <c r="M46"/>
      <c r="N46"/>
      <c r="O46"/>
      <c r="P46"/>
      <c r="Q46"/>
      <c r="R46"/>
      <c r="S46"/>
    </row>
    <row r="47" spans="1:19">
      <c r="A47" s="95" t="s">
        <v>345</v>
      </c>
      <c r="B47" s="95" t="s">
        <v>346</v>
      </c>
      <c r="C47" s="95">
        <v>0.08</v>
      </c>
      <c r="D47" s="95">
        <v>3.242</v>
      </c>
      <c r="E47" s="95">
        <v>6.2990000000000004</v>
      </c>
      <c r="F47" s="95">
        <v>390.16</v>
      </c>
      <c r="G47" s="95">
        <v>0</v>
      </c>
      <c r="H47" s="95">
        <v>90</v>
      </c>
      <c r="I47" s="95" t="s">
        <v>338</v>
      </c>
      <c r="J47"/>
      <c r="K47"/>
      <c r="L47"/>
      <c r="M47"/>
      <c r="N47"/>
      <c r="O47"/>
      <c r="P47"/>
      <c r="Q47"/>
      <c r="R47"/>
      <c r="S47"/>
    </row>
    <row r="48" spans="1:19">
      <c r="A48" s="95" t="s">
        <v>343</v>
      </c>
      <c r="B48" s="95" t="s">
        <v>496</v>
      </c>
      <c r="C48" s="95">
        <v>0.8</v>
      </c>
      <c r="D48" s="95">
        <v>1.1000000000000001</v>
      </c>
      <c r="E48" s="95">
        <v>1.3169999999999999</v>
      </c>
      <c r="F48" s="95">
        <v>169.07</v>
      </c>
      <c r="G48" s="95">
        <v>180</v>
      </c>
      <c r="H48" s="95">
        <v>90</v>
      </c>
      <c r="I48" s="95" t="s">
        <v>334</v>
      </c>
      <c r="J48"/>
      <c r="K48"/>
      <c r="L48"/>
      <c r="M48"/>
      <c r="N48"/>
      <c r="O48"/>
      <c r="P48"/>
      <c r="Q48"/>
      <c r="R48"/>
      <c r="S48"/>
    </row>
    <row r="49" spans="1:19">
      <c r="A49" s="95" t="s">
        <v>347</v>
      </c>
      <c r="B49" s="95" t="s">
        <v>496</v>
      </c>
      <c r="C49" s="95">
        <v>0.8</v>
      </c>
      <c r="D49" s="95">
        <v>1.1000000000000001</v>
      </c>
      <c r="E49" s="95">
        <v>1.3169999999999999</v>
      </c>
      <c r="F49" s="95">
        <v>182.07</v>
      </c>
      <c r="G49" s="95">
        <v>270</v>
      </c>
      <c r="H49" s="95">
        <v>90</v>
      </c>
      <c r="I49" s="95" t="s">
        <v>340</v>
      </c>
      <c r="J49"/>
      <c r="K49"/>
      <c r="L49"/>
      <c r="M49"/>
      <c r="N49"/>
      <c r="O49"/>
      <c r="P49"/>
      <c r="Q49"/>
      <c r="R49"/>
      <c r="S49"/>
    </row>
    <row r="50" spans="1:19">
      <c r="A50" s="95" t="s">
        <v>350</v>
      </c>
      <c r="B50" s="95" t="s">
        <v>342</v>
      </c>
      <c r="C50" s="95">
        <v>0.3</v>
      </c>
      <c r="D50" s="95">
        <v>2.512</v>
      </c>
      <c r="E50" s="95">
        <v>6.452</v>
      </c>
      <c r="F50" s="95">
        <v>1156.53</v>
      </c>
      <c r="G50" s="95">
        <v>0</v>
      </c>
      <c r="H50" s="95">
        <v>180</v>
      </c>
      <c r="I50" s="95"/>
      <c r="J50"/>
      <c r="K50"/>
      <c r="L50"/>
      <c r="M50"/>
      <c r="N50"/>
      <c r="O50"/>
      <c r="P50"/>
      <c r="Q50"/>
      <c r="R50"/>
      <c r="S50"/>
    </row>
    <row r="51" spans="1:19">
      <c r="A51" s="95" t="s">
        <v>351</v>
      </c>
      <c r="B51" s="95" t="s">
        <v>497</v>
      </c>
      <c r="C51" s="95">
        <v>0.3</v>
      </c>
      <c r="D51" s="95">
        <v>0.27300000000000002</v>
      </c>
      <c r="E51" s="95">
        <v>0.28799999999999998</v>
      </c>
      <c r="F51" s="95">
        <v>1393.41</v>
      </c>
      <c r="G51" s="95">
        <v>0</v>
      </c>
      <c r="H51" s="95">
        <v>0</v>
      </c>
      <c r="I51" s="95"/>
      <c r="J51"/>
      <c r="K51"/>
      <c r="L51"/>
      <c r="M51"/>
      <c r="N51"/>
      <c r="O51"/>
      <c r="P51"/>
      <c r="Q51"/>
      <c r="R51"/>
      <c r="S51"/>
    </row>
    <row r="52" spans="1:19">
      <c r="A52" s="95" t="s">
        <v>335</v>
      </c>
      <c r="B52" s="95" t="s">
        <v>496</v>
      </c>
      <c r="C52" s="95">
        <v>0.8</v>
      </c>
      <c r="D52" s="95">
        <v>1.1000000000000001</v>
      </c>
      <c r="E52" s="95">
        <v>1.3169999999999999</v>
      </c>
      <c r="F52" s="95">
        <v>39.020000000000003</v>
      </c>
      <c r="G52" s="95">
        <v>90</v>
      </c>
      <c r="H52" s="95">
        <v>90</v>
      </c>
      <c r="I52" s="95" t="s">
        <v>336</v>
      </c>
      <c r="J52"/>
      <c r="K52"/>
      <c r="L52"/>
      <c r="M52"/>
      <c r="N52"/>
      <c r="O52"/>
      <c r="P52"/>
      <c r="Q52"/>
      <c r="R52"/>
      <c r="S52"/>
    </row>
    <row r="53" spans="1:19">
      <c r="A53" s="95" t="s">
        <v>337</v>
      </c>
      <c r="B53" s="95" t="s">
        <v>496</v>
      </c>
      <c r="C53" s="95">
        <v>0.8</v>
      </c>
      <c r="D53" s="95">
        <v>1.1000000000000001</v>
      </c>
      <c r="E53" s="95">
        <v>1.3169999999999999</v>
      </c>
      <c r="F53" s="95">
        <v>110.54</v>
      </c>
      <c r="G53" s="95">
        <v>0</v>
      </c>
      <c r="H53" s="95">
        <v>90</v>
      </c>
      <c r="I53" s="95" t="s">
        <v>338</v>
      </c>
      <c r="J53"/>
      <c r="K53"/>
      <c r="L53"/>
      <c r="M53"/>
      <c r="N53"/>
      <c r="O53"/>
      <c r="P53"/>
      <c r="Q53"/>
      <c r="R53"/>
      <c r="S53"/>
    </row>
    <row r="54" spans="1:19">
      <c r="A54" s="95" t="s">
        <v>333</v>
      </c>
      <c r="B54" s="95" t="s">
        <v>496</v>
      </c>
      <c r="C54" s="95">
        <v>0.8</v>
      </c>
      <c r="D54" s="95">
        <v>1.1000000000000001</v>
      </c>
      <c r="E54" s="95">
        <v>1.3169999999999999</v>
      </c>
      <c r="F54" s="95">
        <v>110.54</v>
      </c>
      <c r="G54" s="95">
        <v>180</v>
      </c>
      <c r="H54" s="95">
        <v>90</v>
      </c>
      <c r="I54" s="95" t="s">
        <v>334</v>
      </c>
      <c r="J54"/>
      <c r="K54"/>
      <c r="L54"/>
      <c r="M54"/>
      <c r="N54"/>
      <c r="O54"/>
      <c r="P54"/>
      <c r="Q54"/>
      <c r="R54"/>
      <c r="S54"/>
    </row>
    <row r="55" spans="1:19">
      <c r="A55" s="95" t="s">
        <v>339</v>
      </c>
      <c r="B55" s="95" t="s">
        <v>496</v>
      </c>
      <c r="C55" s="95">
        <v>0.8</v>
      </c>
      <c r="D55" s="95">
        <v>1.1000000000000001</v>
      </c>
      <c r="E55" s="95">
        <v>1.3169999999999999</v>
      </c>
      <c r="F55" s="95">
        <v>39.020000000000003</v>
      </c>
      <c r="G55" s="95">
        <v>270</v>
      </c>
      <c r="H55" s="95">
        <v>90</v>
      </c>
      <c r="I55" s="95" t="s">
        <v>340</v>
      </c>
      <c r="J55"/>
      <c r="K55"/>
      <c r="L55"/>
      <c r="M55"/>
      <c r="N55"/>
      <c r="O55"/>
      <c r="P55"/>
      <c r="Q55"/>
      <c r="R55"/>
      <c r="S55"/>
    </row>
    <row r="56" spans="1:19">
      <c r="A56" s="95" t="s">
        <v>341</v>
      </c>
      <c r="B56" s="95" t="s">
        <v>342</v>
      </c>
      <c r="C56" s="95">
        <v>0.3</v>
      </c>
      <c r="D56" s="95">
        <v>2.512</v>
      </c>
      <c r="E56" s="95">
        <v>6.452</v>
      </c>
      <c r="F56" s="95">
        <v>236.88</v>
      </c>
      <c r="G56" s="95">
        <v>0</v>
      </c>
      <c r="H56" s="95">
        <v>180</v>
      </c>
      <c r="I56" s="95"/>
      <c r="J56"/>
      <c r="K56"/>
      <c r="L56"/>
      <c r="M56"/>
      <c r="N56"/>
      <c r="O56"/>
      <c r="P56"/>
      <c r="Q56"/>
      <c r="R56"/>
      <c r="S56"/>
    </row>
    <row r="57" spans="1:1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>
      <c r="A58" s="89"/>
      <c r="B58" s="95" t="s">
        <v>54</v>
      </c>
      <c r="C58" s="95" t="s">
        <v>357</v>
      </c>
      <c r="D58" s="95" t="s">
        <v>358</v>
      </c>
      <c r="E58" s="95" t="s">
        <v>359</v>
      </c>
      <c r="F58" s="95" t="s">
        <v>48</v>
      </c>
      <c r="G58" s="95" t="s">
        <v>360</v>
      </c>
      <c r="H58" s="95" t="s">
        <v>361</v>
      </c>
      <c r="I58" s="95" t="s">
        <v>362</v>
      </c>
      <c r="J58" s="95" t="s">
        <v>330</v>
      </c>
      <c r="K58" s="95" t="s">
        <v>332</v>
      </c>
      <c r="L58"/>
      <c r="M58"/>
      <c r="N58"/>
      <c r="O58"/>
      <c r="P58"/>
      <c r="Q58"/>
      <c r="R58"/>
      <c r="S58"/>
    </row>
    <row r="59" spans="1:19">
      <c r="A59" s="95" t="s">
        <v>363</v>
      </c>
      <c r="B59" s="95" t="s">
        <v>620</v>
      </c>
      <c r="C59" s="95">
        <v>5.58</v>
      </c>
      <c r="D59" s="95">
        <v>5.58</v>
      </c>
      <c r="E59" s="95">
        <v>5.835</v>
      </c>
      <c r="F59" s="95">
        <v>0.251</v>
      </c>
      <c r="G59" s="95">
        <v>0.11</v>
      </c>
      <c r="H59" s="95" t="s">
        <v>364</v>
      </c>
      <c r="I59" s="95" t="s">
        <v>333</v>
      </c>
      <c r="J59" s="95">
        <v>180</v>
      </c>
      <c r="K59" s="95" t="s">
        <v>334</v>
      </c>
      <c r="L59"/>
      <c r="M59"/>
      <c r="N59"/>
      <c r="O59"/>
      <c r="P59"/>
      <c r="Q59"/>
      <c r="R59"/>
      <c r="S59"/>
    </row>
    <row r="60" spans="1:19">
      <c r="A60" s="95" t="s">
        <v>365</v>
      </c>
      <c r="B60" s="95" t="s">
        <v>620</v>
      </c>
      <c r="C60" s="95">
        <v>5.58</v>
      </c>
      <c r="D60" s="95">
        <v>5.58</v>
      </c>
      <c r="E60" s="95">
        <v>5.835</v>
      </c>
      <c r="F60" s="95">
        <v>0.251</v>
      </c>
      <c r="G60" s="95">
        <v>0.11</v>
      </c>
      <c r="H60" s="95" t="s">
        <v>364</v>
      </c>
      <c r="I60" s="95" t="s">
        <v>333</v>
      </c>
      <c r="J60" s="95">
        <v>180</v>
      </c>
      <c r="K60" s="95" t="s">
        <v>334</v>
      </c>
      <c r="L60"/>
      <c r="M60"/>
      <c r="N60"/>
      <c r="O60"/>
      <c r="P60"/>
      <c r="Q60"/>
      <c r="R60"/>
      <c r="S60"/>
    </row>
    <row r="61" spans="1:19">
      <c r="A61" s="95" t="s">
        <v>366</v>
      </c>
      <c r="B61" s="95" t="s">
        <v>620</v>
      </c>
      <c r="C61" s="95">
        <v>3.25</v>
      </c>
      <c r="D61" s="95">
        <v>3.25</v>
      </c>
      <c r="E61" s="95">
        <v>5.835</v>
      </c>
      <c r="F61" s="95">
        <v>0.251</v>
      </c>
      <c r="G61" s="95">
        <v>0.11</v>
      </c>
      <c r="H61" s="95" t="s">
        <v>364</v>
      </c>
      <c r="I61" s="95" t="s">
        <v>339</v>
      </c>
      <c r="J61" s="95">
        <v>270</v>
      </c>
      <c r="K61" s="95" t="s">
        <v>340</v>
      </c>
      <c r="L61"/>
      <c r="M61"/>
      <c r="N61"/>
      <c r="O61"/>
      <c r="P61"/>
      <c r="Q61"/>
      <c r="R61"/>
      <c r="S61"/>
    </row>
    <row r="62" spans="1:19">
      <c r="A62" s="95" t="s">
        <v>367</v>
      </c>
      <c r="B62" s="95" t="s">
        <v>620</v>
      </c>
      <c r="C62" s="95">
        <v>3.25</v>
      </c>
      <c r="D62" s="95">
        <v>3.25</v>
      </c>
      <c r="E62" s="95">
        <v>5.835</v>
      </c>
      <c r="F62" s="95">
        <v>0.251</v>
      </c>
      <c r="G62" s="95">
        <v>0.11</v>
      </c>
      <c r="H62" s="95" t="s">
        <v>364</v>
      </c>
      <c r="I62" s="95" t="s">
        <v>339</v>
      </c>
      <c r="J62" s="95">
        <v>270</v>
      </c>
      <c r="K62" s="95" t="s">
        <v>340</v>
      </c>
      <c r="L62"/>
      <c r="M62"/>
      <c r="N62"/>
      <c r="O62"/>
      <c r="P62"/>
      <c r="Q62"/>
      <c r="R62"/>
      <c r="S62"/>
    </row>
    <row r="63" spans="1:19">
      <c r="A63" s="95" t="s">
        <v>368</v>
      </c>
      <c r="B63" s="95"/>
      <c r="C63" s="95"/>
      <c r="D63" s="95">
        <v>17.66</v>
      </c>
      <c r="E63" s="95">
        <v>5.83</v>
      </c>
      <c r="F63" s="95">
        <v>0.251</v>
      </c>
      <c r="G63" s="95">
        <v>0.11</v>
      </c>
      <c r="H63" s="95"/>
      <c r="I63" s="95"/>
      <c r="J63" s="95"/>
      <c r="K63" s="95"/>
      <c r="L63"/>
      <c r="M63"/>
      <c r="N63"/>
      <c r="O63"/>
      <c r="P63"/>
      <c r="Q63"/>
      <c r="R63"/>
      <c r="S63"/>
    </row>
    <row r="64" spans="1:19">
      <c r="A64" s="95" t="s">
        <v>369</v>
      </c>
      <c r="B64" s="95"/>
      <c r="C64" s="95"/>
      <c r="D64" s="95">
        <v>0</v>
      </c>
      <c r="E64" s="95" t="s">
        <v>370</v>
      </c>
      <c r="F64" s="95" t="s">
        <v>370</v>
      </c>
      <c r="G64" s="95" t="s">
        <v>370</v>
      </c>
      <c r="H64" s="95"/>
      <c r="I64" s="95"/>
      <c r="J64" s="95"/>
      <c r="K64" s="95"/>
      <c r="L64"/>
      <c r="M64"/>
      <c r="N64"/>
      <c r="O64"/>
      <c r="P64"/>
      <c r="Q64"/>
      <c r="R64"/>
      <c r="S64"/>
    </row>
    <row r="65" spans="1:19">
      <c r="A65" s="95" t="s">
        <v>371</v>
      </c>
      <c r="B65" s="95"/>
      <c r="C65" s="95"/>
      <c r="D65" s="95">
        <v>17.66</v>
      </c>
      <c r="E65" s="95">
        <v>5.83</v>
      </c>
      <c r="F65" s="95">
        <v>0.251</v>
      </c>
      <c r="G65" s="95">
        <v>0.11</v>
      </c>
      <c r="H65" s="95"/>
      <c r="I65" s="95"/>
      <c r="J65" s="95"/>
      <c r="K65" s="9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89"/>
      <c r="B67" s="95" t="s">
        <v>117</v>
      </c>
      <c r="C67" s="95" t="s">
        <v>372</v>
      </c>
      <c r="D67" s="95" t="s">
        <v>373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95" t="s">
        <v>38</v>
      </c>
      <c r="B68" s="95"/>
      <c r="C68" s="95"/>
      <c r="D68" s="9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 s="89"/>
      <c r="B70" s="95" t="s">
        <v>117</v>
      </c>
      <c r="C70" s="95" t="s">
        <v>374</v>
      </c>
      <c r="D70" s="95" t="s">
        <v>375</v>
      </c>
      <c r="E70" s="95" t="s">
        <v>376</v>
      </c>
      <c r="F70" s="95" t="s">
        <v>377</v>
      </c>
      <c r="G70" s="95" t="s">
        <v>373</v>
      </c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5" t="s">
        <v>378</v>
      </c>
      <c r="B71" s="95" t="s">
        <v>379</v>
      </c>
      <c r="C71" s="95">
        <v>21657.82</v>
      </c>
      <c r="D71" s="95">
        <v>17055.669999999998</v>
      </c>
      <c r="E71" s="95">
        <v>4602.1499999999996</v>
      </c>
      <c r="F71" s="95">
        <v>0.79</v>
      </c>
      <c r="G71" s="95">
        <v>3.19</v>
      </c>
      <c r="H71"/>
      <c r="I71"/>
      <c r="J71"/>
      <c r="K71"/>
      <c r="L71"/>
      <c r="M71"/>
      <c r="N71"/>
      <c r="O71"/>
      <c r="P71"/>
      <c r="Q71"/>
      <c r="R71"/>
      <c r="S71"/>
    </row>
    <row r="72" spans="1:19">
      <c r="A72" s="95" t="s">
        <v>380</v>
      </c>
      <c r="B72" s="95" t="s">
        <v>379</v>
      </c>
      <c r="C72" s="95">
        <v>81451.3</v>
      </c>
      <c r="D72" s="95">
        <v>56731.9</v>
      </c>
      <c r="E72" s="95">
        <v>24719.4</v>
      </c>
      <c r="F72" s="95">
        <v>0.7</v>
      </c>
      <c r="G72" s="95">
        <v>2.96</v>
      </c>
      <c r="H72"/>
      <c r="I72"/>
      <c r="J72"/>
      <c r="K72"/>
      <c r="L72"/>
      <c r="M72"/>
      <c r="N72"/>
      <c r="O72"/>
      <c r="P72"/>
      <c r="Q72"/>
      <c r="R72"/>
      <c r="S72"/>
    </row>
    <row r="73" spans="1:1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>
      <c r="A74" s="89"/>
      <c r="B74" s="95" t="s">
        <v>117</v>
      </c>
      <c r="C74" s="95" t="s">
        <v>374</v>
      </c>
      <c r="D74" s="95" t="s">
        <v>373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>
      <c r="A75" s="95" t="s">
        <v>381</v>
      </c>
      <c r="B75" s="95" t="s">
        <v>382</v>
      </c>
      <c r="C75" s="95">
        <v>36355.769999999997</v>
      </c>
      <c r="D75" s="95">
        <v>0.78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>
      <c r="A76" s="95" t="s">
        <v>383</v>
      </c>
      <c r="B76" s="95" t="s">
        <v>382</v>
      </c>
      <c r="C76" s="95">
        <v>23744.13</v>
      </c>
      <c r="D76" s="95">
        <v>0.8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5" t="s">
        <v>384</v>
      </c>
      <c r="B77" s="95" t="s">
        <v>382</v>
      </c>
      <c r="C77" s="95">
        <v>103684.34</v>
      </c>
      <c r="D77" s="95">
        <v>0.78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 s="89"/>
      <c r="B79" s="95" t="s">
        <v>117</v>
      </c>
      <c r="C79" s="95" t="s">
        <v>385</v>
      </c>
      <c r="D79" s="95" t="s">
        <v>386</v>
      </c>
      <c r="E79" s="95" t="s">
        <v>387</v>
      </c>
      <c r="F79" s="95" t="s">
        <v>388</v>
      </c>
      <c r="G79" s="95" t="s">
        <v>389</v>
      </c>
      <c r="H79" s="95" t="s">
        <v>390</v>
      </c>
      <c r="I79"/>
      <c r="J79"/>
      <c r="K79"/>
      <c r="L79"/>
      <c r="M79"/>
      <c r="N79"/>
      <c r="O79"/>
      <c r="P79"/>
      <c r="Q79"/>
      <c r="R79"/>
      <c r="S79"/>
    </row>
    <row r="80" spans="1:19">
      <c r="A80" s="95" t="s">
        <v>391</v>
      </c>
      <c r="B80" s="95" t="s">
        <v>392</v>
      </c>
      <c r="C80" s="95">
        <v>0.54</v>
      </c>
      <c r="D80" s="95">
        <v>49.8</v>
      </c>
      <c r="E80" s="95">
        <v>0.8</v>
      </c>
      <c r="F80" s="95">
        <v>74.41</v>
      </c>
      <c r="G80" s="95">
        <v>1</v>
      </c>
      <c r="H80" s="95" t="s">
        <v>393</v>
      </c>
      <c r="I80"/>
      <c r="J80"/>
      <c r="K80"/>
      <c r="L80"/>
      <c r="M80"/>
      <c r="N80"/>
      <c r="O80"/>
      <c r="P80"/>
      <c r="Q80"/>
      <c r="R80"/>
      <c r="S80"/>
    </row>
    <row r="81" spans="1:19">
      <c r="A81" s="95" t="s">
        <v>394</v>
      </c>
      <c r="B81" s="95" t="s">
        <v>395</v>
      </c>
      <c r="C81" s="95">
        <v>0.55000000000000004</v>
      </c>
      <c r="D81" s="95">
        <v>622</v>
      </c>
      <c r="E81" s="95">
        <v>1.27</v>
      </c>
      <c r="F81" s="95">
        <v>1445.27</v>
      </c>
      <c r="G81" s="95">
        <v>1</v>
      </c>
      <c r="H81" s="95" t="s">
        <v>396</v>
      </c>
      <c r="I81"/>
      <c r="J81"/>
      <c r="K81"/>
      <c r="L81"/>
      <c r="M81"/>
      <c r="N81"/>
      <c r="O81"/>
      <c r="P81"/>
      <c r="Q81"/>
      <c r="R81"/>
      <c r="S81"/>
    </row>
    <row r="82" spans="1:19">
      <c r="A82" s="95" t="s">
        <v>397</v>
      </c>
      <c r="B82" s="95" t="s">
        <v>395</v>
      </c>
      <c r="C82" s="95">
        <v>0.57999999999999996</v>
      </c>
      <c r="D82" s="95">
        <v>1109.6500000000001</v>
      </c>
      <c r="E82" s="95">
        <v>3.55</v>
      </c>
      <c r="F82" s="95">
        <v>6777.99</v>
      </c>
      <c r="G82" s="95">
        <v>1</v>
      </c>
      <c r="H82" s="95" t="s">
        <v>396</v>
      </c>
      <c r="I82"/>
      <c r="J82"/>
      <c r="K82"/>
      <c r="L82"/>
      <c r="M82"/>
      <c r="N82"/>
      <c r="O82"/>
      <c r="P82"/>
      <c r="Q82"/>
      <c r="R82"/>
      <c r="S82"/>
    </row>
    <row r="83" spans="1:1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>
      <c r="A84" s="89"/>
      <c r="B84" s="95" t="s">
        <v>117</v>
      </c>
      <c r="C84" s="95" t="s">
        <v>398</v>
      </c>
      <c r="D84" s="95" t="s">
        <v>399</v>
      </c>
      <c r="E84" s="95" t="s">
        <v>400</v>
      </c>
      <c r="F84" s="95" t="s">
        <v>401</v>
      </c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>
      <c r="A85" s="95" t="s">
        <v>38</v>
      </c>
      <c r="B85" s="95"/>
      <c r="C85" s="95"/>
      <c r="D85" s="95"/>
      <c r="E85" s="95"/>
      <c r="F85" s="9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>
      <c r="A87" s="89"/>
      <c r="B87" s="95" t="s">
        <v>117</v>
      </c>
      <c r="C87" s="95" t="s">
        <v>402</v>
      </c>
      <c r="D87" s="95" t="s">
        <v>403</v>
      </c>
      <c r="E87" s="95" t="s">
        <v>404</v>
      </c>
      <c r="F87" s="95" t="s">
        <v>405</v>
      </c>
      <c r="G87" s="95" t="s">
        <v>406</v>
      </c>
      <c r="H87"/>
      <c r="I87"/>
      <c r="J87"/>
      <c r="K87"/>
      <c r="L87"/>
      <c r="M87"/>
      <c r="N87"/>
      <c r="O87"/>
      <c r="P87"/>
      <c r="Q87"/>
      <c r="R87"/>
      <c r="S87"/>
    </row>
    <row r="88" spans="1:19">
      <c r="A88" s="95" t="s">
        <v>38</v>
      </c>
      <c r="B88" s="95"/>
      <c r="C88" s="95"/>
      <c r="D88" s="95"/>
      <c r="E88" s="95"/>
      <c r="F88" s="95"/>
      <c r="G88" s="95"/>
      <c r="H88"/>
      <c r="I88"/>
      <c r="J88"/>
      <c r="K88"/>
      <c r="L88"/>
      <c r="M88"/>
      <c r="N88"/>
      <c r="O88"/>
      <c r="P88"/>
      <c r="Q88"/>
      <c r="R88"/>
      <c r="S88"/>
    </row>
    <row r="89" spans="1:1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>
      <c r="A90" s="89"/>
      <c r="B90" s="95" t="s">
        <v>407</v>
      </c>
      <c r="C90" s="95" t="s">
        <v>408</v>
      </c>
      <c r="D90" s="95" t="s">
        <v>409</v>
      </c>
      <c r="E90" s="95" t="s">
        <v>410</v>
      </c>
      <c r="F90" s="95" t="s">
        <v>411</v>
      </c>
      <c r="G90" s="95" t="s">
        <v>412</v>
      </c>
      <c r="H90" s="95" t="s">
        <v>413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95" t="s">
        <v>414</v>
      </c>
      <c r="B91" s="95">
        <v>18437.5095</v>
      </c>
      <c r="C91" s="95">
        <v>26.334700000000002</v>
      </c>
      <c r="D91" s="95">
        <v>90.288799999999995</v>
      </c>
      <c r="E91" s="95">
        <v>0</v>
      </c>
      <c r="F91" s="95">
        <v>2.0000000000000001E-4</v>
      </c>
      <c r="G91" s="95">
        <v>450158.44079999998</v>
      </c>
      <c r="H91" s="95">
        <v>7378.9110000000001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95" t="s">
        <v>415</v>
      </c>
      <c r="B92" s="95">
        <v>13131.2693</v>
      </c>
      <c r="C92" s="95">
        <v>20.151800000000001</v>
      </c>
      <c r="D92" s="95">
        <v>77.426599999999993</v>
      </c>
      <c r="E92" s="95">
        <v>0</v>
      </c>
      <c r="F92" s="95">
        <v>1E-4</v>
      </c>
      <c r="G92" s="95">
        <v>386099.32049999997</v>
      </c>
      <c r="H92" s="95">
        <v>5400.4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95" t="s">
        <v>416</v>
      </c>
      <c r="B93" s="95">
        <v>14858.7474</v>
      </c>
      <c r="C93" s="95">
        <v>22.886600000000001</v>
      </c>
      <c r="D93" s="95">
        <v>88.399799999999999</v>
      </c>
      <c r="E93" s="95">
        <v>0</v>
      </c>
      <c r="F93" s="95">
        <v>2.0000000000000001E-4</v>
      </c>
      <c r="G93" s="95">
        <v>440822.38740000001</v>
      </c>
      <c r="H93" s="95">
        <v>6119.5542999999998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95" t="s">
        <v>417</v>
      </c>
      <c r="B94" s="95">
        <v>11597.4493</v>
      </c>
      <c r="C94" s="95">
        <v>18.955300000000001</v>
      </c>
      <c r="D94" s="95">
        <v>79.261700000000005</v>
      </c>
      <c r="E94" s="95">
        <v>0</v>
      </c>
      <c r="F94" s="95">
        <v>1E-4</v>
      </c>
      <c r="G94" s="95">
        <v>395297.62910000002</v>
      </c>
      <c r="H94" s="95">
        <v>4889.8980000000001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95" t="s">
        <v>260</v>
      </c>
      <c r="B95" s="95">
        <v>13085.2341</v>
      </c>
      <c r="C95" s="95">
        <v>21.428899999999999</v>
      </c>
      <c r="D95" s="95">
        <v>89.823700000000002</v>
      </c>
      <c r="E95" s="95">
        <v>0</v>
      </c>
      <c r="F95" s="95">
        <v>2.0000000000000001E-4</v>
      </c>
      <c r="G95" s="95">
        <v>447974.59299999999</v>
      </c>
      <c r="H95" s="95">
        <v>5521.5568999999996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95" t="s">
        <v>418</v>
      </c>
      <c r="B96" s="95">
        <v>17270.438900000001</v>
      </c>
      <c r="C96" s="95">
        <v>28.3218</v>
      </c>
      <c r="D96" s="95">
        <v>118.91970000000001</v>
      </c>
      <c r="E96" s="95">
        <v>0</v>
      </c>
      <c r="F96" s="95">
        <v>2.0000000000000001E-4</v>
      </c>
      <c r="G96" s="95">
        <v>593085.07030000002</v>
      </c>
      <c r="H96" s="95">
        <v>7291.6350000000002</v>
      </c>
      <c r="I96"/>
      <c r="J96"/>
      <c r="K96"/>
      <c r="L96"/>
      <c r="M96"/>
      <c r="N96"/>
      <c r="O96"/>
      <c r="P96"/>
      <c r="Q96"/>
      <c r="R96"/>
      <c r="S96"/>
    </row>
    <row r="97" spans="1:19">
      <c r="A97" s="95" t="s">
        <v>419</v>
      </c>
      <c r="B97" s="95">
        <v>18838.7006</v>
      </c>
      <c r="C97" s="95">
        <v>30.894100000000002</v>
      </c>
      <c r="D97" s="95">
        <v>129.72300000000001</v>
      </c>
      <c r="E97" s="95">
        <v>0</v>
      </c>
      <c r="F97" s="95">
        <v>2.0000000000000001E-4</v>
      </c>
      <c r="G97" s="95">
        <v>646964.19189999998</v>
      </c>
      <c r="H97" s="95">
        <v>7953.8118999999997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95" t="s">
        <v>420</v>
      </c>
      <c r="B98" s="95">
        <v>19110.277699999999</v>
      </c>
      <c r="C98" s="95">
        <v>31.339500000000001</v>
      </c>
      <c r="D98" s="95">
        <v>131.59309999999999</v>
      </c>
      <c r="E98" s="95">
        <v>0</v>
      </c>
      <c r="F98" s="95">
        <v>2.0000000000000001E-4</v>
      </c>
      <c r="G98" s="95">
        <v>656290.77220000001</v>
      </c>
      <c r="H98" s="95">
        <v>8068.4733999999999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95" t="s">
        <v>421</v>
      </c>
      <c r="B99" s="95">
        <v>14400.433199999999</v>
      </c>
      <c r="C99" s="95">
        <v>23.615600000000001</v>
      </c>
      <c r="D99" s="95">
        <v>99.1601</v>
      </c>
      <c r="E99" s="95">
        <v>0</v>
      </c>
      <c r="F99" s="95">
        <v>2.0000000000000001E-4</v>
      </c>
      <c r="G99" s="95">
        <v>494538.58769999997</v>
      </c>
      <c r="H99" s="95">
        <v>6079.9371000000001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 s="95" t="s">
        <v>422</v>
      </c>
      <c r="B100" s="95">
        <v>12417.973099999999</v>
      </c>
      <c r="C100" s="95">
        <v>20.319199999999999</v>
      </c>
      <c r="D100" s="95">
        <v>85.083399999999997</v>
      </c>
      <c r="E100" s="95">
        <v>0</v>
      </c>
      <c r="F100" s="95">
        <v>2.0000000000000001E-4</v>
      </c>
      <c r="G100" s="95">
        <v>424332.86070000002</v>
      </c>
      <c r="H100" s="95">
        <v>5238.2258000000002</v>
      </c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5" t="s">
        <v>423</v>
      </c>
      <c r="B101" s="95">
        <v>13591.1224</v>
      </c>
      <c r="C101" s="95">
        <v>21.238299999999999</v>
      </c>
      <c r="D101" s="95">
        <v>83.717399999999998</v>
      </c>
      <c r="E101" s="95">
        <v>0</v>
      </c>
      <c r="F101" s="95">
        <v>2.0000000000000001E-4</v>
      </c>
      <c r="G101" s="95">
        <v>417484.67499999999</v>
      </c>
      <c r="H101" s="95">
        <v>5629.1004000000003</v>
      </c>
      <c r="I101"/>
      <c r="J101"/>
      <c r="K101"/>
      <c r="L101"/>
      <c r="M101"/>
      <c r="N101"/>
      <c r="O101"/>
      <c r="P101"/>
      <c r="Q101"/>
      <c r="R101"/>
      <c r="S101"/>
    </row>
    <row r="102" spans="1:19">
      <c r="A102" s="95" t="s">
        <v>424</v>
      </c>
      <c r="B102" s="95">
        <v>16992.1803</v>
      </c>
      <c r="C102" s="95">
        <v>24.753399999999999</v>
      </c>
      <c r="D102" s="95">
        <v>87.751999999999995</v>
      </c>
      <c r="E102" s="95">
        <v>0</v>
      </c>
      <c r="F102" s="95">
        <v>2.0000000000000001E-4</v>
      </c>
      <c r="G102" s="95">
        <v>437534.11119999998</v>
      </c>
      <c r="H102" s="95">
        <v>6850.6869999999999</v>
      </c>
      <c r="I102"/>
      <c r="J102"/>
      <c r="K102"/>
      <c r="L102"/>
      <c r="M102"/>
      <c r="N102"/>
      <c r="O102"/>
      <c r="P102"/>
      <c r="Q102"/>
      <c r="R102"/>
      <c r="S102"/>
    </row>
    <row r="103" spans="1:19">
      <c r="A103" s="95"/>
      <c r="B103" s="95"/>
      <c r="C103" s="95"/>
      <c r="D103" s="95"/>
      <c r="E103" s="95"/>
      <c r="F103" s="95"/>
      <c r="G103" s="95"/>
      <c r="H103" s="95"/>
      <c r="I103"/>
      <c r="J103"/>
      <c r="K103"/>
      <c r="L103"/>
      <c r="M103"/>
      <c r="N103"/>
      <c r="O103"/>
      <c r="P103"/>
      <c r="Q103"/>
      <c r="R103"/>
      <c r="S103"/>
    </row>
    <row r="104" spans="1:19">
      <c r="A104" s="95" t="s">
        <v>425</v>
      </c>
      <c r="B104" s="95">
        <v>183731.3358</v>
      </c>
      <c r="C104" s="95">
        <v>290.23919999999998</v>
      </c>
      <c r="D104" s="95">
        <v>1161.1494</v>
      </c>
      <c r="E104" s="95">
        <v>0</v>
      </c>
      <c r="F104" s="95">
        <v>2.2000000000000001E-3</v>
      </c>
      <c r="G104" s="96">
        <v>5790580</v>
      </c>
      <c r="H104" s="95">
        <v>76422.190799999997</v>
      </c>
      <c r="I104"/>
      <c r="J104"/>
      <c r="K104"/>
      <c r="L104"/>
      <c r="M104"/>
      <c r="N104"/>
      <c r="O104"/>
      <c r="P104"/>
      <c r="Q104"/>
      <c r="R104"/>
      <c r="S104"/>
    </row>
    <row r="105" spans="1:19">
      <c r="A105" s="95" t="s">
        <v>426</v>
      </c>
      <c r="B105" s="95">
        <v>11597.4493</v>
      </c>
      <c r="C105" s="95">
        <v>18.955300000000001</v>
      </c>
      <c r="D105" s="95">
        <v>77.426599999999993</v>
      </c>
      <c r="E105" s="95">
        <v>0</v>
      </c>
      <c r="F105" s="95">
        <v>1E-4</v>
      </c>
      <c r="G105" s="95">
        <v>386099.32049999997</v>
      </c>
      <c r="H105" s="95">
        <v>4889.8980000000001</v>
      </c>
      <c r="I105"/>
      <c r="J105"/>
      <c r="K105"/>
      <c r="L105"/>
      <c r="M105"/>
      <c r="N105"/>
      <c r="O105"/>
      <c r="P105"/>
      <c r="Q105"/>
      <c r="R105"/>
      <c r="S105"/>
    </row>
    <row r="106" spans="1:19">
      <c r="A106" s="95" t="s">
        <v>427</v>
      </c>
      <c r="B106" s="95">
        <v>19110.277699999999</v>
      </c>
      <c r="C106" s="95">
        <v>31.339500000000001</v>
      </c>
      <c r="D106" s="95">
        <v>131.59309999999999</v>
      </c>
      <c r="E106" s="95">
        <v>0</v>
      </c>
      <c r="F106" s="95">
        <v>2.0000000000000001E-4</v>
      </c>
      <c r="G106" s="95">
        <v>656290.77220000001</v>
      </c>
      <c r="H106" s="95">
        <v>8068.4733999999999</v>
      </c>
      <c r="I106"/>
      <c r="J106"/>
      <c r="K106"/>
      <c r="L106"/>
      <c r="M106"/>
      <c r="N106"/>
      <c r="O106"/>
      <c r="P106"/>
      <c r="Q106"/>
      <c r="R106"/>
      <c r="S106"/>
    </row>
    <row r="107" spans="1:1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>
      <c r="A108" s="89"/>
      <c r="B108" s="95" t="s">
        <v>428</v>
      </c>
      <c r="C108" s="95" t="s">
        <v>429</v>
      </c>
      <c r="D108" s="95" t="s">
        <v>430</v>
      </c>
      <c r="E108" s="95" t="s">
        <v>431</v>
      </c>
      <c r="F108" s="95" t="s">
        <v>432</v>
      </c>
      <c r="G108" s="95" t="s">
        <v>433</v>
      </c>
      <c r="H108" s="95" t="s">
        <v>434</v>
      </c>
      <c r="I108" s="95" t="s">
        <v>435</v>
      </c>
      <c r="J108" s="95" t="s">
        <v>436</v>
      </c>
      <c r="K108" s="95" t="s">
        <v>437</v>
      </c>
      <c r="L108" s="95" t="s">
        <v>438</v>
      </c>
      <c r="M108" s="95" t="s">
        <v>439</v>
      </c>
      <c r="N108" s="95" t="s">
        <v>440</v>
      </c>
      <c r="O108" s="95" t="s">
        <v>441</v>
      </c>
      <c r="P108" s="95" t="s">
        <v>442</v>
      </c>
      <c r="Q108" s="95" t="s">
        <v>443</v>
      </c>
      <c r="R108" s="95" t="s">
        <v>444</v>
      </c>
      <c r="S108" s="95" t="s">
        <v>445</v>
      </c>
    </row>
    <row r="109" spans="1:19">
      <c r="A109" s="95" t="s">
        <v>414</v>
      </c>
      <c r="B109" s="96">
        <v>59071600000</v>
      </c>
      <c r="C109" s="95">
        <v>53606.267</v>
      </c>
      <c r="D109" s="95" t="s">
        <v>521</v>
      </c>
      <c r="E109" s="95">
        <v>28855.206999999999</v>
      </c>
      <c r="F109" s="95">
        <v>9104.3970000000008</v>
      </c>
      <c r="G109" s="95">
        <v>8297.6620000000003</v>
      </c>
      <c r="H109" s="95">
        <v>0</v>
      </c>
      <c r="I109" s="95">
        <v>0</v>
      </c>
      <c r="J109" s="95">
        <v>7349</v>
      </c>
      <c r="K109" s="95">
        <v>0</v>
      </c>
      <c r="L109" s="95">
        <v>0</v>
      </c>
      <c r="M109" s="95">
        <v>0</v>
      </c>
      <c r="N109" s="95">
        <v>0</v>
      </c>
      <c r="O109" s="95">
        <v>0</v>
      </c>
      <c r="P109" s="95">
        <v>0</v>
      </c>
      <c r="Q109" s="95">
        <v>0</v>
      </c>
      <c r="R109" s="95">
        <v>0</v>
      </c>
      <c r="S109" s="95">
        <v>0</v>
      </c>
    </row>
    <row r="110" spans="1:19">
      <c r="A110" s="95" t="s">
        <v>415</v>
      </c>
      <c r="B110" s="96">
        <v>50665500000</v>
      </c>
      <c r="C110" s="95">
        <v>46257.267</v>
      </c>
      <c r="D110" s="95" t="s">
        <v>527</v>
      </c>
      <c r="E110" s="95">
        <v>28855.206999999999</v>
      </c>
      <c r="F110" s="95">
        <v>9104.3970000000008</v>
      </c>
      <c r="G110" s="95">
        <v>8297.6620000000003</v>
      </c>
      <c r="H110" s="95">
        <v>0</v>
      </c>
      <c r="I110" s="95">
        <v>0</v>
      </c>
      <c r="J110" s="95">
        <v>0</v>
      </c>
      <c r="K110" s="95">
        <v>0</v>
      </c>
      <c r="L110" s="95">
        <v>0</v>
      </c>
      <c r="M110" s="95">
        <v>0</v>
      </c>
      <c r="N110" s="95">
        <v>0</v>
      </c>
      <c r="O110" s="95">
        <v>0</v>
      </c>
      <c r="P110" s="95">
        <v>0</v>
      </c>
      <c r="Q110" s="95">
        <v>0</v>
      </c>
      <c r="R110" s="95">
        <v>0</v>
      </c>
      <c r="S110" s="95">
        <v>0</v>
      </c>
    </row>
    <row r="111" spans="1:19">
      <c r="A111" s="95" t="s">
        <v>416</v>
      </c>
      <c r="B111" s="96">
        <v>57846500000</v>
      </c>
      <c r="C111" s="95">
        <v>47727.777999999998</v>
      </c>
      <c r="D111" s="95" t="s">
        <v>579</v>
      </c>
      <c r="E111" s="95">
        <v>28855.206999999999</v>
      </c>
      <c r="F111" s="95">
        <v>9104.3970000000008</v>
      </c>
      <c r="G111" s="95">
        <v>8297.6620000000003</v>
      </c>
      <c r="H111" s="95">
        <v>0</v>
      </c>
      <c r="I111" s="95">
        <v>1470.5119999999999</v>
      </c>
      <c r="J111" s="95">
        <v>0</v>
      </c>
      <c r="K111" s="95">
        <v>0</v>
      </c>
      <c r="L111" s="95">
        <v>0</v>
      </c>
      <c r="M111" s="95">
        <v>0</v>
      </c>
      <c r="N111" s="95">
        <v>0</v>
      </c>
      <c r="O111" s="95">
        <v>0</v>
      </c>
      <c r="P111" s="95">
        <v>0</v>
      </c>
      <c r="Q111" s="95">
        <v>0</v>
      </c>
      <c r="R111" s="95">
        <v>0</v>
      </c>
      <c r="S111" s="95">
        <v>0</v>
      </c>
    </row>
    <row r="112" spans="1:19">
      <c r="A112" s="95" t="s">
        <v>417</v>
      </c>
      <c r="B112" s="96">
        <v>51872600000</v>
      </c>
      <c r="C112" s="95">
        <v>63665.315999999999</v>
      </c>
      <c r="D112" s="95" t="s">
        <v>470</v>
      </c>
      <c r="E112" s="95">
        <v>28855.206999999999</v>
      </c>
      <c r="F112" s="95">
        <v>9104.3970000000008</v>
      </c>
      <c r="G112" s="95">
        <v>8297.6620000000003</v>
      </c>
      <c r="H112" s="95">
        <v>0</v>
      </c>
      <c r="I112" s="95">
        <v>17408.048999999999</v>
      </c>
      <c r="J112" s="95">
        <v>0</v>
      </c>
      <c r="K112" s="95">
        <v>0</v>
      </c>
      <c r="L112" s="95">
        <v>0</v>
      </c>
      <c r="M112" s="95">
        <v>0</v>
      </c>
      <c r="N112" s="95">
        <v>0</v>
      </c>
      <c r="O112" s="95">
        <v>0</v>
      </c>
      <c r="P112" s="95">
        <v>0</v>
      </c>
      <c r="Q112" s="95">
        <v>0</v>
      </c>
      <c r="R112" s="95">
        <v>0</v>
      </c>
      <c r="S112" s="95">
        <v>0</v>
      </c>
    </row>
    <row r="113" spans="1:19">
      <c r="A113" s="95" t="s">
        <v>260</v>
      </c>
      <c r="B113" s="96">
        <v>58785000000</v>
      </c>
      <c r="C113" s="95">
        <v>74572.633000000002</v>
      </c>
      <c r="D113" s="95" t="s">
        <v>471</v>
      </c>
      <c r="E113" s="95">
        <v>28855.206999999999</v>
      </c>
      <c r="F113" s="95">
        <v>9104.3970000000008</v>
      </c>
      <c r="G113" s="95">
        <v>8297.6620000000003</v>
      </c>
      <c r="H113" s="95">
        <v>0</v>
      </c>
      <c r="I113" s="95">
        <v>28315.366999999998</v>
      </c>
      <c r="J113" s="95">
        <v>0</v>
      </c>
      <c r="K113" s="95">
        <v>0</v>
      </c>
      <c r="L113" s="95">
        <v>0</v>
      </c>
      <c r="M113" s="95">
        <v>0</v>
      </c>
      <c r="N113" s="95">
        <v>0</v>
      </c>
      <c r="O113" s="95">
        <v>0</v>
      </c>
      <c r="P113" s="95">
        <v>0</v>
      </c>
      <c r="Q113" s="95">
        <v>0</v>
      </c>
      <c r="R113" s="95">
        <v>0</v>
      </c>
      <c r="S113" s="95">
        <v>0</v>
      </c>
    </row>
    <row r="114" spans="1:19">
      <c r="A114" s="95" t="s">
        <v>418</v>
      </c>
      <c r="B114" s="96">
        <v>77827000000</v>
      </c>
      <c r="C114" s="95">
        <v>83075.164000000004</v>
      </c>
      <c r="D114" s="95" t="s">
        <v>522</v>
      </c>
      <c r="E114" s="95">
        <v>28855.206999999999</v>
      </c>
      <c r="F114" s="95">
        <v>9104.3970000000008</v>
      </c>
      <c r="G114" s="95">
        <v>8297.6620000000003</v>
      </c>
      <c r="H114" s="95">
        <v>0</v>
      </c>
      <c r="I114" s="95">
        <v>36817.898000000001</v>
      </c>
      <c r="J114" s="95">
        <v>0</v>
      </c>
      <c r="K114" s="95">
        <v>0</v>
      </c>
      <c r="L114" s="95">
        <v>0</v>
      </c>
      <c r="M114" s="95">
        <v>0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</row>
    <row r="115" spans="1:19">
      <c r="A115" s="95" t="s">
        <v>419</v>
      </c>
      <c r="B115" s="96">
        <v>84897300000</v>
      </c>
      <c r="C115" s="95">
        <v>82977.528000000006</v>
      </c>
      <c r="D115" s="95" t="s">
        <v>523</v>
      </c>
      <c r="E115" s="95">
        <v>28855.206999999999</v>
      </c>
      <c r="F115" s="95">
        <v>9104.3970000000008</v>
      </c>
      <c r="G115" s="95">
        <v>8297.6620000000003</v>
      </c>
      <c r="H115" s="95">
        <v>0</v>
      </c>
      <c r="I115" s="95">
        <v>36720.260999999999</v>
      </c>
      <c r="J115" s="95">
        <v>0</v>
      </c>
      <c r="K115" s="95">
        <v>0</v>
      </c>
      <c r="L115" s="95">
        <v>0</v>
      </c>
      <c r="M115" s="95">
        <v>0</v>
      </c>
      <c r="N115" s="95">
        <v>0</v>
      </c>
      <c r="O115" s="95">
        <v>0</v>
      </c>
      <c r="P115" s="95">
        <v>0</v>
      </c>
      <c r="Q115" s="95">
        <v>0</v>
      </c>
      <c r="R115" s="95">
        <v>0</v>
      </c>
      <c r="S115" s="95">
        <v>0</v>
      </c>
    </row>
    <row r="116" spans="1:19">
      <c r="A116" s="95" t="s">
        <v>420</v>
      </c>
      <c r="B116" s="96">
        <v>86121100000</v>
      </c>
      <c r="C116" s="95">
        <v>82792.335000000006</v>
      </c>
      <c r="D116" s="95" t="s">
        <v>580</v>
      </c>
      <c r="E116" s="95">
        <v>28855.206999999999</v>
      </c>
      <c r="F116" s="95">
        <v>9104.3970000000008</v>
      </c>
      <c r="G116" s="95">
        <v>8297.6620000000003</v>
      </c>
      <c r="H116" s="95">
        <v>0</v>
      </c>
      <c r="I116" s="95">
        <v>36535.067999999999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</row>
    <row r="117" spans="1:19">
      <c r="A117" s="95" t="s">
        <v>421</v>
      </c>
      <c r="B117" s="96">
        <v>64895400000</v>
      </c>
      <c r="C117" s="95">
        <v>81603.520999999993</v>
      </c>
      <c r="D117" s="95" t="s">
        <v>472</v>
      </c>
      <c r="E117" s="95">
        <v>28855.206999999999</v>
      </c>
      <c r="F117" s="95">
        <v>9104.3970000000008</v>
      </c>
      <c r="G117" s="95">
        <v>8297.6620000000003</v>
      </c>
      <c r="H117" s="95">
        <v>0</v>
      </c>
      <c r="I117" s="95">
        <v>35346.254000000001</v>
      </c>
      <c r="J117" s="95">
        <v>0</v>
      </c>
      <c r="K117" s="95">
        <v>0</v>
      </c>
      <c r="L117" s="95">
        <v>0</v>
      </c>
      <c r="M117" s="95">
        <v>0</v>
      </c>
      <c r="N117" s="95">
        <v>0</v>
      </c>
      <c r="O117" s="95">
        <v>0</v>
      </c>
      <c r="P117" s="95">
        <v>0</v>
      </c>
      <c r="Q117" s="95">
        <v>0</v>
      </c>
      <c r="R117" s="95">
        <v>0</v>
      </c>
      <c r="S117" s="95">
        <v>0</v>
      </c>
    </row>
    <row r="118" spans="1:19">
      <c r="A118" s="95" t="s">
        <v>422</v>
      </c>
      <c r="B118" s="96">
        <v>55682700000</v>
      </c>
      <c r="C118" s="95">
        <v>63037.067999999999</v>
      </c>
      <c r="D118" s="95" t="s">
        <v>581</v>
      </c>
      <c r="E118" s="95">
        <v>28855.206999999999</v>
      </c>
      <c r="F118" s="95">
        <v>9104.3970000000008</v>
      </c>
      <c r="G118" s="95">
        <v>8297.6620000000003</v>
      </c>
      <c r="H118" s="95">
        <v>0</v>
      </c>
      <c r="I118" s="95">
        <v>16779.800999999999</v>
      </c>
      <c r="J118" s="95">
        <v>0</v>
      </c>
      <c r="K118" s="95">
        <v>0</v>
      </c>
      <c r="L118" s="95">
        <v>0</v>
      </c>
      <c r="M118" s="95">
        <v>0</v>
      </c>
      <c r="N118" s="95">
        <v>0</v>
      </c>
      <c r="O118" s="95">
        <v>0</v>
      </c>
      <c r="P118" s="95">
        <v>0</v>
      </c>
      <c r="Q118" s="95">
        <v>0</v>
      </c>
      <c r="R118" s="95">
        <v>0</v>
      </c>
      <c r="S118" s="95">
        <v>0</v>
      </c>
    </row>
    <row r="119" spans="1:19">
      <c r="A119" s="95" t="s">
        <v>423</v>
      </c>
      <c r="B119" s="96">
        <v>54784000000</v>
      </c>
      <c r="C119" s="95">
        <v>53810.73</v>
      </c>
      <c r="D119" s="95" t="s">
        <v>582</v>
      </c>
      <c r="E119" s="95">
        <v>28855.206999999999</v>
      </c>
      <c r="F119" s="95">
        <v>9104.3970000000008</v>
      </c>
      <c r="G119" s="95">
        <v>8297.6620000000003</v>
      </c>
      <c r="H119" s="95">
        <v>0</v>
      </c>
      <c r="I119" s="95">
        <v>204.464</v>
      </c>
      <c r="J119" s="95">
        <v>7349</v>
      </c>
      <c r="K119" s="95">
        <v>0</v>
      </c>
      <c r="L119" s="95">
        <v>0</v>
      </c>
      <c r="M119" s="95">
        <v>0</v>
      </c>
      <c r="N119" s="95">
        <v>0</v>
      </c>
      <c r="O119" s="95">
        <v>0</v>
      </c>
      <c r="P119" s="95">
        <v>0</v>
      </c>
      <c r="Q119" s="95">
        <v>0</v>
      </c>
      <c r="R119" s="95">
        <v>0</v>
      </c>
      <c r="S119" s="95">
        <v>0</v>
      </c>
    </row>
    <row r="120" spans="1:19">
      <c r="A120" s="95" t="s">
        <v>424</v>
      </c>
      <c r="B120" s="96">
        <v>57415000000</v>
      </c>
      <c r="C120" s="95">
        <v>53606.267</v>
      </c>
      <c r="D120" s="95" t="s">
        <v>541</v>
      </c>
      <c r="E120" s="95">
        <v>28855.206999999999</v>
      </c>
      <c r="F120" s="95">
        <v>9104.3970000000008</v>
      </c>
      <c r="G120" s="95">
        <v>8297.6620000000003</v>
      </c>
      <c r="H120" s="95">
        <v>0</v>
      </c>
      <c r="I120" s="95">
        <v>0</v>
      </c>
      <c r="J120" s="95">
        <v>7349</v>
      </c>
      <c r="K120" s="95">
        <v>0</v>
      </c>
      <c r="L120" s="95">
        <v>0</v>
      </c>
      <c r="M120" s="95">
        <v>0</v>
      </c>
      <c r="N120" s="95">
        <v>0</v>
      </c>
      <c r="O120" s="95">
        <v>0</v>
      </c>
      <c r="P120" s="95">
        <v>0</v>
      </c>
      <c r="Q120" s="95">
        <v>0</v>
      </c>
      <c r="R120" s="95">
        <v>0</v>
      </c>
      <c r="S120" s="95">
        <v>0</v>
      </c>
    </row>
    <row r="121" spans="1:1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</row>
    <row r="122" spans="1:19">
      <c r="A122" s="95" t="s">
        <v>425</v>
      </c>
      <c r="B122" s="96">
        <v>759864000000</v>
      </c>
      <c r="C122" s="95"/>
      <c r="D122" s="95"/>
      <c r="E122" s="95"/>
      <c r="F122" s="95"/>
      <c r="G122" s="95"/>
      <c r="H122" s="95"/>
      <c r="I122" s="95"/>
      <c r="J122" s="95"/>
      <c r="K122" s="95">
        <v>0</v>
      </c>
      <c r="L122" s="95">
        <v>0</v>
      </c>
      <c r="M122" s="95">
        <v>0</v>
      </c>
      <c r="N122" s="95">
        <v>0</v>
      </c>
      <c r="O122" s="95">
        <v>0</v>
      </c>
      <c r="P122" s="95">
        <v>0</v>
      </c>
      <c r="Q122" s="95">
        <v>0</v>
      </c>
      <c r="R122" s="95">
        <v>0</v>
      </c>
      <c r="S122" s="95">
        <v>0</v>
      </c>
    </row>
    <row r="123" spans="1:19">
      <c r="A123" s="95" t="s">
        <v>426</v>
      </c>
      <c r="B123" s="96">
        <v>50665500000</v>
      </c>
      <c r="C123" s="95">
        <v>46257.267</v>
      </c>
      <c r="D123" s="95"/>
      <c r="E123" s="95">
        <v>28855.206999999999</v>
      </c>
      <c r="F123" s="95">
        <v>9104.3970000000008</v>
      </c>
      <c r="G123" s="95">
        <v>8297.6620000000003</v>
      </c>
      <c r="H123" s="95">
        <v>0</v>
      </c>
      <c r="I123" s="95">
        <v>0</v>
      </c>
      <c r="J123" s="95">
        <v>0</v>
      </c>
      <c r="K123" s="95">
        <v>0</v>
      </c>
      <c r="L123" s="95">
        <v>0</v>
      </c>
      <c r="M123" s="95">
        <v>0</v>
      </c>
      <c r="N123" s="95">
        <v>0</v>
      </c>
      <c r="O123" s="95">
        <v>0</v>
      </c>
      <c r="P123" s="95">
        <v>0</v>
      </c>
      <c r="Q123" s="95">
        <v>0</v>
      </c>
      <c r="R123" s="95">
        <v>0</v>
      </c>
      <c r="S123" s="95">
        <v>0</v>
      </c>
    </row>
    <row r="124" spans="1:19">
      <c r="A124" s="95" t="s">
        <v>427</v>
      </c>
      <c r="B124" s="96">
        <v>86121100000</v>
      </c>
      <c r="C124" s="95">
        <v>83075.164000000004</v>
      </c>
      <c r="D124" s="95"/>
      <c r="E124" s="95">
        <v>28855.206999999999</v>
      </c>
      <c r="F124" s="95">
        <v>9104.3970000000008</v>
      </c>
      <c r="G124" s="95">
        <v>8297.6620000000003</v>
      </c>
      <c r="H124" s="95">
        <v>0</v>
      </c>
      <c r="I124" s="95">
        <v>36817.898000000001</v>
      </c>
      <c r="J124" s="95">
        <v>7349</v>
      </c>
      <c r="K124" s="95">
        <v>0</v>
      </c>
      <c r="L124" s="95">
        <v>0</v>
      </c>
      <c r="M124" s="95">
        <v>0</v>
      </c>
      <c r="N124" s="95">
        <v>0</v>
      </c>
      <c r="O124" s="95">
        <v>0</v>
      </c>
      <c r="P124" s="95">
        <v>0</v>
      </c>
      <c r="Q124" s="95">
        <v>0</v>
      </c>
      <c r="R124" s="95">
        <v>0</v>
      </c>
      <c r="S124" s="95">
        <v>0</v>
      </c>
    </row>
    <row r="125" spans="1:1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>
      <c r="A126" s="89"/>
      <c r="B126" s="95" t="s">
        <v>449</v>
      </c>
      <c r="C126" s="95" t="s">
        <v>450</v>
      </c>
      <c r="D126" s="95" t="s">
        <v>451</v>
      </c>
      <c r="E126" s="95" t="s">
        <v>159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>
      <c r="A127" s="95" t="s">
        <v>452</v>
      </c>
      <c r="B127" s="95">
        <v>21676.39</v>
      </c>
      <c r="C127" s="95">
        <v>2196.0500000000002</v>
      </c>
      <c r="D127" s="95">
        <v>0</v>
      </c>
      <c r="E127" s="95">
        <v>23872.44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>
      <c r="A128" s="95" t="s">
        <v>453</v>
      </c>
      <c r="B128" s="95">
        <v>4.4800000000000004</v>
      </c>
      <c r="C128" s="95">
        <v>0.45</v>
      </c>
      <c r="D128" s="95">
        <v>0</v>
      </c>
      <c r="E128" s="95">
        <v>4.9400000000000004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>
      <c r="A129" s="95" t="s">
        <v>454</v>
      </c>
      <c r="B129" s="95">
        <v>4.4800000000000004</v>
      </c>
      <c r="C129" s="95">
        <v>0.45</v>
      </c>
      <c r="D129" s="95">
        <v>0</v>
      </c>
      <c r="E129" s="95">
        <v>4.9400000000000004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OffcHeatSch</vt:lpstr>
      <vt:lpstr>OffcCoolSch</vt:lpstr>
      <vt:lpstr>StorHeatSch</vt:lpstr>
      <vt:lpstr>StorCoolSch</vt:lpstr>
      <vt:lpstr>Miami!ware01miami_8</vt:lpstr>
      <vt:lpstr>Houston!ware02houston_8</vt:lpstr>
      <vt:lpstr>Phoenix!ware03phoenix_8</vt:lpstr>
      <vt:lpstr>Atlanta!ware04atlanta_8</vt:lpstr>
      <vt:lpstr>LosAngeles!ware05losangeles_8</vt:lpstr>
      <vt:lpstr>LasVegas!ware06lasvegas_8</vt:lpstr>
      <vt:lpstr>SanFrancisco!ware07sanfrancisco_8</vt:lpstr>
      <vt:lpstr>Baltimore!ware08baltimore_8</vt:lpstr>
      <vt:lpstr>Albuquerque!ware09albuquerque_8</vt:lpstr>
      <vt:lpstr>Seattle!ware10seattle_8</vt:lpstr>
      <vt:lpstr>Chicago!ware11chicago_8</vt:lpstr>
      <vt:lpstr>Boulder!ware12boulder_8</vt:lpstr>
      <vt:lpstr>Minneapolis!ware13minneapolis_8</vt:lpstr>
      <vt:lpstr>Helena!ware14helena_8</vt:lpstr>
      <vt:lpstr>Duluth!ware15duluth_8</vt:lpstr>
      <vt:lpstr>Fairbanks!ware16fairbanks_8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2009-01-15T17:44:03Z</cp:lastPrinted>
  <dcterms:created xsi:type="dcterms:W3CDTF">2007-11-14T19:26:56Z</dcterms:created>
  <dcterms:modified xsi:type="dcterms:W3CDTF">2010-02-17T04:43:39Z</dcterms:modified>
</cp:coreProperties>
</file>