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heets/sheet13.xml" ContentType="application/vnd.openxmlformats-officedocument.spreadsheetml.chart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chartsheets/sheet11.xml" ContentType="application/vnd.openxmlformats-officedocument.spreadsheetml.chartsheet+xml"/>
  <Override PartName="/xl/queryTables/queryTable15.xml" ContentType="application/vnd.openxmlformats-officedocument.spreadsheetml.queryTable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8.xml" ContentType="application/vnd.openxmlformats-officedocument.spreadsheetml.chartsheet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11.xml" ContentType="application/vnd.openxmlformats-officedocument.drawing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queryTables/queryTable6.xml" ContentType="application/vnd.openxmlformats-officedocument.spreadsheetml.query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queryTables/queryTable2.xml" ContentType="application/vnd.openxmlformats-officedocument.spreadsheetml.queryTable+xml"/>
  <Default Extension="png" ContentType="image/png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queryTables/queryTable16.xml" ContentType="application/vnd.openxmlformats-officedocument.spreadsheetml.queryTable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2.xml" ContentType="application/vnd.openxmlformats-officedocument.spreadsheetml.chartsheet+xml"/>
  <Override PartName="/xl/queryTables/queryTable14.xml" ContentType="application/vnd.openxmlformats-officedocument.spreadsheetml.queryTab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10.xml" ContentType="application/vnd.openxmlformats-officedocument.spreadsheetml.chartsheet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chartsheets/sheet5.xml" ContentType="application/vnd.openxmlformats-officedocument.spreadsheetml.chartsheet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chartsheets/sheet3.xml" ContentType="application/vnd.openxmlformats-officedocument.spreadsheetml.chartsheet+xml"/>
  <Override PartName="/xl/queryTables/queryTable5.xml" ContentType="application/vnd.openxmlformats-officedocument.spreadsheetml.queryTable+xml"/>
  <Override PartName="/xl/drawings/drawing10.xml" ContentType="application/vnd.openxmlformats-officedocument.drawing+xml"/>
  <Override PartName="/xl/charts/chart13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105" windowWidth="13215" windowHeight="7005" tabRatio="755"/>
  </bookViews>
  <sheets>
    <sheet name="BuildingSummary" sheetId="9" r:id="rId1"/>
    <sheet name="ZoneSummary" sheetId="10" r:id="rId2"/>
    <sheet name="LocationSummary" sheetId="8" r:id="rId3"/>
    <sheet name="Miami" sheetId="35" state="veryHidden" r:id="rId4"/>
    <sheet name="Houston" sheetId="34" state="veryHidden" r:id="rId5"/>
    <sheet name="Phoenix" sheetId="33" state="veryHidden" r:id="rId6"/>
    <sheet name="Atlanta" sheetId="32" state="veryHidden" r:id="rId7"/>
    <sheet name="LosAngeles" sheetId="31" state="veryHidden" r:id="rId8"/>
    <sheet name="LasVegas" sheetId="30" state="veryHidden" r:id="rId9"/>
    <sheet name="SanFrancisco" sheetId="29" state="veryHidden" r:id="rId10"/>
    <sheet name="Baltimore" sheetId="28" state="veryHidden" r:id="rId11"/>
    <sheet name="Albuquerque" sheetId="27" state="veryHidden" r:id="rId12"/>
    <sheet name="Seattle" sheetId="26" state="veryHidden" r:id="rId13"/>
    <sheet name="Chicago" sheetId="25" state="veryHidden" r:id="rId14"/>
    <sheet name="Boulder" sheetId="24" state="veryHidden" r:id="rId15"/>
    <sheet name="Minneapolis" sheetId="23" state="veryHidden" r:id="rId16"/>
    <sheet name="Helena" sheetId="22" state="veryHidden" r:id="rId17"/>
    <sheet name="Duluth" sheetId="21" state="veryHidden" r:id="rId18"/>
    <sheet name="Fairbanks" sheetId="20" state="veryHidden" r:id="rId19"/>
    <sheet name="Picture" sheetId="3" r:id="rId20"/>
    <sheet name="Electricity" sheetId="4" r:id="rId21"/>
    <sheet name="Gas" sheetId="5" r:id="rId22"/>
    <sheet name="EUI" sheetId="6" r:id="rId23"/>
    <sheet name="Water" sheetId="38" r:id="rId24"/>
    <sheet name="Carbon" sheetId="36" r:id="rId25"/>
    <sheet name="Schedules" sheetId="11" r:id="rId26"/>
    <sheet name="LghtSch" sheetId="12" r:id="rId27"/>
    <sheet name="EqpSch" sheetId="13" r:id="rId28"/>
    <sheet name="GasEquipSch" sheetId="14" r:id="rId29"/>
    <sheet name="OccSch" sheetId="15" r:id="rId30"/>
    <sheet name="HeatSch" sheetId="16" r:id="rId31"/>
    <sheet name="CoolSch" sheetId="17" r:id="rId32"/>
    <sheet name="HeatSchKitchen" sheetId="18" r:id="rId33"/>
    <sheet name="CoolSchKitchen" sheetId="19" r:id="rId34"/>
  </sheets>
  <definedNames>
    <definedName name="FullSvcRest01miami_10" localSheetId="3">Miami!$A$1:$S$119</definedName>
    <definedName name="FullSvcRest02houston_10" localSheetId="4">Houston!$A$1:$S$119</definedName>
    <definedName name="FullSvcRest03phoenix_10" localSheetId="5">Phoenix!$A$1:$S$119</definedName>
    <definedName name="FullSvcRest04atlanta_10" localSheetId="6">Atlanta!$A$1:$S$119</definedName>
    <definedName name="FullSvcRest05losangeles_10" localSheetId="7">LosAngeles!$A$1:$S$119</definedName>
    <definedName name="FullSvcRest06lasvegas_10" localSheetId="8">LasVegas!$A$1:$S$119</definedName>
    <definedName name="FullSvcRest07sanfrancisco_10" localSheetId="9">SanFrancisco!$A$1:$S$119</definedName>
    <definedName name="FullSvcRest08baltimore_10" localSheetId="10">Baltimore!$A$1:$S$119</definedName>
    <definedName name="FullSvcRest09albuquerque_10" localSheetId="11">Albuquerque!$A$1:$S$119</definedName>
    <definedName name="FullSvcRest10seattle_10" localSheetId="12">Seattle!$A$1:$S$119</definedName>
    <definedName name="FullSvcRest11chicago_10" localSheetId="13">Chicago!$A$1:$S$119</definedName>
    <definedName name="FullSvcRest12boulder_10" localSheetId="14">Boulder!$A$1:$S$119</definedName>
    <definedName name="FullSvcRest13minneapolis_10" localSheetId="15">Minneapolis!$A$1:$S$119</definedName>
    <definedName name="FullSvcRest14helena_10" localSheetId="16">Helena!$A$1:$S$119</definedName>
    <definedName name="FullSvcRest15duluth_10" localSheetId="17">Duluth!$A$1:$S$119</definedName>
    <definedName name="FullSvcRest16fairbanks_10" localSheetId="18">Fairbanks!$A$1:$S$119</definedName>
  </definedNames>
  <calcPr calcId="125725"/>
</workbook>
</file>

<file path=xl/calcChain.xml><?xml version="1.0" encoding="utf-8"?>
<calcChain xmlns="http://schemas.openxmlformats.org/spreadsheetml/2006/main">
  <c r="D23" i="8"/>
  <c r="E23"/>
  <c r="F23"/>
  <c r="G23"/>
  <c r="H23"/>
  <c r="I23"/>
  <c r="J23"/>
  <c r="K23"/>
  <c r="L23"/>
  <c r="M23"/>
  <c r="N23"/>
  <c r="O23"/>
  <c r="P23"/>
  <c r="Q23"/>
  <c r="R23"/>
  <c r="D24"/>
  <c r="E24"/>
  <c r="F24"/>
  <c r="G24"/>
  <c r="H24"/>
  <c r="I24"/>
  <c r="J24"/>
  <c r="K24"/>
  <c r="L24"/>
  <c r="M24"/>
  <c r="N24"/>
  <c r="O24"/>
  <c r="P24"/>
  <c r="Q24"/>
  <c r="R24"/>
  <c r="C24"/>
  <c r="C23"/>
  <c r="D12"/>
  <c r="E12"/>
  <c r="F12"/>
  <c r="G12"/>
  <c r="H12"/>
  <c r="I12"/>
  <c r="J12"/>
  <c r="K12"/>
  <c r="L12"/>
  <c r="M12"/>
  <c r="N12"/>
  <c r="O12"/>
  <c r="P12"/>
  <c r="Q12"/>
  <c r="R12"/>
  <c r="C12"/>
  <c r="D9"/>
  <c r="E9"/>
  <c r="F9"/>
  <c r="G9"/>
  <c r="H9"/>
  <c r="I9"/>
  <c r="J9"/>
  <c r="K9"/>
  <c r="L9"/>
  <c r="M9"/>
  <c r="N9"/>
  <c r="O9"/>
  <c r="P9"/>
  <c r="Q9"/>
  <c r="R9"/>
  <c r="C10"/>
  <c r="C9"/>
  <c r="R232"/>
  <c r="R231"/>
  <c r="R230"/>
  <c r="R229"/>
  <c r="R228"/>
  <c r="R227"/>
  <c r="R226"/>
  <c r="R216"/>
  <c r="R215"/>
  <c r="R214"/>
  <c r="R213"/>
  <c r="R212"/>
  <c r="R211"/>
  <c r="R210"/>
  <c r="R209"/>
  <c r="R208"/>
  <c r="R207"/>
  <c r="R206"/>
  <c r="R205"/>
  <c r="R203"/>
  <c r="R202"/>
  <c r="R201"/>
  <c r="R200"/>
  <c r="R199"/>
  <c r="R198"/>
  <c r="R197"/>
  <c r="R196"/>
  <c r="R195"/>
  <c r="R194"/>
  <c r="R193"/>
  <c r="R192"/>
  <c r="R57"/>
  <c r="R55"/>
  <c r="R54"/>
  <c r="R52"/>
  <c r="R51"/>
  <c r="R48"/>
  <c r="R47"/>
  <c r="R46"/>
  <c r="R45"/>
  <c r="R40"/>
  <c r="R39"/>
  <c r="R37"/>
  <c r="R36"/>
  <c r="R33"/>
  <c r="R32"/>
  <c r="R30"/>
  <c r="R29"/>
  <c r="R25"/>
  <c r="R17"/>
  <c r="R16"/>
  <c r="R15"/>
  <c r="R13"/>
  <c r="Q232"/>
  <c r="Q231"/>
  <c r="Q230"/>
  <c r="Q229"/>
  <c r="Q228"/>
  <c r="Q227"/>
  <c r="Q226"/>
  <c r="Q216"/>
  <c r="Q215"/>
  <c r="Q214"/>
  <c r="Q213"/>
  <c r="Q212"/>
  <c r="Q211"/>
  <c r="Q210"/>
  <c r="Q209"/>
  <c r="Q208"/>
  <c r="Q207"/>
  <c r="Q206"/>
  <c r="Q205"/>
  <c r="Q203"/>
  <c r="Q202"/>
  <c r="Q201"/>
  <c r="Q200"/>
  <c r="Q199"/>
  <c r="Q198"/>
  <c r="Q197"/>
  <c r="Q196"/>
  <c r="Q195"/>
  <c r="Q194"/>
  <c r="Q193"/>
  <c r="Q192"/>
  <c r="Q57"/>
  <c r="Q55"/>
  <c r="Q54"/>
  <c r="Q52"/>
  <c r="Q51"/>
  <c r="Q48"/>
  <c r="Q47"/>
  <c r="Q46"/>
  <c r="Q45"/>
  <c r="Q40"/>
  <c r="Q39"/>
  <c r="Q37"/>
  <c r="Q36"/>
  <c r="Q33"/>
  <c r="Q32"/>
  <c r="Q30"/>
  <c r="Q29"/>
  <c r="Q25"/>
  <c r="Q17"/>
  <c r="Q16"/>
  <c r="Q15"/>
  <c r="Q13"/>
  <c r="P232"/>
  <c r="P231"/>
  <c r="P230"/>
  <c r="P229"/>
  <c r="P228"/>
  <c r="P227"/>
  <c r="P226"/>
  <c r="P216"/>
  <c r="P215"/>
  <c r="P214"/>
  <c r="P213"/>
  <c r="P212"/>
  <c r="P211"/>
  <c r="P210"/>
  <c r="P209"/>
  <c r="P208"/>
  <c r="P207"/>
  <c r="P206"/>
  <c r="P205"/>
  <c r="P203"/>
  <c r="P202"/>
  <c r="P201"/>
  <c r="P200"/>
  <c r="P199"/>
  <c r="P198"/>
  <c r="P197"/>
  <c r="P196"/>
  <c r="P195"/>
  <c r="P194"/>
  <c r="P193"/>
  <c r="P192"/>
  <c r="P57"/>
  <c r="P55"/>
  <c r="P54"/>
  <c r="P52"/>
  <c r="P51"/>
  <c r="P48"/>
  <c r="P47"/>
  <c r="P46"/>
  <c r="P45"/>
  <c r="P40"/>
  <c r="P39"/>
  <c r="P37"/>
  <c r="P36"/>
  <c r="P33"/>
  <c r="P32"/>
  <c r="P30"/>
  <c r="P29"/>
  <c r="P25"/>
  <c r="P17"/>
  <c r="P16"/>
  <c r="P15"/>
  <c r="P13"/>
  <c r="O232"/>
  <c r="O231"/>
  <c r="O230"/>
  <c r="O229"/>
  <c r="O228"/>
  <c r="O227"/>
  <c r="O226"/>
  <c r="O216"/>
  <c r="O215"/>
  <c r="O214"/>
  <c r="O213"/>
  <c r="O212"/>
  <c r="O211"/>
  <c r="O210"/>
  <c r="O209"/>
  <c r="O208"/>
  <c r="O207"/>
  <c r="O206"/>
  <c r="O205"/>
  <c r="O203"/>
  <c r="O202"/>
  <c r="O201"/>
  <c r="O200"/>
  <c r="O199"/>
  <c r="O198"/>
  <c r="O197"/>
  <c r="O196"/>
  <c r="O195"/>
  <c r="O194"/>
  <c r="O193"/>
  <c r="O192"/>
  <c r="O57"/>
  <c r="O55"/>
  <c r="O54"/>
  <c r="O52"/>
  <c r="O51"/>
  <c r="O48"/>
  <c r="O47"/>
  <c r="O46"/>
  <c r="O45"/>
  <c r="O40"/>
  <c r="O39"/>
  <c r="O37"/>
  <c r="O36"/>
  <c r="O33"/>
  <c r="O32"/>
  <c r="O30"/>
  <c r="O29"/>
  <c r="O25"/>
  <c r="O17"/>
  <c r="O16"/>
  <c r="O15"/>
  <c r="O13"/>
  <c r="N232"/>
  <c r="N231"/>
  <c r="N230"/>
  <c r="N229"/>
  <c r="N228"/>
  <c r="N227"/>
  <c r="N226"/>
  <c r="N216"/>
  <c r="N215"/>
  <c r="N214"/>
  <c r="N213"/>
  <c r="N212"/>
  <c r="N211"/>
  <c r="N210"/>
  <c r="N209"/>
  <c r="N208"/>
  <c r="N207"/>
  <c r="N206"/>
  <c r="N205"/>
  <c r="N203"/>
  <c r="N202"/>
  <c r="N201"/>
  <c r="N200"/>
  <c r="N199"/>
  <c r="N198"/>
  <c r="N197"/>
  <c r="N196"/>
  <c r="N195"/>
  <c r="N194"/>
  <c r="N193"/>
  <c r="N192"/>
  <c r="N57"/>
  <c r="N55"/>
  <c r="N54"/>
  <c r="N52"/>
  <c r="N51"/>
  <c r="N48"/>
  <c r="N47"/>
  <c r="N46"/>
  <c r="N45"/>
  <c r="N40"/>
  <c r="N39"/>
  <c r="N37"/>
  <c r="N36"/>
  <c r="N33"/>
  <c r="N32"/>
  <c r="N30"/>
  <c r="N29"/>
  <c r="N25"/>
  <c r="N17"/>
  <c r="N16"/>
  <c r="N15"/>
  <c r="N13"/>
  <c r="M232"/>
  <c r="M231"/>
  <c r="M230"/>
  <c r="M229"/>
  <c r="M228"/>
  <c r="M227"/>
  <c r="M226"/>
  <c r="M216"/>
  <c r="M215"/>
  <c r="M214"/>
  <c r="M213"/>
  <c r="M212"/>
  <c r="M211"/>
  <c r="M210"/>
  <c r="M209"/>
  <c r="M208"/>
  <c r="M207"/>
  <c r="M206"/>
  <c r="M205"/>
  <c r="M203"/>
  <c r="M202"/>
  <c r="M201"/>
  <c r="M200"/>
  <c r="M199"/>
  <c r="M198"/>
  <c r="M197"/>
  <c r="M196"/>
  <c r="M195"/>
  <c r="M194"/>
  <c r="M193"/>
  <c r="M192"/>
  <c r="M57"/>
  <c r="M55"/>
  <c r="M54"/>
  <c r="M52"/>
  <c r="M51"/>
  <c r="M48"/>
  <c r="M47"/>
  <c r="M46"/>
  <c r="M45"/>
  <c r="M40"/>
  <c r="M39"/>
  <c r="M37"/>
  <c r="M36"/>
  <c r="M33"/>
  <c r="M32"/>
  <c r="M30"/>
  <c r="M29"/>
  <c r="M25"/>
  <c r="M17"/>
  <c r="M16"/>
  <c r="M15"/>
  <c r="M13"/>
  <c r="L232"/>
  <c r="L231"/>
  <c r="L230"/>
  <c r="L229"/>
  <c r="L228"/>
  <c r="L227"/>
  <c r="L226"/>
  <c r="L216"/>
  <c r="L215"/>
  <c r="L214"/>
  <c r="L213"/>
  <c r="L212"/>
  <c r="L211"/>
  <c r="L210"/>
  <c r="L209"/>
  <c r="L208"/>
  <c r="L207"/>
  <c r="L206"/>
  <c r="L205"/>
  <c r="L203"/>
  <c r="L202"/>
  <c r="L201"/>
  <c r="L200"/>
  <c r="L199"/>
  <c r="L198"/>
  <c r="L197"/>
  <c r="L196"/>
  <c r="L195"/>
  <c r="L194"/>
  <c r="L193"/>
  <c r="L192"/>
  <c r="L57"/>
  <c r="L55"/>
  <c r="L54"/>
  <c r="L52"/>
  <c r="L51"/>
  <c r="L48"/>
  <c r="L47"/>
  <c r="L46"/>
  <c r="L45"/>
  <c r="L40"/>
  <c r="L39"/>
  <c r="L37"/>
  <c r="L36"/>
  <c r="L33"/>
  <c r="L32"/>
  <c r="L30"/>
  <c r="L29"/>
  <c r="L25"/>
  <c r="L17"/>
  <c r="L16"/>
  <c r="L15"/>
  <c r="L13"/>
  <c r="K232"/>
  <c r="K231"/>
  <c r="K230"/>
  <c r="K229"/>
  <c r="K228"/>
  <c r="K227"/>
  <c r="K226"/>
  <c r="K216"/>
  <c r="K215"/>
  <c r="K214"/>
  <c r="K213"/>
  <c r="K212"/>
  <c r="K211"/>
  <c r="K210"/>
  <c r="K209"/>
  <c r="K208"/>
  <c r="K207"/>
  <c r="K206"/>
  <c r="K205"/>
  <c r="K203"/>
  <c r="K202"/>
  <c r="K201"/>
  <c r="K200"/>
  <c r="K199"/>
  <c r="K198"/>
  <c r="K197"/>
  <c r="K196"/>
  <c r="K195"/>
  <c r="K194"/>
  <c r="K193"/>
  <c r="K192"/>
  <c r="K57"/>
  <c r="K55"/>
  <c r="K54"/>
  <c r="K52"/>
  <c r="K51"/>
  <c r="K48"/>
  <c r="K47"/>
  <c r="K46"/>
  <c r="K45"/>
  <c r="K40"/>
  <c r="K39"/>
  <c r="K37"/>
  <c r="K36"/>
  <c r="K33"/>
  <c r="K32"/>
  <c r="K30"/>
  <c r="K29"/>
  <c r="K25"/>
  <c r="K17"/>
  <c r="K16"/>
  <c r="K15"/>
  <c r="K13"/>
  <c r="J232"/>
  <c r="J231"/>
  <c r="J230"/>
  <c r="J229"/>
  <c r="J228"/>
  <c r="J227"/>
  <c r="J226"/>
  <c r="J216"/>
  <c r="J215"/>
  <c r="J214"/>
  <c r="J213"/>
  <c r="J212"/>
  <c r="J211"/>
  <c r="J210"/>
  <c r="J209"/>
  <c r="J208"/>
  <c r="J207"/>
  <c r="J206"/>
  <c r="J205"/>
  <c r="J203"/>
  <c r="J202"/>
  <c r="J201"/>
  <c r="J200"/>
  <c r="J199"/>
  <c r="J198"/>
  <c r="J197"/>
  <c r="J196"/>
  <c r="J195"/>
  <c r="J194"/>
  <c r="J193"/>
  <c r="J192"/>
  <c r="J57"/>
  <c r="J55"/>
  <c r="J54"/>
  <c r="J52"/>
  <c r="J51"/>
  <c r="J48"/>
  <c r="J47"/>
  <c r="J46"/>
  <c r="J45"/>
  <c r="J40"/>
  <c r="J39"/>
  <c r="J37"/>
  <c r="J36"/>
  <c r="J33"/>
  <c r="J32"/>
  <c r="J30"/>
  <c r="J29"/>
  <c r="J25"/>
  <c r="J17"/>
  <c r="J16"/>
  <c r="J15"/>
  <c r="J13"/>
  <c r="I232"/>
  <c r="I231"/>
  <c r="I230"/>
  <c r="I229"/>
  <c r="I228"/>
  <c r="I227"/>
  <c r="I226"/>
  <c r="I216"/>
  <c r="I215"/>
  <c r="I214"/>
  <c r="I213"/>
  <c r="I212"/>
  <c r="I211"/>
  <c r="I210"/>
  <c r="I209"/>
  <c r="I208"/>
  <c r="I207"/>
  <c r="I206"/>
  <c r="I205"/>
  <c r="I203"/>
  <c r="I202"/>
  <c r="I201"/>
  <c r="I200"/>
  <c r="I199"/>
  <c r="I198"/>
  <c r="I197"/>
  <c r="I196"/>
  <c r="I195"/>
  <c r="I194"/>
  <c r="I193"/>
  <c r="I192"/>
  <c r="I57"/>
  <c r="I55"/>
  <c r="I54"/>
  <c r="I52"/>
  <c r="I51"/>
  <c r="I48"/>
  <c r="I47"/>
  <c r="I46"/>
  <c r="I45"/>
  <c r="I40"/>
  <c r="I39"/>
  <c r="I37"/>
  <c r="I36"/>
  <c r="I33"/>
  <c r="I32"/>
  <c r="I30"/>
  <c r="I29"/>
  <c r="I25"/>
  <c r="I17"/>
  <c r="I16"/>
  <c r="I15"/>
  <c r="I13"/>
  <c r="H232"/>
  <c r="H231"/>
  <c r="H230"/>
  <c r="H229"/>
  <c r="H228"/>
  <c r="H227"/>
  <c r="H226"/>
  <c r="H216"/>
  <c r="H215"/>
  <c r="H214"/>
  <c r="H213"/>
  <c r="H212"/>
  <c r="H211"/>
  <c r="H210"/>
  <c r="H209"/>
  <c r="H208"/>
  <c r="H207"/>
  <c r="H206"/>
  <c r="H205"/>
  <c r="H203"/>
  <c r="H202"/>
  <c r="H201"/>
  <c r="H200"/>
  <c r="H199"/>
  <c r="H198"/>
  <c r="H197"/>
  <c r="H196"/>
  <c r="H195"/>
  <c r="H194"/>
  <c r="H193"/>
  <c r="H192"/>
  <c r="H57"/>
  <c r="H55"/>
  <c r="H54"/>
  <c r="H52"/>
  <c r="H51"/>
  <c r="H48"/>
  <c r="H47"/>
  <c r="H46"/>
  <c r="H45"/>
  <c r="H40"/>
  <c r="H39"/>
  <c r="H37"/>
  <c r="H36"/>
  <c r="H33"/>
  <c r="H32"/>
  <c r="H30"/>
  <c r="H29"/>
  <c r="H25"/>
  <c r="H17"/>
  <c r="H16"/>
  <c r="H15"/>
  <c r="H13"/>
  <c r="G232"/>
  <c r="G231"/>
  <c r="G230"/>
  <c r="G229"/>
  <c r="G228"/>
  <c r="G227"/>
  <c r="G226"/>
  <c r="G216"/>
  <c r="G215"/>
  <c r="G214"/>
  <c r="G213"/>
  <c r="G212"/>
  <c r="G211"/>
  <c r="G210"/>
  <c r="G209"/>
  <c r="G208"/>
  <c r="G207"/>
  <c r="G206"/>
  <c r="G205"/>
  <c r="G203"/>
  <c r="G202"/>
  <c r="G201"/>
  <c r="G200"/>
  <c r="G199"/>
  <c r="G198"/>
  <c r="G197"/>
  <c r="G196"/>
  <c r="G195"/>
  <c r="G194"/>
  <c r="G193"/>
  <c r="G192"/>
  <c r="G57"/>
  <c r="G55"/>
  <c r="G54"/>
  <c r="G52"/>
  <c r="G51"/>
  <c r="G48"/>
  <c r="G47"/>
  <c r="G46"/>
  <c r="G45"/>
  <c r="G40"/>
  <c r="G39"/>
  <c r="G37"/>
  <c r="G36"/>
  <c r="G33"/>
  <c r="G32"/>
  <c r="G30"/>
  <c r="G29"/>
  <c r="G25"/>
  <c r="G17"/>
  <c r="G16"/>
  <c r="G15"/>
  <c r="G13"/>
  <c r="F232"/>
  <c r="F231"/>
  <c r="F230"/>
  <c r="F229"/>
  <c r="F228"/>
  <c r="F227"/>
  <c r="F226"/>
  <c r="F216"/>
  <c r="F215"/>
  <c r="F214"/>
  <c r="F213"/>
  <c r="F212"/>
  <c r="F211"/>
  <c r="F210"/>
  <c r="F209"/>
  <c r="F208"/>
  <c r="F207"/>
  <c r="F206"/>
  <c r="F205"/>
  <c r="F203"/>
  <c r="F202"/>
  <c r="F201"/>
  <c r="F200"/>
  <c r="F199"/>
  <c r="F198"/>
  <c r="F197"/>
  <c r="F196"/>
  <c r="F195"/>
  <c r="F194"/>
  <c r="F193"/>
  <c r="F192"/>
  <c r="F57"/>
  <c r="F55"/>
  <c r="F54"/>
  <c r="F52"/>
  <c r="F51"/>
  <c r="F48"/>
  <c r="F47"/>
  <c r="F46"/>
  <c r="F45"/>
  <c r="F40"/>
  <c r="F39"/>
  <c r="F37"/>
  <c r="F36"/>
  <c r="F33"/>
  <c r="F32"/>
  <c r="F30"/>
  <c r="F29"/>
  <c r="F25"/>
  <c r="F17"/>
  <c r="F16"/>
  <c r="F15"/>
  <c r="F13"/>
  <c r="E232"/>
  <c r="E231"/>
  <c r="E230"/>
  <c r="E229"/>
  <c r="E228"/>
  <c r="E227"/>
  <c r="E226"/>
  <c r="E216"/>
  <c r="E215"/>
  <c r="E214"/>
  <c r="E213"/>
  <c r="E212"/>
  <c r="E211"/>
  <c r="E210"/>
  <c r="E209"/>
  <c r="E208"/>
  <c r="E207"/>
  <c r="E206"/>
  <c r="E205"/>
  <c r="E203"/>
  <c r="E202"/>
  <c r="E201"/>
  <c r="E200"/>
  <c r="E199"/>
  <c r="E198"/>
  <c r="E197"/>
  <c r="E196"/>
  <c r="E195"/>
  <c r="E194"/>
  <c r="E193"/>
  <c r="E192"/>
  <c r="E57"/>
  <c r="E55"/>
  <c r="E54"/>
  <c r="E52"/>
  <c r="E51"/>
  <c r="E48"/>
  <c r="E47"/>
  <c r="E46"/>
  <c r="E45"/>
  <c r="E40"/>
  <c r="E39"/>
  <c r="E37"/>
  <c r="E36"/>
  <c r="E33"/>
  <c r="E32"/>
  <c r="E30"/>
  <c r="E29"/>
  <c r="E25"/>
  <c r="E17"/>
  <c r="E16"/>
  <c r="E15"/>
  <c r="E13"/>
  <c r="D232"/>
  <c r="D231"/>
  <c r="D230"/>
  <c r="D229"/>
  <c r="D228"/>
  <c r="D227"/>
  <c r="D226"/>
  <c r="D216"/>
  <c r="D215"/>
  <c r="D214"/>
  <c r="D213"/>
  <c r="D212"/>
  <c r="D211"/>
  <c r="D210"/>
  <c r="D209"/>
  <c r="D208"/>
  <c r="D207"/>
  <c r="D206"/>
  <c r="D205"/>
  <c r="D203"/>
  <c r="D202"/>
  <c r="D201"/>
  <c r="D200"/>
  <c r="D199"/>
  <c r="D198"/>
  <c r="D197"/>
  <c r="D196"/>
  <c r="D195"/>
  <c r="D194"/>
  <c r="D193"/>
  <c r="D192"/>
  <c r="D57"/>
  <c r="D55"/>
  <c r="D54"/>
  <c r="D52"/>
  <c r="D51"/>
  <c r="D48"/>
  <c r="D47"/>
  <c r="D46"/>
  <c r="D45"/>
  <c r="D40"/>
  <c r="D39"/>
  <c r="D37"/>
  <c r="D36"/>
  <c r="D33"/>
  <c r="D32"/>
  <c r="D30"/>
  <c r="D29"/>
  <c r="D25"/>
  <c r="D17"/>
  <c r="D16"/>
  <c r="D15"/>
  <c r="D13"/>
  <c r="C232"/>
  <c r="C231"/>
  <c r="C230"/>
  <c r="C229"/>
  <c r="C228"/>
  <c r="C227"/>
  <c r="C226"/>
  <c r="C216"/>
  <c r="C215"/>
  <c r="C214"/>
  <c r="C213"/>
  <c r="C212"/>
  <c r="C211"/>
  <c r="C210"/>
  <c r="C209"/>
  <c r="C208"/>
  <c r="C207"/>
  <c r="C206"/>
  <c r="C205"/>
  <c r="C203"/>
  <c r="C202"/>
  <c r="C201"/>
  <c r="C200"/>
  <c r="C199"/>
  <c r="C198"/>
  <c r="C197"/>
  <c r="C196"/>
  <c r="C195"/>
  <c r="C194"/>
  <c r="C193"/>
  <c r="C192"/>
  <c r="C57"/>
  <c r="C55"/>
  <c r="C54"/>
  <c r="C52"/>
  <c r="C51"/>
  <c r="C48"/>
  <c r="C47"/>
  <c r="C46"/>
  <c r="C45"/>
  <c r="B48"/>
  <c r="B47"/>
  <c r="B46"/>
  <c r="B45"/>
  <c r="C40"/>
  <c r="C39"/>
  <c r="C37"/>
  <c r="C36"/>
  <c r="B40"/>
  <c r="B39"/>
  <c r="B37"/>
  <c r="B36"/>
  <c r="C33"/>
  <c r="C32"/>
  <c r="B33"/>
  <c r="B32"/>
  <c r="C30"/>
  <c r="C29"/>
  <c r="B30"/>
  <c r="B29"/>
  <c r="C25"/>
  <c r="C17"/>
  <c r="C16"/>
  <c r="C15"/>
  <c r="C13"/>
  <c r="R219"/>
  <c r="Q219"/>
  <c r="P219"/>
  <c r="O219"/>
  <c r="N219"/>
  <c r="M219"/>
  <c r="L219"/>
  <c r="K219"/>
  <c r="J219"/>
  <c r="I219"/>
  <c r="H219"/>
  <c r="G219"/>
  <c r="F219"/>
  <c r="E219"/>
  <c r="D219"/>
  <c r="C219"/>
  <c r="R218"/>
  <c r="Q218"/>
  <c r="P218"/>
  <c r="O218"/>
  <c r="N218"/>
  <c r="M218"/>
  <c r="L218"/>
  <c r="K218"/>
  <c r="J218"/>
  <c r="I218"/>
  <c r="H218"/>
  <c r="G218"/>
  <c r="F218"/>
  <c r="E218"/>
  <c r="D218"/>
  <c r="C218"/>
  <c r="R224" l="1"/>
  <c r="R223"/>
  <c r="R222"/>
  <c r="R221"/>
  <c r="R189"/>
  <c r="R188"/>
  <c r="R187"/>
  <c r="R186"/>
  <c r="R185"/>
  <c r="R184"/>
  <c r="R183"/>
  <c r="R182"/>
  <c r="R181"/>
  <c r="R180"/>
  <c r="R179"/>
  <c r="R178"/>
  <c r="R177"/>
  <c r="R176"/>
  <c r="R175"/>
  <c r="R174"/>
  <c r="R172"/>
  <c r="R171"/>
  <c r="R170"/>
  <c r="R169"/>
  <c r="R168"/>
  <c r="R167"/>
  <c r="R166"/>
  <c r="R165"/>
  <c r="R164"/>
  <c r="R163"/>
  <c r="R162"/>
  <c r="R161"/>
  <c r="R160"/>
  <c r="R159"/>
  <c r="R158"/>
  <c r="R156"/>
  <c r="R155"/>
  <c r="R154"/>
  <c r="R153"/>
  <c r="R152"/>
  <c r="R151"/>
  <c r="R150"/>
  <c r="R149"/>
  <c r="R148"/>
  <c r="R147"/>
  <c r="R146"/>
  <c r="R145"/>
  <c r="R144"/>
  <c r="R143"/>
  <c r="R142"/>
  <c r="R140"/>
  <c r="R139"/>
  <c r="R138"/>
  <c r="R137"/>
  <c r="R136"/>
  <c r="R135"/>
  <c r="R134"/>
  <c r="R133"/>
  <c r="R132"/>
  <c r="R131"/>
  <c r="R130"/>
  <c r="R129"/>
  <c r="R128"/>
  <c r="R127"/>
  <c r="R126"/>
  <c r="R123"/>
  <c r="R122"/>
  <c r="R121"/>
  <c r="R120"/>
  <c r="R119"/>
  <c r="R118"/>
  <c r="R117"/>
  <c r="R116"/>
  <c r="R115"/>
  <c r="R114"/>
  <c r="R113"/>
  <c r="R112"/>
  <c r="R111"/>
  <c r="R110"/>
  <c r="R109"/>
  <c r="R108"/>
  <c r="R106"/>
  <c r="R105"/>
  <c r="R104"/>
  <c r="R103"/>
  <c r="R102"/>
  <c r="R101"/>
  <c r="R100"/>
  <c r="R99"/>
  <c r="R98"/>
  <c r="R97"/>
  <c r="R96"/>
  <c r="R95"/>
  <c r="R94"/>
  <c r="R93"/>
  <c r="R92"/>
  <c r="R90"/>
  <c r="R89"/>
  <c r="R88"/>
  <c r="R87"/>
  <c r="R86"/>
  <c r="R85"/>
  <c r="R84"/>
  <c r="R83"/>
  <c r="R82"/>
  <c r="R81"/>
  <c r="R80"/>
  <c r="R79"/>
  <c r="R78"/>
  <c r="R77"/>
  <c r="R76"/>
  <c r="R74"/>
  <c r="R73"/>
  <c r="R72"/>
  <c r="R71"/>
  <c r="R70"/>
  <c r="R69"/>
  <c r="R68"/>
  <c r="R67"/>
  <c r="R66"/>
  <c r="R65"/>
  <c r="R64"/>
  <c r="R63"/>
  <c r="R62"/>
  <c r="R61"/>
  <c r="R60"/>
  <c r="R43"/>
  <c r="R42"/>
  <c r="R10"/>
  <c r="Q224"/>
  <c r="Q223"/>
  <c r="Q222"/>
  <c r="Q221"/>
  <c r="Q189"/>
  <c r="Q188"/>
  <c r="Q187"/>
  <c r="Q186"/>
  <c r="Q185"/>
  <c r="Q184"/>
  <c r="Q183"/>
  <c r="Q182"/>
  <c r="Q181"/>
  <c r="Q180"/>
  <c r="Q179"/>
  <c r="Q178"/>
  <c r="Q177"/>
  <c r="Q176"/>
  <c r="Q175"/>
  <c r="Q174"/>
  <c r="Q172"/>
  <c r="Q171"/>
  <c r="Q170"/>
  <c r="Q169"/>
  <c r="Q168"/>
  <c r="Q167"/>
  <c r="Q166"/>
  <c r="Q165"/>
  <c r="Q164"/>
  <c r="Q163"/>
  <c r="Q162"/>
  <c r="Q161"/>
  <c r="Q160"/>
  <c r="Q159"/>
  <c r="Q158"/>
  <c r="Q156"/>
  <c r="Q155"/>
  <c r="Q154"/>
  <c r="Q153"/>
  <c r="Q152"/>
  <c r="Q151"/>
  <c r="Q150"/>
  <c r="Q149"/>
  <c r="Q148"/>
  <c r="Q147"/>
  <c r="Q146"/>
  <c r="Q145"/>
  <c r="Q144"/>
  <c r="Q143"/>
  <c r="Q142"/>
  <c r="Q140"/>
  <c r="Q139"/>
  <c r="Q138"/>
  <c r="Q137"/>
  <c r="Q136"/>
  <c r="Q135"/>
  <c r="Q134"/>
  <c r="Q133"/>
  <c r="Q132"/>
  <c r="Q131"/>
  <c r="Q130"/>
  <c r="Q129"/>
  <c r="Q128"/>
  <c r="Q127"/>
  <c r="Q126"/>
  <c r="Q123"/>
  <c r="Q122"/>
  <c r="Q121"/>
  <c r="Q120"/>
  <c r="Q119"/>
  <c r="Q118"/>
  <c r="Q117"/>
  <c r="Q116"/>
  <c r="Q115"/>
  <c r="Q114"/>
  <c r="Q113"/>
  <c r="Q112"/>
  <c r="Q111"/>
  <c r="Q110"/>
  <c r="Q109"/>
  <c r="Q108"/>
  <c r="Q106"/>
  <c r="Q105"/>
  <c r="Q104"/>
  <c r="Q103"/>
  <c r="Q102"/>
  <c r="Q101"/>
  <c r="Q100"/>
  <c r="Q99"/>
  <c r="Q98"/>
  <c r="Q97"/>
  <c r="Q96"/>
  <c r="Q95"/>
  <c r="Q94"/>
  <c r="Q93"/>
  <c r="Q92"/>
  <c r="Q90"/>
  <c r="Q89"/>
  <c r="Q88"/>
  <c r="Q87"/>
  <c r="Q86"/>
  <c r="Q85"/>
  <c r="Q84"/>
  <c r="Q83"/>
  <c r="Q82"/>
  <c r="Q81"/>
  <c r="Q80"/>
  <c r="Q79"/>
  <c r="Q78"/>
  <c r="Q77"/>
  <c r="Q76"/>
  <c r="Q74"/>
  <c r="Q73"/>
  <c r="Q72"/>
  <c r="Q71"/>
  <c r="Q70"/>
  <c r="Q69"/>
  <c r="Q68"/>
  <c r="Q67"/>
  <c r="Q66"/>
  <c r="Q65"/>
  <c r="Q64"/>
  <c r="Q63"/>
  <c r="Q62"/>
  <c r="Q61"/>
  <c r="Q60"/>
  <c r="Q43"/>
  <c r="Q42"/>
  <c r="Q10"/>
  <c r="P224"/>
  <c r="P223"/>
  <c r="P222"/>
  <c r="P221"/>
  <c r="P189"/>
  <c r="P188"/>
  <c r="P187"/>
  <c r="P186"/>
  <c r="P185"/>
  <c r="P184"/>
  <c r="P183"/>
  <c r="P182"/>
  <c r="P181"/>
  <c r="P180"/>
  <c r="P179"/>
  <c r="P178"/>
  <c r="P177"/>
  <c r="P176"/>
  <c r="P175"/>
  <c r="P174"/>
  <c r="P172"/>
  <c r="P171"/>
  <c r="P170"/>
  <c r="P169"/>
  <c r="P168"/>
  <c r="P167"/>
  <c r="P166"/>
  <c r="P165"/>
  <c r="P164"/>
  <c r="P163"/>
  <c r="P162"/>
  <c r="P161"/>
  <c r="P160"/>
  <c r="P159"/>
  <c r="P158"/>
  <c r="P156"/>
  <c r="P155"/>
  <c r="P154"/>
  <c r="P153"/>
  <c r="P152"/>
  <c r="P151"/>
  <c r="P150"/>
  <c r="P149"/>
  <c r="P148"/>
  <c r="P147"/>
  <c r="P146"/>
  <c r="P145"/>
  <c r="P144"/>
  <c r="P143"/>
  <c r="P142"/>
  <c r="P140"/>
  <c r="P139"/>
  <c r="P138"/>
  <c r="P137"/>
  <c r="P136"/>
  <c r="P135"/>
  <c r="P134"/>
  <c r="P133"/>
  <c r="P132"/>
  <c r="P131"/>
  <c r="P130"/>
  <c r="P129"/>
  <c r="P128"/>
  <c r="P127"/>
  <c r="P126"/>
  <c r="P123"/>
  <c r="P122"/>
  <c r="P121"/>
  <c r="P120"/>
  <c r="P119"/>
  <c r="P118"/>
  <c r="P117"/>
  <c r="P116"/>
  <c r="P115"/>
  <c r="P114"/>
  <c r="P113"/>
  <c r="P112"/>
  <c r="P111"/>
  <c r="P110"/>
  <c r="P109"/>
  <c r="P108"/>
  <c r="P106"/>
  <c r="P105"/>
  <c r="P104"/>
  <c r="P103"/>
  <c r="P102"/>
  <c r="P101"/>
  <c r="P100"/>
  <c r="P99"/>
  <c r="P98"/>
  <c r="P97"/>
  <c r="P96"/>
  <c r="P95"/>
  <c r="P94"/>
  <c r="P93"/>
  <c r="P92"/>
  <c r="P90"/>
  <c r="P89"/>
  <c r="P88"/>
  <c r="P87"/>
  <c r="P86"/>
  <c r="P85"/>
  <c r="P84"/>
  <c r="P83"/>
  <c r="P82"/>
  <c r="P81"/>
  <c r="P80"/>
  <c r="P79"/>
  <c r="P78"/>
  <c r="P77"/>
  <c r="P76"/>
  <c r="P74"/>
  <c r="P73"/>
  <c r="P72"/>
  <c r="P71"/>
  <c r="P70"/>
  <c r="P69"/>
  <c r="P68"/>
  <c r="P67"/>
  <c r="P66"/>
  <c r="P65"/>
  <c r="P64"/>
  <c r="P63"/>
  <c r="P62"/>
  <c r="P61"/>
  <c r="P60"/>
  <c r="P43"/>
  <c r="P42"/>
  <c r="P10"/>
  <c r="O224"/>
  <c r="O223"/>
  <c r="O222"/>
  <c r="O221"/>
  <c r="O189"/>
  <c r="O188"/>
  <c r="O187"/>
  <c r="O186"/>
  <c r="O185"/>
  <c r="O184"/>
  <c r="O183"/>
  <c r="O182"/>
  <c r="O181"/>
  <c r="O180"/>
  <c r="O179"/>
  <c r="O178"/>
  <c r="O177"/>
  <c r="O176"/>
  <c r="O175"/>
  <c r="O174"/>
  <c r="O172"/>
  <c r="O171"/>
  <c r="O170"/>
  <c r="O169"/>
  <c r="O168"/>
  <c r="O167"/>
  <c r="O166"/>
  <c r="O165"/>
  <c r="O164"/>
  <c r="O163"/>
  <c r="O162"/>
  <c r="O161"/>
  <c r="O160"/>
  <c r="O159"/>
  <c r="O158"/>
  <c r="O156"/>
  <c r="O155"/>
  <c r="O154"/>
  <c r="O153"/>
  <c r="O152"/>
  <c r="O151"/>
  <c r="O150"/>
  <c r="O149"/>
  <c r="O148"/>
  <c r="O147"/>
  <c r="O146"/>
  <c r="O145"/>
  <c r="O144"/>
  <c r="O143"/>
  <c r="O142"/>
  <c r="O140"/>
  <c r="O139"/>
  <c r="O138"/>
  <c r="O137"/>
  <c r="O136"/>
  <c r="O135"/>
  <c r="O134"/>
  <c r="O133"/>
  <c r="O132"/>
  <c r="O131"/>
  <c r="O130"/>
  <c r="O129"/>
  <c r="O128"/>
  <c r="O127"/>
  <c r="O126"/>
  <c r="O123"/>
  <c r="O122"/>
  <c r="O121"/>
  <c r="O120"/>
  <c r="O119"/>
  <c r="O118"/>
  <c r="O117"/>
  <c r="O116"/>
  <c r="O115"/>
  <c r="O114"/>
  <c r="O113"/>
  <c r="O112"/>
  <c r="O111"/>
  <c r="O110"/>
  <c r="O109"/>
  <c r="O108"/>
  <c r="O106"/>
  <c r="O105"/>
  <c r="O104"/>
  <c r="O103"/>
  <c r="O102"/>
  <c r="O101"/>
  <c r="O100"/>
  <c r="O99"/>
  <c r="O98"/>
  <c r="O97"/>
  <c r="O96"/>
  <c r="O95"/>
  <c r="O94"/>
  <c r="O93"/>
  <c r="O92"/>
  <c r="O90"/>
  <c r="O89"/>
  <c r="O88"/>
  <c r="O87"/>
  <c r="O86"/>
  <c r="O85"/>
  <c r="O84"/>
  <c r="O83"/>
  <c r="O82"/>
  <c r="O81"/>
  <c r="O80"/>
  <c r="O79"/>
  <c r="O78"/>
  <c r="O77"/>
  <c r="O76"/>
  <c r="O74"/>
  <c r="O73"/>
  <c r="O72"/>
  <c r="O71"/>
  <c r="O70"/>
  <c r="O69"/>
  <c r="O68"/>
  <c r="O67"/>
  <c r="O66"/>
  <c r="O65"/>
  <c r="O64"/>
  <c r="O63"/>
  <c r="O62"/>
  <c r="O61"/>
  <c r="O60"/>
  <c r="O43"/>
  <c r="O42"/>
  <c r="O10"/>
  <c r="N224"/>
  <c r="N223"/>
  <c r="N222"/>
  <c r="N221"/>
  <c r="N189"/>
  <c r="N188"/>
  <c r="N187"/>
  <c r="N186"/>
  <c r="N185"/>
  <c r="N184"/>
  <c r="N183"/>
  <c r="N182"/>
  <c r="N181"/>
  <c r="N180"/>
  <c r="N179"/>
  <c r="N178"/>
  <c r="N177"/>
  <c r="N176"/>
  <c r="N175"/>
  <c r="N174"/>
  <c r="N172"/>
  <c r="N171"/>
  <c r="N170"/>
  <c r="N169"/>
  <c r="N168"/>
  <c r="N167"/>
  <c r="N166"/>
  <c r="N165"/>
  <c r="N164"/>
  <c r="N163"/>
  <c r="N162"/>
  <c r="N161"/>
  <c r="N160"/>
  <c r="N159"/>
  <c r="N158"/>
  <c r="N156"/>
  <c r="N155"/>
  <c r="N154"/>
  <c r="N153"/>
  <c r="N152"/>
  <c r="N151"/>
  <c r="N150"/>
  <c r="N149"/>
  <c r="N148"/>
  <c r="N147"/>
  <c r="N146"/>
  <c r="N145"/>
  <c r="N144"/>
  <c r="N143"/>
  <c r="N142"/>
  <c r="N140"/>
  <c r="N139"/>
  <c r="N138"/>
  <c r="N137"/>
  <c r="N136"/>
  <c r="N135"/>
  <c r="N134"/>
  <c r="N133"/>
  <c r="N132"/>
  <c r="N131"/>
  <c r="N130"/>
  <c r="N129"/>
  <c r="N128"/>
  <c r="N127"/>
  <c r="N126"/>
  <c r="N123"/>
  <c r="N122"/>
  <c r="N121"/>
  <c r="N120"/>
  <c r="N119"/>
  <c r="N118"/>
  <c r="N117"/>
  <c r="N116"/>
  <c r="N115"/>
  <c r="N114"/>
  <c r="N113"/>
  <c r="N112"/>
  <c r="N111"/>
  <c r="N110"/>
  <c r="N109"/>
  <c r="N108"/>
  <c r="N106"/>
  <c r="N105"/>
  <c r="N104"/>
  <c r="N103"/>
  <c r="N102"/>
  <c r="N101"/>
  <c r="N100"/>
  <c r="N99"/>
  <c r="N98"/>
  <c r="N97"/>
  <c r="N96"/>
  <c r="N95"/>
  <c r="N94"/>
  <c r="N93"/>
  <c r="N92"/>
  <c r="N90"/>
  <c r="N89"/>
  <c r="N88"/>
  <c r="N87"/>
  <c r="N86"/>
  <c r="N85"/>
  <c r="N84"/>
  <c r="N83"/>
  <c r="N82"/>
  <c r="N81"/>
  <c r="N80"/>
  <c r="N79"/>
  <c r="N78"/>
  <c r="N77"/>
  <c r="N76"/>
  <c r="N74"/>
  <c r="N73"/>
  <c r="N72"/>
  <c r="N71"/>
  <c r="N70"/>
  <c r="N69"/>
  <c r="N68"/>
  <c r="N67"/>
  <c r="N66"/>
  <c r="N65"/>
  <c r="N64"/>
  <c r="N63"/>
  <c r="N62"/>
  <c r="N61"/>
  <c r="N60"/>
  <c r="N43"/>
  <c r="N42"/>
  <c r="N10"/>
  <c r="M224"/>
  <c r="M223"/>
  <c r="M222"/>
  <c r="M221"/>
  <c r="M189"/>
  <c r="M188"/>
  <c r="M187"/>
  <c r="M186"/>
  <c r="M185"/>
  <c r="M184"/>
  <c r="M183"/>
  <c r="M182"/>
  <c r="M181"/>
  <c r="M180"/>
  <c r="M179"/>
  <c r="M178"/>
  <c r="M177"/>
  <c r="M176"/>
  <c r="M175"/>
  <c r="M174"/>
  <c r="M172"/>
  <c r="M171"/>
  <c r="M170"/>
  <c r="M169"/>
  <c r="M168"/>
  <c r="M167"/>
  <c r="M166"/>
  <c r="M165"/>
  <c r="M164"/>
  <c r="M163"/>
  <c r="M162"/>
  <c r="M161"/>
  <c r="M160"/>
  <c r="M159"/>
  <c r="M158"/>
  <c r="M156"/>
  <c r="M155"/>
  <c r="M154"/>
  <c r="M153"/>
  <c r="M152"/>
  <c r="M151"/>
  <c r="M150"/>
  <c r="M149"/>
  <c r="M148"/>
  <c r="M147"/>
  <c r="M146"/>
  <c r="M145"/>
  <c r="M144"/>
  <c r="M143"/>
  <c r="M142"/>
  <c r="M140"/>
  <c r="M139"/>
  <c r="M138"/>
  <c r="M137"/>
  <c r="M136"/>
  <c r="M135"/>
  <c r="M134"/>
  <c r="M133"/>
  <c r="M132"/>
  <c r="M131"/>
  <c r="M130"/>
  <c r="M129"/>
  <c r="M128"/>
  <c r="M127"/>
  <c r="M126"/>
  <c r="M123"/>
  <c r="M122"/>
  <c r="M121"/>
  <c r="M120"/>
  <c r="M119"/>
  <c r="M118"/>
  <c r="M117"/>
  <c r="M116"/>
  <c r="M115"/>
  <c r="M114"/>
  <c r="M113"/>
  <c r="M112"/>
  <c r="M111"/>
  <c r="M110"/>
  <c r="M109"/>
  <c r="M108"/>
  <c r="M106"/>
  <c r="M105"/>
  <c r="M104"/>
  <c r="M103"/>
  <c r="M102"/>
  <c r="M101"/>
  <c r="M100"/>
  <c r="M99"/>
  <c r="M98"/>
  <c r="M97"/>
  <c r="M96"/>
  <c r="M95"/>
  <c r="M94"/>
  <c r="M93"/>
  <c r="M92"/>
  <c r="M90"/>
  <c r="M89"/>
  <c r="M88"/>
  <c r="M87"/>
  <c r="M86"/>
  <c r="M85"/>
  <c r="M84"/>
  <c r="M83"/>
  <c r="M82"/>
  <c r="M81"/>
  <c r="M80"/>
  <c r="M79"/>
  <c r="M78"/>
  <c r="M77"/>
  <c r="M76"/>
  <c r="M74"/>
  <c r="M73"/>
  <c r="M72"/>
  <c r="M71"/>
  <c r="M70"/>
  <c r="M69"/>
  <c r="M68"/>
  <c r="M67"/>
  <c r="M66"/>
  <c r="M65"/>
  <c r="M64"/>
  <c r="M63"/>
  <c r="M62"/>
  <c r="M61"/>
  <c r="M60"/>
  <c r="M43"/>
  <c r="M42"/>
  <c r="M10"/>
  <c r="L224"/>
  <c r="L223"/>
  <c r="L222"/>
  <c r="L221"/>
  <c r="L189"/>
  <c r="L188"/>
  <c r="L187"/>
  <c r="L186"/>
  <c r="L185"/>
  <c r="L184"/>
  <c r="L183"/>
  <c r="L182"/>
  <c r="L181"/>
  <c r="L180"/>
  <c r="L179"/>
  <c r="L178"/>
  <c r="L177"/>
  <c r="L176"/>
  <c r="L175"/>
  <c r="L174"/>
  <c r="L172"/>
  <c r="L171"/>
  <c r="L170"/>
  <c r="L169"/>
  <c r="L168"/>
  <c r="L167"/>
  <c r="L166"/>
  <c r="L165"/>
  <c r="L164"/>
  <c r="L163"/>
  <c r="L162"/>
  <c r="L161"/>
  <c r="L160"/>
  <c r="L159"/>
  <c r="L158"/>
  <c r="L156"/>
  <c r="L155"/>
  <c r="L154"/>
  <c r="L153"/>
  <c r="L152"/>
  <c r="L151"/>
  <c r="L150"/>
  <c r="L149"/>
  <c r="L148"/>
  <c r="L147"/>
  <c r="L146"/>
  <c r="L145"/>
  <c r="L144"/>
  <c r="L143"/>
  <c r="L142"/>
  <c r="L140"/>
  <c r="L139"/>
  <c r="L138"/>
  <c r="L137"/>
  <c r="L136"/>
  <c r="L135"/>
  <c r="L134"/>
  <c r="L133"/>
  <c r="L132"/>
  <c r="L131"/>
  <c r="L130"/>
  <c r="L129"/>
  <c r="L128"/>
  <c r="L127"/>
  <c r="L126"/>
  <c r="L123"/>
  <c r="L122"/>
  <c r="L121"/>
  <c r="L120"/>
  <c r="L119"/>
  <c r="L118"/>
  <c r="L117"/>
  <c r="L116"/>
  <c r="L115"/>
  <c r="L114"/>
  <c r="L113"/>
  <c r="L112"/>
  <c r="L111"/>
  <c r="L110"/>
  <c r="L109"/>
  <c r="L108"/>
  <c r="L106"/>
  <c r="L105"/>
  <c r="L104"/>
  <c r="L103"/>
  <c r="L102"/>
  <c r="L101"/>
  <c r="L100"/>
  <c r="L99"/>
  <c r="L98"/>
  <c r="L97"/>
  <c r="L96"/>
  <c r="L95"/>
  <c r="L94"/>
  <c r="L93"/>
  <c r="L92"/>
  <c r="L90"/>
  <c r="L89"/>
  <c r="L88"/>
  <c r="L87"/>
  <c r="L86"/>
  <c r="L85"/>
  <c r="L84"/>
  <c r="L83"/>
  <c r="L82"/>
  <c r="L81"/>
  <c r="L80"/>
  <c r="L79"/>
  <c r="L78"/>
  <c r="L77"/>
  <c r="L76"/>
  <c r="L74"/>
  <c r="L73"/>
  <c r="L72"/>
  <c r="L71"/>
  <c r="L70"/>
  <c r="L69"/>
  <c r="L68"/>
  <c r="L67"/>
  <c r="L66"/>
  <c r="L65"/>
  <c r="L64"/>
  <c r="L63"/>
  <c r="L62"/>
  <c r="L61"/>
  <c r="L60"/>
  <c r="L43"/>
  <c r="L42"/>
  <c r="L10"/>
  <c r="K224"/>
  <c r="K223"/>
  <c r="K222"/>
  <c r="K221"/>
  <c r="K189"/>
  <c r="K188"/>
  <c r="K187"/>
  <c r="K186"/>
  <c r="K185"/>
  <c r="K184"/>
  <c r="K183"/>
  <c r="K182"/>
  <c r="K181"/>
  <c r="K180"/>
  <c r="K179"/>
  <c r="K178"/>
  <c r="K177"/>
  <c r="K176"/>
  <c r="K175"/>
  <c r="K174"/>
  <c r="K172"/>
  <c r="K171"/>
  <c r="K170"/>
  <c r="K169"/>
  <c r="K168"/>
  <c r="K167"/>
  <c r="K166"/>
  <c r="K165"/>
  <c r="K164"/>
  <c r="K163"/>
  <c r="K162"/>
  <c r="K161"/>
  <c r="K160"/>
  <c r="K159"/>
  <c r="K158"/>
  <c r="K156"/>
  <c r="K155"/>
  <c r="K154"/>
  <c r="K153"/>
  <c r="K152"/>
  <c r="K151"/>
  <c r="K150"/>
  <c r="K149"/>
  <c r="K148"/>
  <c r="K147"/>
  <c r="K146"/>
  <c r="K145"/>
  <c r="K144"/>
  <c r="K143"/>
  <c r="K142"/>
  <c r="K140"/>
  <c r="K139"/>
  <c r="K138"/>
  <c r="K137"/>
  <c r="K136"/>
  <c r="K135"/>
  <c r="K134"/>
  <c r="K133"/>
  <c r="K132"/>
  <c r="K131"/>
  <c r="K130"/>
  <c r="K129"/>
  <c r="K128"/>
  <c r="K127"/>
  <c r="K126"/>
  <c r="K123"/>
  <c r="K122"/>
  <c r="K121"/>
  <c r="K120"/>
  <c r="K119"/>
  <c r="K118"/>
  <c r="K117"/>
  <c r="K116"/>
  <c r="K115"/>
  <c r="K114"/>
  <c r="K113"/>
  <c r="K112"/>
  <c r="K111"/>
  <c r="K110"/>
  <c r="K109"/>
  <c r="K108"/>
  <c r="K106"/>
  <c r="K105"/>
  <c r="K104"/>
  <c r="K103"/>
  <c r="K102"/>
  <c r="K101"/>
  <c r="K100"/>
  <c r="K99"/>
  <c r="K98"/>
  <c r="K97"/>
  <c r="K96"/>
  <c r="K95"/>
  <c r="K94"/>
  <c r="K93"/>
  <c r="K92"/>
  <c r="K90"/>
  <c r="K89"/>
  <c r="K88"/>
  <c r="K87"/>
  <c r="K86"/>
  <c r="K85"/>
  <c r="K84"/>
  <c r="K83"/>
  <c r="K82"/>
  <c r="K81"/>
  <c r="K80"/>
  <c r="K79"/>
  <c r="K78"/>
  <c r="K77"/>
  <c r="K76"/>
  <c r="K74"/>
  <c r="K73"/>
  <c r="K72"/>
  <c r="K71"/>
  <c r="K70"/>
  <c r="K69"/>
  <c r="K68"/>
  <c r="K67"/>
  <c r="K66"/>
  <c r="K65"/>
  <c r="K64"/>
  <c r="K63"/>
  <c r="K62"/>
  <c r="K61"/>
  <c r="K60"/>
  <c r="K43"/>
  <c r="K42"/>
  <c r="K10"/>
  <c r="J224"/>
  <c r="J223"/>
  <c r="J222"/>
  <c r="J221"/>
  <c r="J189"/>
  <c r="J188"/>
  <c r="J187"/>
  <c r="J186"/>
  <c r="J185"/>
  <c r="J184"/>
  <c r="J183"/>
  <c r="J182"/>
  <c r="J181"/>
  <c r="J180"/>
  <c r="J179"/>
  <c r="J178"/>
  <c r="J177"/>
  <c r="J176"/>
  <c r="J175"/>
  <c r="J174"/>
  <c r="J172"/>
  <c r="J171"/>
  <c r="J170"/>
  <c r="J169"/>
  <c r="J168"/>
  <c r="J167"/>
  <c r="J166"/>
  <c r="J165"/>
  <c r="J164"/>
  <c r="J163"/>
  <c r="J162"/>
  <c r="J161"/>
  <c r="J160"/>
  <c r="J159"/>
  <c r="J158"/>
  <c r="J156"/>
  <c r="J155"/>
  <c r="J154"/>
  <c r="J153"/>
  <c r="J152"/>
  <c r="J151"/>
  <c r="J150"/>
  <c r="J149"/>
  <c r="J148"/>
  <c r="J147"/>
  <c r="J146"/>
  <c r="J145"/>
  <c r="J144"/>
  <c r="J143"/>
  <c r="J142"/>
  <c r="J140"/>
  <c r="J139"/>
  <c r="J138"/>
  <c r="J137"/>
  <c r="J136"/>
  <c r="J135"/>
  <c r="J134"/>
  <c r="J133"/>
  <c r="J132"/>
  <c r="J131"/>
  <c r="J130"/>
  <c r="J129"/>
  <c r="J128"/>
  <c r="J127"/>
  <c r="J126"/>
  <c r="J123"/>
  <c r="J122"/>
  <c r="J121"/>
  <c r="J120"/>
  <c r="J119"/>
  <c r="J118"/>
  <c r="J117"/>
  <c r="J116"/>
  <c r="J115"/>
  <c r="J114"/>
  <c r="J113"/>
  <c r="J112"/>
  <c r="J111"/>
  <c r="J110"/>
  <c r="J109"/>
  <c r="J108"/>
  <c r="J106"/>
  <c r="J105"/>
  <c r="J104"/>
  <c r="J103"/>
  <c r="J102"/>
  <c r="J101"/>
  <c r="J100"/>
  <c r="J99"/>
  <c r="J98"/>
  <c r="J97"/>
  <c r="J96"/>
  <c r="J95"/>
  <c r="J94"/>
  <c r="J93"/>
  <c r="J92"/>
  <c r="J90"/>
  <c r="J89"/>
  <c r="J88"/>
  <c r="J87"/>
  <c r="J86"/>
  <c r="J85"/>
  <c r="J84"/>
  <c r="J83"/>
  <c r="J82"/>
  <c r="J81"/>
  <c r="J80"/>
  <c r="J79"/>
  <c r="J78"/>
  <c r="J77"/>
  <c r="J76"/>
  <c r="J74"/>
  <c r="J73"/>
  <c r="J72"/>
  <c r="J71"/>
  <c r="J70"/>
  <c r="J69"/>
  <c r="J68"/>
  <c r="J67"/>
  <c r="J66"/>
  <c r="J65"/>
  <c r="J64"/>
  <c r="J63"/>
  <c r="J62"/>
  <c r="J61"/>
  <c r="J60"/>
  <c r="J10"/>
  <c r="I224"/>
  <c r="I223"/>
  <c r="I222"/>
  <c r="I221"/>
  <c r="I189"/>
  <c r="I188"/>
  <c r="I187"/>
  <c r="I186"/>
  <c r="I185"/>
  <c r="I184"/>
  <c r="I183"/>
  <c r="I182"/>
  <c r="I181"/>
  <c r="I180"/>
  <c r="I179"/>
  <c r="I178"/>
  <c r="I177"/>
  <c r="I176"/>
  <c r="I175"/>
  <c r="I174"/>
  <c r="I172"/>
  <c r="I171"/>
  <c r="I170"/>
  <c r="I169"/>
  <c r="I168"/>
  <c r="I167"/>
  <c r="I166"/>
  <c r="I165"/>
  <c r="I164"/>
  <c r="I163"/>
  <c r="I162"/>
  <c r="I161"/>
  <c r="I160"/>
  <c r="I159"/>
  <c r="I158"/>
  <c r="I156"/>
  <c r="I155"/>
  <c r="I154"/>
  <c r="I153"/>
  <c r="I152"/>
  <c r="I151"/>
  <c r="I150"/>
  <c r="I149"/>
  <c r="I148"/>
  <c r="I147"/>
  <c r="I146"/>
  <c r="I145"/>
  <c r="I144"/>
  <c r="I143"/>
  <c r="I142"/>
  <c r="I140"/>
  <c r="I139"/>
  <c r="I138"/>
  <c r="I137"/>
  <c r="I136"/>
  <c r="I135"/>
  <c r="I134"/>
  <c r="I133"/>
  <c r="I132"/>
  <c r="I131"/>
  <c r="I130"/>
  <c r="I129"/>
  <c r="I128"/>
  <c r="I127"/>
  <c r="I126"/>
  <c r="I123"/>
  <c r="I122"/>
  <c r="I121"/>
  <c r="I120"/>
  <c r="I119"/>
  <c r="I118"/>
  <c r="I117"/>
  <c r="I116"/>
  <c r="I115"/>
  <c r="I114"/>
  <c r="I113"/>
  <c r="I112"/>
  <c r="I111"/>
  <c r="I110"/>
  <c r="I109"/>
  <c r="I108"/>
  <c r="I106"/>
  <c r="I105"/>
  <c r="I104"/>
  <c r="I103"/>
  <c r="I102"/>
  <c r="I101"/>
  <c r="I100"/>
  <c r="I99"/>
  <c r="I98"/>
  <c r="I97"/>
  <c r="I96"/>
  <c r="I95"/>
  <c r="I94"/>
  <c r="I93"/>
  <c r="I92"/>
  <c r="I90"/>
  <c r="I89"/>
  <c r="I88"/>
  <c r="I87"/>
  <c r="I86"/>
  <c r="I85"/>
  <c r="I84"/>
  <c r="I83"/>
  <c r="I82"/>
  <c r="I81"/>
  <c r="I80"/>
  <c r="I79"/>
  <c r="I78"/>
  <c r="I77"/>
  <c r="I76"/>
  <c r="I74"/>
  <c r="I73"/>
  <c r="I72"/>
  <c r="I71"/>
  <c r="I70"/>
  <c r="I69"/>
  <c r="I68"/>
  <c r="I67"/>
  <c r="I66"/>
  <c r="I65"/>
  <c r="I64"/>
  <c r="I63"/>
  <c r="I62"/>
  <c r="I61"/>
  <c r="I60"/>
  <c r="I43"/>
  <c r="I42"/>
  <c r="I10"/>
  <c r="H224"/>
  <c r="H223"/>
  <c r="H222"/>
  <c r="H221"/>
  <c r="H189"/>
  <c r="H188"/>
  <c r="H187"/>
  <c r="H186"/>
  <c r="H185"/>
  <c r="H184"/>
  <c r="H183"/>
  <c r="H182"/>
  <c r="H181"/>
  <c r="H180"/>
  <c r="H179"/>
  <c r="H178"/>
  <c r="H177"/>
  <c r="H176"/>
  <c r="H175"/>
  <c r="H174"/>
  <c r="H172"/>
  <c r="H171"/>
  <c r="H170"/>
  <c r="H169"/>
  <c r="H168"/>
  <c r="H167"/>
  <c r="H166"/>
  <c r="H165"/>
  <c r="H164"/>
  <c r="H163"/>
  <c r="H162"/>
  <c r="H161"/>
  <c r="H160"/>
  <c r="H159"/>
  <c r="H158"/>
  <c r="H156"/>
  <c r="H155"/>
  <c r="H154"/>
  <c r="H153"/>
  <c r="H152"/>
  <c r="H151"/>
  <c r="H150"/>
  <c r="H149"/>
  <c r="H148"/>
  <c r="H147"/>
  <c r="H146"/>
  <c r="H145"/>
  <c r="H144"/>
  <c r="H143"/>
  <c r="H142"/>
  <c r="H140"/>
  <c r="H139"/>
  <c r="H138"/>
  <c r="H137"/>
  <c r="H136"/>
  <c r="H135"/>
  <c r="H134"/>
  <c r="H133"/>
  <c r="H132"/>
  <c r="H131"/>
  <c r="H130"/>
  <c r="H129"/>
  <c r="H128"/>
  <c r="H127"/>
  <c r="H126"/>
  <c r="H123"/>
  <c r="H122"/>
  <c r="H121"/>
  <c r="H120"/>
  <c r="H119"/>
  <c r="H118"/>
  <c r="H117"/>
  <c r="H116"/>
  <c r="H115"/>
  <c r="H114"/>
  <c r="H113"/>
  <c r="H112"/>
  <c r="H111"/>
  <c r="H110"/>
  <c r="H109"/>
  <c r="H108"/>
  <c r="H106"/>
  <c r="H105"/>
  <c r="H104"/>
  <c r="H103"/>
  <c r="H102"/>
  <c r="H101"/>
  <c r="H100"/>
  <c r="H99"/>
  <c r="H98"/>
  <c r="H97"/>
  <c r="H96"/>
  <c r="H95"/>
  <c r="H94"/>
  <c r="H93"/>
  <c r="H92"/>
  <c r="H90"/>
  <c r="H89"/>
  <c r="H88"/>
  <c r="H87"/>
  <c r="H86"/>
  <c r="H85"/>
  <c r="H84"/>
  <c r="H83"/>
  <c r="H82"/>
  <c r="H81"/>
  <c r="H80"/>
  <c r="H79"/>
  <c r="H78"/>
  <c r="H77"/>
  <c r="H76"/>
  <c r="H74"/>
  <c r="H73"/>
  <c r="H72"/>
  <c r="H71"/>
  <c r="H70"/>
  <c r="H69"/>
  <c r="H68"/>
  <c r="H67"/>
  <c r="H66"/>
  <c r="H65"/>
  <c r="H64"/>
  <c r="H63"/>
  <c r="H62"/>
  <c r="H61"/>
  <c r="H60"/>
  <c r="H43"/>
  <c r="H42"/>
  <c r="H10"/>
  <c r="G224"/>
  <c r="G223"/>
  <c r="G222"/>
  <c r="G221"/>
  <c r="G189"/>
  <c r="G188"/>
  <c r="G187"/>
  <c r="G186"/>
  <c r="G185"/>
  <c r="G184"/>
  <c r="G183"/>
  <c r="G182"/>
  <c r="G181"/>
  <c r="G180"/>
  <c r="G179"/>
  <c r="G178"/>
  <c r="G177"/>
  <c r="G176"/>
  <c r="G175"/>
  <c r="G174"/>
  <c r="G172"/>
  <c r="G171"/>
  <c r="G170"/>
  <c r="G169"/>
  <c r="G168"/>
  <c r="G167"/>
  <c r="G166"/>
  <c r="G165"/>
  <c r="G164"/>
  <c r="G163"/>
  <c r="G162"/>
  <c r="G161"/>
  <c r="G160"/>
  <c r="G159"/>
  <c r="G158"/>
  <c r="G156"/>
  <c r="G155"/>
  <c r="G154"/>
  <c r="G153"/>
  <c r="G152"/>
  <c r="G151"/>
  <c r="G150"/>
  <c r="G149"/>
  <c r="G148"/>
  <c r="G147"/>
  <c r="G146"/>
  <c r="G145"/>
  <c r="G144"/>
  <c r="G143"/>
  <c r="G142"/>
  <c r="G140"/>
  <c r="G139"/>
  <c r="G138"/>
  <c r="G137"/>
  <c r="G136"/>
  <c r="G135"/>
  <c r="G134"/>
  <c r="G133"/>
  <c r="G132"/>
  <c r="G131"/>
  <c r="G130"/>
  <c r="G129"/>
  <c r="G128"/>
  <c r="G127"/>
  <c r="G126"/>
  <c r="G123"/>
  <c r="G122"/>
  <c r="G121"/>
  <c r="G120"/>
  <c r="G119"/>
  <c r="G118"/>
  <c r="G117"/>
  <c r="G116"/>
  <c r="G115"/>
  <c r="G114"/>
  <c r="G113"/>
  <c r="G112"/>
  <c r="G111"/>
  <c r="G110"/>
  <c r="G109"/>
  <c r="G108"/>
  <c r="G106"/>
  <c r="G105"/>
  <c r="G104"/>
  <c r="G103"/>
  <c r="G102"/>
  <c r="G101"/>
  <c r="G100"/>
  <c r="G99"/>
  <c r="G98"/>
  <c r="G97"/>
  <c r="G96"/>
  <c r="G95"/>
  <c r="G94"/>
  <c r="G93"/>
  <c r="G92"/>
  <c r="G90"/>
  <c r="G89"/>
  <c r="G88"/>
  <c r="G87"/>
  <c r="G86"/>
  <c r="G85"/>
  <c r="G84"/>
  <c r="G83"/>
  <c r="G82"/>
  <c r="G81"/>
  <c r="G80"/>
  <c r="G79"/>
  <c r="G78"/>
  <c r="G77"/>
  <c r="G76"/>
  <c r="G74"/>
  <c r="G73"/>
  <c r="G72"/>
  <c r="G71"/>
  <c r="G70"/>
  <c r="G69"/>
  <c r="G68"/>
  <c r="G67"/>
  <c r="G66"/>
  <c r="G65"/>
  <c r="G64"/>
  <c r="G63"/>
  <c r="G62"/>
  <c r="G61"/>
  <c r="G60"/>
  <c r="G43"/>
  <c r="G42"/>
  <c r="G10"/>
  <c r="F224"/>
  <c r="F223"/>
  <c r="F222"/>
  <c r="F221"/>
  <c r="F189"/>
  <c r="F188"/>
  <c r="F187"/>
  <c r="F186"/>
  <c r="F185"/>
  <c r="F184"/>
  <c r="F183"/>
  <c r="F182"/>
  <c r="F181"/>
  <c r="F180"/>
  <c r="F179"/>
  <c r="F178"/>
  <c r="F177"/>
  <c r="F176"/>
  <c r="F175"/>
  <c r="F174"/>
  <c r="F172"/>
  <c r="F171"/>
  <c r="F170"/>
  <c r="F169"/>
  <c r="F168"/>
  <c r="F167"/>
  <c r="F166"/>
  <c r="F165"/>
  <c r="F164"/>
  <c r="F163"/>
  <c r="F162"/>
  <c r="F161"/>
  <c r="F160"/>
  <c r="F159"/>
  <c r="F158"/>
  <c r="F156"/>
  <c r="F155"/>
  <c r="F154"/>
  <c r="F153"/>
  <c r="F152"/>
  <c r="F151"/>
  <c r="F150"/>
  <c r="F149"/>
  <c r="F148"/>
  <c r="F147"/>
  <c r="F146"/>
  <c r="F145"/>
  <c r="F144"/>
  <c r="F143"/>
  <c r="F142"/>
  <c r="F140"/>
  <c r="F139"/>
  <c r="F138"/>
  <c r="F137"/>
  <c r="F136"/>
  <c r="F135"/>
  <c r="F134"/>
  <c r="F133"/>
  <c r="F132"/>
  <c r="F131"/>
  <c r="F130"/>
  <c r="F129"/>
  <c r="F128"/>
  <c r="F127"/>
  <c r="F126"/>
  <c r="F123"/>
  <c r="F122"/>
  <c r="F121"/>
  <c r="F120"/>
  <c r="F119"/>
  <c r="F118"/>
  <c r="F117"/>
  <c r="F116"/>
  <c r="F115"/>
  <c r="F114"/>
  <c r="F113"/>
  <c r="F112"/>
  <c r="F111"/>
  <c r="F110"/>
  <c r="F109"/>
  <c r="F108"/>
  <c r="F106"/>
  <c r="F105"/>
  <c r="F104"/>
  <c r="F103"/>
  <c r="F102"/>
  <c r="F101"/>
  <c r="F100"/>
  <c r="F99"/>
  <c r="F98"/>
  <c r="F97"/>
  <c r="F96"/>
  <c r="F95"/>
  <c r="F94"/>
  <c r="F93"/>
  <c r="F92"/>
  <c r="F90"/>
  <c r="F89"/>
  <c r="F88"/>
  <c r="F87"/>
  <c r="F86"/>
  <c r="F85"/>
  <c r="F84"/>
  <c r="F83"/>
  <c r="F82"/>
  <c r="F81"/>
  <c r="F80"/>
  <c r="F79"/>
  <c r="F78"/>
  <c r="F77"/>
  <c r="F76"/>
  <c r="F74"/>
  <c r="F73"/>
  <c r="F72"/>
  <c r="F71"/>
  <c r="F70"/>
  <c r="F69"/>
  <c r="F68"/>
  <c r="F67"/>
  <c r="F66"/>
  <c r="F65"/>
  <c r="F64"/>
  <c r="F63"/>
  <c r="F62"/>
  <c r="F61"/>
  <c r="F60"/>
  <c r="F10"/>
  <c r="E224"/>
  <c r="E223"/>
  <c r="E222"/>
  <c r="E221"/>
  <c r="E189"/>
  <c r="E188"/>
  <c r="E187"/>
  <c r="E186"/>
  <c r="E185"/>
  <c r="E184"/>
  <c r="E183"/>
  <c r="E182"/>
  <c r="E181"/>
  <c r="E180"/>
  <c r="E179"/>
  <c r="E178"/>
  <c r="E177"/>
  <c r="E176"/>
  <c r="E175"/>
  <c r="E174"/>
  <c r="E172"/>
  <c r="E171"/>
  <c r="E170"/>
  <c r="E169"/>
  <c r="E168"/>
  <c r="E167"/>
  <c r="E166"/>
  <c r="E165"/>
  <c r="E164"/>
  <c r="E163"/>
  <c r="E162"/>
  <c r="E161"/>
  <c r="E160"/>
  <c r="E159"/>
  <c r="E158"/>
  <c r="E156"/>
  <c r="E155"/>
  <c r="E154"/>
  <c r="E153"/>
  <c r="E152"/>
  <c r="E151"/>
  <c r="E150"/>
  <c r="E149"/>
  <c r="E148"/>
  <c r="E147"/>
  <c r="E146"/>
  <c r="E145"/>
  <c r="E144"/>
  <c r="E143"/>
  <c r="E142"/>
  <c r="E140"/>
  <c r="E139"/>
  <c r="E138"/>
  <c r="E137"/>
  <c r="E136"/>
  <c r="E135"/>
  <c r="E134"/>
  <c r="E133"/>
  <c r="E132"/>
  <c r="E131"/>
  <c r="E130"/>
  <c r="E129"/>
  <c r="E128"/>
  <c r="E127"/>
  <c r="E126"/>
  <c r="E123"/>
  <c r="E122"/>
  <c r="E121"/>
  <c r="E120"/>
  <c r="E119"/>
  <c r="E118"/>
  <c r="E117"/>
  <c r="E116"/>
  <c r="E115"/>
  <c r="E114"/>
  <c r="E113"/>
  <c r="E112"/>
  <c r="E111"/>
  <c r="E110"/>
  <c r="E109"/>
  <c r="E108"/>
  <c r="E106"/>
  <c r="E105"/>
  <c r="E104"/>
  <c r="E103"/>
  <c r="E102"/>
  <c r="E101"/>
  <c r="E100"/>
  <c r="E99"/>
  <c r="E98"/>
  <c r="E97"/>
  <c r="E96"/>
  <c r="E95"/>
  <c r="E94"/>
  <c r="E93"/>
  <c r="E92"/>
  <c r="E90"/>
  <c r="E89"/>
  <c r="E88"/>
  <c r="E87"/>
  <c r="E86"/>
  <c r="E85"/>
  <c r="E84"/>
  <c r="E83"/>
  <c r="E82"/>
  <c r="E81"/>
  <c r="E80"/>
  <c r="E79"/>
  <c r="E78"/>
  <c r="E77"/>
  <c r="E76"/>
  <c r="E74"/>
  <c r="E73"/>
  <c r="E72"/>
  <c r="E71"/>
  <c r="E70"/>
  <c r="E69"/>
  <c r="E68"/>
  <c r="E67"/>
  <c r="E66"/>
  <c r="E65"/>
  <c r="E64"/>
  <c r="E63"/>
  <c r="E62"/>
  <c r="E61"/>
  <c r="E60"/>
  <c r="E43"/>
  <c r="E42"/>
  <c r="E10"/>
  <c r="D224"/>
  <c r="D223"/>
  <c r="D222"/>
  <c r="D221"/>
  <c r="D189"/>
  <c r="D188"/>
  <c r="D187"/>
  <c r="D186"/>
  <c r="D185"/>
  <c r="D184"/>
  <c r="D183"/>
  <c r="D182"/>
  <c r="D181"/>
  <c r="D180"/>
  <c r="D179"/>
  <c r="D178"/>
  <c r="D177"/>
  <c r="D176"/>
  <c r="D175"/>
  <c r="D174"/>
  <c r="D172"/>
  <c r="D171"/>
  <c r="D170"/>
  <c r="D169"/>
  <c r="D168"/>
  <c r="D167"/>
  <c r="D166"/>
  <c r="D165"/>
  <c r="D164"/>
  <c r="D163"/>
  <c r="D162"/>
  <c r="D161"/>
  <c r="D160"/>
  <c r="D159"/>
  <c r="D158"/>
  <c r="D156"/>
  <c r="D155"/>
  <c r="D154"/>
  <c r="D153"/>
  <c r="D152"/>
  <c r="D151"/>
  <c r="D150"/>
  <c r="D149"/>
  <c r="D148"/>
  <c r="D147"/>
  <c r="D146"/>
  <c r="D145"/>
  <c r="D144"/>
  <c r="D143"/>
  <c r="D142"/>
  <c r="D140"/>
  <c r="D139"/>
  <c r="D138"/>
  <c r="D137"/>
  <c r="D136"/>
  <c r="D135"/>
  <c r="D134"/>
  <c r="D133"/>
  <c r="D132"/>
  <c r="D131"/>
  <c r="D130"/>
  <c r="D129"/>
  <c r="D128"/>
  <c r="D127"/>
  <c r="D126"/>
  <c r="D123"/>
  <c r="D122"/>
  <c r="D121"/>
  <c r="D120"/>
  <c r="D119"/>
  <c r="D118"/>
  <c r="D117"/>
  <c r="D116"/>
  <c r="D115"/>
  <c r="D114"/>
  <c r="D113"/>
  <c r="D112"/>
  <c r="D111"/>
  <c r="D110"/>
  <c r="D109"/>
  <c r="D108"/>
  <c r="D106"/>
  <c r="D105"/>
  <c r="D104"/>
  <c r="D103"/>
  <c r="D102"/>
  <c r="D101"/>
  <c r="D100"/>
  <c r="D99"/>
  <c r="D98"/>
  <c r="D97"/>
  <c r="D96"/>
  <c r="D95"/>
  <c r="D94"/>
  <c r="D93"/>
  <c r="D92"/>
  <c r="D90"/>
  <c r="D89"/>
  <c r="D88"/>
  <c r="D87"/>
  <c r="D86"/>
  <c r="D85"/>
  <c r="D84"/>
  <c r="D83"/>
  <c r="D82"/>
  <c r="D81"/>
  <c r="D80"/>
  <c r="D79"/>
  <c r="D78"/>
  <c r="D77"/>
  <c r="D76"/>
  <c r="D74"/>
  <c r="D73"/>
  <c r="D72"/>
  <c r="D71"/>
  <c r="D70"/>
  <c r="D69"/>
  <c r="D68"/>
  <c r="D67"/>
  <c r="D66"/>
  <c r="D65"/>
  <c r="D64"/>
  <c r="D63"/>
  <c r="D62"/>
  <c r="D61"/>
  <c r="D60"/>
  <c r="D10"/>
  <c r="C224"/>
  <c r="C223"/>
  <c r="C222"/>
  <c r="C221"/>
  <c r="C189"/>
  <c r="C188"/>
  <c r="C187"/>
  <c r="C186"/>
  <c r="C185"/>
  <c r="C184"/>
  <c r="C183"/>
  <c r="C182"/>
  <c r="C181"/>
  <c r="C180"/>
  <c r="C179"/>
  <c r="C178"/>
  <c r="C177"/>
  <c r="C176"/>
  <c r="C175"/>
  <c r="C174"/>
  <c r="C172"/>
  <c r="C171"/>
  <c r="C170"/>
  <c r="C169"/>
  <c r="C168"/>
  <c r="C167"/>
  <c r="C166"/>
  <c r="C165"/>
  <c r="C164"/>
  <c r="C163"/>
  <c r="C162"/>
  <c r="C161"/>
  <c r="C160"/>
  <c r="C159"/>
  <c r="C158"/>
  <c r="C156"/>
  <c r="C155"/>
  <c r="C154"/>
  <c r="C153"/>
  <c r="C152"/>
  <c r="C151"/>
  <c r="C150"/>
  <c r="C149"/>
  <c r="C148"/>
  <c r="C147"/>
  <c r="C146"/>
  <c r="C145"/>
  <c r="C144"/>
  <c r="C143"/>
  <c r="C142"/>
  <c r="C140"/>
  <c r="C139"/>
  <c r="C138"/>
  <c r="C137"/>
  <c r="C136"/>
  <c r="C135"/>
  <c r="C134"/>
  <c r="C133"/>
  <c r="C132"/>
  <c r="C131"/>
  <c r="C130"/>
  <c r="C129"/>
  <c r="C128"/>
  <c r="C127"/>
  <c r="C126"/>
  <c r="C123"/>
  <c r="C122"/>
  <c r="C121"/>
  <c r="C120"/>
  <c r="C119"/>
  <c r="C118"/>
  <c r="C117"/>
  <c r="C116"/>
  <c r="C115"/>
  <c r="C114"/>
  <c r="C113"/>
  <c r="C112"/>
  <c r="C111"/>
  <c r="C110"/>
  <c r="C109"/>
  <c r="C108"/>
  <c r="C106"/>
  <c r="C105"/>
  <c r="C104"/>
  <c r="C103"/>
  <c r="C102"/>
  <c r="C101"/>
  <c r="C100"/>
  <c r="C99"/>
  <c r="C98"/>
  <c r="C97"/>
  <c r="C96"/>
  <c r="C95"/>
  <c r="C94"/>
  <c r="C93"/>
  <c r="C92"/>
  <c r="C90"/>
  <c r="C89"/>
  <c r="C88"/>
  <c r="C87"/>
  <c r="C86"/>
  <c r="C85"/>
  <c r="C84"/>
  <c r="C83"/>
  <c r="C82"/>
  <c r="C81"/>
  <c r="C80"/>
  <c r="C79"/>
  <c r="C78"/>
  <c r="C77"/>
  <c r="C76"/>
  <c r="C74"/>
  <c r="C73"/>
  <c r="C72"/>
  <c r="C71"/>
  <c r="C70"/>
  <c r="C69"/>
  <c r="C68"/>
  <c r="C67"/>
  <c r="C66"/>
  <c r="C65"/>
  <c r="C64"/>
  <c r="C63"/>
  <c r="C62"/>
  <c r="C61"/>
  <c r="C60"/>
  <c r="C40" i="9"/>
  <c r="D5" i="10"/>
  <c r="E5"/>
  <c r="G5"/>
  <c r="H5"/>
  <c r="J5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file:///C:/Projects/Benchmarks/branches/v1.2_4.0/FullSvcRest/nrel/pre1980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5"/>
        <x v="71"/>
      </tables>
    </webPr>
  </connection>
  <connection id="2" name="Connection1" type="4" refreshedVersion="3" background="1" saveData="1">
    <webPr sourceData="1" parsePre="1" consecutive="1" xl2000="1" url="file:///C:/Projects/Benchmarks/branches/v1.2_4.0/FullSvcRest/nrel/pre1980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5"/>
        <x v="71"/>
      </tables>
    </webPr>
  </connection>
  <connection id="3" name="Connection10" type="4" refreshedVersion="3" background="1" saveData="1">
    <webPr sourceData="1" parsePre="1" consecutive="1" xl2000="1" url="file:///C:/Projects/Benchmarks/branches/v1.2_4.0/FullSvcRest/nrel/pre1980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5"/>
        <x v="71"/>
      </tables>
    </webPr>
  </connection>
  <connection id="4" name="Connection11" type="4" refreshedVersion="3" background="1" saveData="1">
    <webPr sourceData="1" parsePre="1" consecutive="1" xl2000="1" url="file:///C:/Projects/Benchmarks/branches/v1.2_4.0/FullSvcRest/nrel/pre1980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5"/>
        <x v="71"/>
      </tables>
    </webPr>
  </connection>
  <connection id="5" name="Connection12" type="4" refreshedVersion="3" background="1" saveData="1">
    <webPr sourceData="1" parsePre="1" consecutive="1" xl2000="1" url="file:///C:/Projects/Benchmarks/branches/v1.2_4.0/FullSvcRest/nrel/pre1980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5"/>
        <x v="71"/>
      </tables>
    </webPr>
  </connection>
  <connection id="6" name="Connection13" type="4" refreshedVersion="3" background="1" saveData="1">
    <webPr sourceData="1" parsePre="1" consecutive="1" xl2000="1" url="file:///C:/Projects/Benchmarks/branches/v1.2_4.0/FullSvcRest/nrel/pre1980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5"/>
        <x v="71"/>
      </tables>
    </webPr>
  </connection>
  <connection id="7" name="Connection14" type="4" refreshedVersion="3" background="1" saveData="1">
    <webPr sourceData="1" parsePre="1" consecutive="1" xl2000="1" url="file:///C:/Projects/Benchmarks/branches/v1.2_4.0/FullSvcRest/nrel/pre1980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5"/>
        <x v="71"/>
      </tables>
    </webPr>
  </connection>
  <connection id="8" name="Connection15" type="4" refreshedVersion="3" background="1" saveData="1">
    <webPr sourceData="1" parsePre="1" consecutive="1" xl2000="1" url="file:///C:/Projects/Benchmarks/branches/v1.2_4.0/FullSvcRest/nrel/pre1980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5"/>
        <x v="71"/>
      </tables>
    </webPr>
  </connection>
  <connection id="9" name="Connection2" type="4" refreshedVersion="3" background="1" saveData="1">
    <webPr sourceData="1" parsePre="1" consecutive="1" xl2000="1" url="file:///C:/Projects/Benchmarks/branches/v1.2_4.0/FullSvcRest/nrel/pre1980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5"/>
        <x v="71"/>
      </tables>
    </webPr>
  </connection>
  <connection id="10" name="Connection3" type="4" refreshedVersion="3" background="1" saveData="1">
    <webPr sourceData="1" parsePre="1" consecutive="1" xl2000="1" url="file:///C:/Projects/Benchmarks/branches/v1.2_4.0/FullSvcRest/nrel/pre1980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5"/>
        <x v="71"/>
      </tables>
    </webPr>
  </connection>
  <connection id="11" name="Connection4" type="4" refreshedVersion="3" background="1" saveData="1">
    <webPr sourceData="1" parsePre="1" consecutive="1" xl2000="1" url="file:///C:/Projects/Benchmarks/branches/v1.2_4.0/FullSvcRest/nrel/pre1980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5"/>
        <x v="71"/>
      </tables>
    </webPr>
  </connection>
  <connection id="12" name="Connection5" type="4" refreshedVersion="3" background="1" saveData="1">
    <webPr sourceData="1" parsePre="1" consecutive="1" xl2000="1" url="file:///C:/Projects/Benchmarks/branches/v1.2_4.0/FullSvcRest/nrel/pre1980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5"/>
        <x v="71"/>
      </tables>
    </webPr>
  </connection>
  <connection id="13" name="Connection6" type="4" refreshedVersion="3" background="1" saveData="1">
    <webPr sourceData="1" parsePre="1" consecutive="1" xl2000="1" url="file:///C:/Projects/Benchmarks/branches/v1.2_4.0/FullSvcRest/nrel/pre1980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5"/>
        <x v="71"/>
      </tables>
    </webPr>
  </connection>
  <connection id="14" name="Connection7" type="4" refreshedVersion="3" background="1" saveData="1">
    <webPr sourceData="1" parsePre="1" consecutive="1" xl2000="1" url="file:///C:/Projects/Benchmarks/branches/v1.2_4.0/FullSvcRest/nrel/pre1980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5"/>
        <x v="71"/>
      </tables>
    </webPr>
  </connection>
  <connection id="15" name="Connection8" type="4" refreshedVersion="3" background="1" saveData="1">
    <webPr sourceData="1" parsePre="1" consecutive="1" xl2000="1" url="file:///C:/Projects/Benchmarks/branches/v1.2_4.0/FullSvcRest/nrel/pre1980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5"/>
        <x v="71"/>
      </tables>
    </webPr>
  </connection>
  <connection id="16" name="Connection9" type="4" refreshedVersion="3" background="1" saveData="1">
    <webPr sourceData="1" parsePre="1" consecutive="1" xl2000="1" url="file:///C:/Projects/Benchmarks/branches/v1.2_4.0/FullSvcRest/nrel/pre1980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5"/>
        <x v="71"/>
      </tables>
    </webPr>
  </connection>
</connections>
</file>

<file path=xl/sharedStrings.xml><?xml version="1.0" encoding="utf-8"?>
<sst xmlns="http://schemas.openxmlformats.org/spreadsheetml/2006/main" count="4586" uniqueCount="656">
  <si>
    <t>Steel frame wall</t>
  </si>
  <si>
    <t>Time Saver Standards; Restaurant studies (EPRI, MEOS, LBL) cited in Huang et al. 1991 for all Form parameters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</si>
  <si>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</si>
  <si>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</si>
  <si>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</si>
  <si>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</si>
  <si>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</si>
  <si>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</si>
  <si>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</si>
  <si>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</si>
  <si>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</si>
  <si>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</si>
  <si>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</si>
  <si>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</si>
  <si>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</si>
  <si>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</si>
  <si>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</si>
  <si>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</si>
  <si>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</si>
  <si>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</si>
  <si>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</si>
  <si>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</si>
  <si>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</si>
  <si>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</si>
  <si>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</si>
  <si>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</si>
  <si>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</si>
  <si>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</si>
  <si>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</si>
  <si>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</si>
  <si>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</si>
  <si>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</si>
  <si>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</si>
  <si>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</si>
  <si>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</si>
  <si>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</si>
  <si>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</si>
  <si>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</si>
  <si>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</si>
  <si>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</si>
  <si>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</si>
  <si>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</si>
  <si>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</si>
  <si>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</si>
  <si>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</si>
  <si>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</si>
  <si>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</si>
  <si>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</si>
  <si>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</si>
  <si>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</si>
  <si>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</si>
  <si>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</si>
  <si>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</si>
  <si>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</si>
  <si>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</si>
  <si>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</si>
  <si>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</si>
  <si>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</si>
  <si>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No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</si>
  <si>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</si>
  <si>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</si>
  <si>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</si>
  <si>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</si>
  <si>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</si>
  <si>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</si>
  <si>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</si>
  <si>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</si>
  <si>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</si>
  <si>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</si>
  <si>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</si>
  <si>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</si>
  <si>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</si>
  <si>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</si>
  <si>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</si>
  <si>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</si>
  <si>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</si>
  <si>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</si>
  <si>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</si>
  <si>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</si>
  <si>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</si>
  <si>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</si>
  <si>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</si>
  <si>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</si>
  <si>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</si>
  <si>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</si>
  <si>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</si>
  <si>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</si>
  <si>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</si>
  <si>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</si>
  <si>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</si>
  <si>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</si>
  <si>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</si>
  <si>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</si>
  <si>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</si>
  <si>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</si>
  <si>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</si>
  <si>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</si>
  <si>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</si>
  <si>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</si>
  <si>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</si>
  <si>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</si>
  <si>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</si>
  <si>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</si>
  <si>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</si>
  <si>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</si>
  <si>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</si>
  <si>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</si>
  <si>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Storage Tank</t>
  </si>
  <si>
    <t>Natural Gas</t>
  </si>
  <si>
    <t>INFIL_SCH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</si>
  <si>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</si>
  <si>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</si>
  <si>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</si>
  <si>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</si>
  <si>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</si>
  <si>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</si>
  <si>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</si>
  <si>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</si>
  <si>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</si>
  <si>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</si>
  <si>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ALWAYS_OFF</t>
  </si>
  <si>
    <t>WORK_EFF_SCH</t>
  </si>
  <si>
    <t>AIR_VELO_SCH</t>
  </si>
  <si>
    <t>Any Number</t>
  </si>
  <si>
    <t>CLOTHING_SCH</t>
  </si>
  <si>
    <t>Through 04/30</t>
  </si>
  <si>
    <t>Through 09/30</t>
  </si>
  <si>
    <t>SHADING_SCH</t>
  </si>
  <si>
    <t>PlantOnSched</t>
  </si>
  <si>
    <t>FAN_SCH</t>
  </si>
  <si>
    <t>CoolingCoilAvailSched</t>
  </si>
  <si>
    <t>Humidity Setpoint Schedule</t>
  </si>
  <si>
    <t>Humidity</t>
  </si>
  <si>
    <t>Dual Zone Control Type Sched</t>
  </si>
  <si>
    <t>Control Type</t>
  </si>
  <si>
    <t>Seasonal-Reset-Supply-Air-Temp-Sch</t>
  </si>
  <si>
    <t>Heating-Supply-Air-Temp-Sch</t>
  </si>
  <si>
    <t>Hours_of_operation</t>
  </si>
  <si>
    <t>WD, SummerDesign</t>
  </si>
  <si>
    <t>HVACOperationSchd</t>
  </si>
  <si>
    <t>SummerDesign</t>
  </si>
  <si>
    <t>WD</t>
  </si>
  <si>
    <t>MinOA_Sched</t>
  </si>
  <si>
    <t>MinOA_MotorizedDamper_Sched</t>
  </si>
  <si>
    <t>ACTIVITY_SCH</t>
  </si>
  <si>
    <t>Sat, WinterDesign</t>
  </si>
  <si>
    <t>Sun, Hol, Other</t>
  </si>
  <si>
    <t>INFIL_HALF_ON_SCH</t>
  </si>
  <si>
    <t>Through 3/31</t>
  </si>
  <si>
    <t>Through 9/30</t>
  </si>
  <si>
    <t>Sat</t>
  </si>
  <si>
    <t>WinterDesign</t>
  </si>
  <si>
    <t>Food Service</t>
  </si>
  <si>
    <t>HTGSETP_KITCHEN_SCH</t>
  </si>
  <si>
    <t>CLGSETP_KITCHEN_SCH</t>
  </si>
  <si>
    <t>Weekday, SummerDesign</t>
  </si>
  <si>
    <t>Program</t>
  </si>
  <si>
    <t>Other</t>
  </si>
  <si>
    <t>Total</t>
  </si>
  <si>
    <t>Location Summary</t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</si>
  <si>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</si>
  <si>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</si>
  <si>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</si>
  <si>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</si>
  <si>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</si>
  <si>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</si>
  <si>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</si>
  <si>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</si>
  <si>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</si>
  <si>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</si>
  <si>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</si>
  <si>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</si>
  <si>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</si>
  <si>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</si>
  <si>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</si>
  <si>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</si>
  <si>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</si>
  <si>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</si>
  <si>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</si>
  <si>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</si>
  <si>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</si>
  <si>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</si>
  <si>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</si>
  <si>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</si>
  <si>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</si>
  <si>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</si>
  <si>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</si>
  <si>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</si>
  <si>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</si>
  <si>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</si>
  <si>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</si>
  <si>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</si>
  <si>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</si>
  <si>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</si>
  <si>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</si>
  <si>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</si>
  <si>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</si>
  <si>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</si>
  <si>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</si>
  <si>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</si>
  <si>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</si>
  <si>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</si>
  <si>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</si>
  <si>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</si>
  <si>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</si>
  <si>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</si>
  <si>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</si>
  <si>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Value</t>
  </si>
  <si>
    <t>Data Source</t>
  </si>
  <si>
    <t>Rectangle</t>
  </si>
  <si>
    <t>South</t>
  </si>
  <si>
    <t>East</t>
  </si>
  <si>
    <t>North</t>
  </si>
  <si>
    <t>West</t>
  </si>
  <si>
    <t>Floor to Ceiling Height (m)</t>
  </si>
  <si>
    <t>Roof type</t>
  </si>
  <si>
    <t>2003 CBECS</t>
  </si>
  <si>
    <t>Time Saver Standards; FF Restaurant studies (EPRI, MEOS, LBL) cited in Huang et al. 1991</t>
  </si>
  <si>
    <t>15 cm wood</t>
  </si>
  <si>
    <t>See Benchmark Technical Report</t>
  </si>
  <si>
    <t>PSZ-AC</t>
  </si>
  <si>
    <t>Gas furnace</t>
  </si>
  <si>
    <t>Unitary DX</t>
  </si>
  <si>
    <t>Constant volume</t>
  </si>
  <si>
    <t>Temperature Setpoint (ºC )</t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</si>
  <si>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</si>
  <si>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</si>
  <si>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</si>
  <si>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</si>
  <si>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</si>
  <si>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</si>
  <si>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</si>
  <si>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</si>
  <si>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</si>
  <si>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Dining</t>
  </si>
  <si>
    <t>Yes</t>
  </si>
  <si>
    <t>Kitchen</t>
  </si>
  <si>
    <t>Total Conditioned Zones</t>
  </si>
  <si>
    <t>Sources</t>
  </si>
  <si>
    <t>[1] ASHRAE Standard 62.1-2004 Table 6-1, Atlanta, GA:  American Society of Heating, Refrigerating and Air-Conditioning Engineers.</t>
  </si>
  <si>
    <t>[3] ASHRAE Standard 62-1999 Table 6-1, Atlanta, GA:  American Society of Heating, Refrigerating and Air-Conditioning Engineers.</t>
  </si>
  <si>
    <t>[4] DOE Benchmark Report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</si>
  <si>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</si>
  <si>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</si>
  <si>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</si>
  <si>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</si>
  <si>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</si>
  <si>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</si>
  <si>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</si>
  <si>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</si>
  <si>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</si>
  <si>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</si>
  <si>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</si>
  <si>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</si>
  <si>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</si>
  <si>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</si>
  <si>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</si>
  <si>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</si>
  <si>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</si>
  <si>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[5] Smith, V. A. and D.R. Fisher. (2001). Estimating Food Service Loads and Profiles. ASHRAE Transactions 2001. V. 107. Pt 2. Atlanta, GA: American Society of Heating, Refrigerating and Air-Conditioning Engineers.</t>
  </si>
  <si>
    <t>4, 5</t>
  </si>
  <si>
    <t>Hours Per Day</t>
  </si>
  <si>
    <t>Hours Per Week</t>
  </si>
  <si>
    <t>Hours Per Year</t>
  </si>
  <si>
    <t>Weekday</t>
  </si>
  <si>
    <t>WD, Sat</t>
  </si>
  <si>
    <t>Kitchen_Exhaust_SCH</t>
  </si>
  <si>
    <t>MinOA_SDKitch_Sched</t>
  </si>
  <si>
    <t>Kitchen Water Equipment Latent fract sched</t>
  </si>
  <si>
    <t>Kitchen Water Equipment Sensible fract sched</t>
  </si>
  <si>
    <t>Kitchen Water Equipment Temp Sched</t>
  </si>
  <si>
    <t>Kitchen Water Equipment Hot Supply Temp Sched</t>
  </si>
  <si>
    <t>Kitchen_Case:1_WALKINFREEZER_CaseDefrost2aDaySched</t>
  </si>
  <si>
    <t>Kitchen_Case:1_WALKINFREEZER_CaseDripDown2aDaySched</t>
  </si>
  <si>
    <t>Kitchen_Case:1_WALKINFREEZER_WalkInStockingSched</t>
  </si>
  <si>
    <t>Tue, Fri</t>
  </si>
  <si>
    <t>Kitchen_Case:1_WALKINFREEZER_CaseCreditReduxSched</t>
  </si>
  <si>
    <t>Kitchen_Case:2_SELFCONTAINEDDISPLAYCASE_CaseStockingSched</t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</si>
  <si>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</si>
  <si>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</si>
  <si>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</si>
  <si>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</si>
  <si>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</si>
  <si>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</si>
  <si>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</si>
  <si>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</si>
  <si>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</si>
  <si>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</si>
  <si>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</si>
  <si>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</si>
  <si>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</si>
  <si>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</si>
  <si>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</si>
  <si>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</si>
  <si>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</si>
  <si>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</si>
  <si>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</si>
  <si>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</si>
  <si>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</si>
  <si>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</si>
  <si>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</si>
  <si>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</si>
  <si>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4in slab-on-grade</t>
  </si>
  <si>
    <t>Chicago</t>
  </si>
  <si>
    <t>HVAC Control - Economizer</t>
  </si>
  <si>
    <t>NoEconomizer</t>
  </si>
  <si>
    <t>MinRelHumSetSch</t>
  </si>
  <si>
    <t>MaxRelHumSetSch</t>
  </si>
  <si>
    <t>SWHSys1-Loop-Temp-Schedule</t>
  </si>
  <si>
    <t>SWHSys1 Water Heater Setpoint Temperature Schedule Name</t>
  </si>
  <si>
    <t>SWHSys1 Water Heater Ambient Temperature Schedule Name</t>
  </si>
  <si>
    <t>Water for Electricity (m3)</t>
  </si>
  <si>
    <t>Weekday, Sat, Sun, Hol, Other</t>
  </si>
  <si>
    <t>GAS_EQUIP_SCH</t>
  </si>
  <si>
    <t>Full Service Restaurant</t>
  </si>
  <si>
    <t>DOE Commercial Building Benchmark - Full Service Restaurant</t>
  </si>
  <si>
    <t>Total Energy [GJ]</t>
  </si>
  <si>
    <t>Energy Per Total Building Area [MJ/m2]</t>
  </si>
  <si>
    <t>Energy Per Conditioned Building Area [MJ/m2]</t>
  </si>
  <si>
    <t>Total Site Energy</t>
  </si>
  <si>
    <t>Net Site Energy</t>
  </si>
  <si>
    <t>Total Source Energy</t>
  </si>
  <si>
    <t>Net Source Energy</t>
  </si>
  <si>
    <t>Area [m2]</t>
  </si>
  <si>
    <t>Total Building Area</t>
  </si>
  <si>
    <t>Net Conditioned Building Area</t>
  </si>
  <si>
    <t>Unconditioned Building Area</t>
  </si>
  <si>
    <t>Electricity [GJ]</t>
  </si>
  <si>
    <t>Natural Gas [GJ]</t>
  </si>
  <si>
    <t>Other Fuel [GJ]</t>
  </si>
  <si>
    <t>District Cooling [GJ]</t>
  </si>
  <si>
    <t>District Heating [GJ]</t>
  </si>
  <si>
    <t>Water [m3]</t>
  </si>
  <si>
    <t>Volume [m3]</t>
  </si>
  <si>
    <t>Multipliers</t>
  </si>
  <si>
    <t>Gross Wall Area [m2]</t>
  </si>
  <si>
    <t>Window Glass Area [m2]</t>
  </si>
  <si>
    <t>Lighting [W/m2]</t>
  </si>
  <si>
    <t>People [m2] per person</t>
  </si>
  <si>
    <t>Plug and Process [W/m2]</t>
  </si>
  <si>
    <t>DINING</t>
  </si>
  <si>
    <t>KITCHEN</t>
  </si>
  <si>
    <t>Conditioned Total</t>
  </si>
  <si>
    <t>Unconditioned Total</t>
  </si>
  <si>
    <t>Reflectance</t>
  </si>
  <si>
    <t>U-Factor with Film [W/m2-K]</t>
  </si>
  <si>
    <t>U-Factor no Film [W/m2-K]</t>
  </si>
  <si>
    <t>Gross Area [m2]</t>
  </si>
  <si>
    <t>Azimuth [deg]</t>
  </si>
  <si>
    <t>Tilt [deg]</t>
  </si>
  <si>
    <t>Cardinal Direction</t>
  </si>
  <si>
    <t>DINING_WALL_EAST</t>
  </si>
  <si>
    <t>EXT-WALLS-STEELFRAME-NONRES</t>
  </si>
  <si>
    <t>E</t>
  </si>
  <si>
    <t>DINING_WALL_SOUTH</t>
  </si>
  <si>
    <t>S</t>
  </si>
  <si>
    <t>DINING_WALL_WEST</t>
  </si>
  <si>
    <t>W</t>
  </si>
  <si>
    <t>DINING_FLOOR</t>
  </si>
  <si>
    <t>EXT-SLAB</t>
  </si>
  <si>
    <t>KITCHEN_WALL_EAST</t>
  </si>
  <si>
    <t>KITCHEN_WALL_NORTH</t>
  </si>
  <si>
    <t>N</t>
  </si>
  <si>
    <t>KITCHEN_WALL_WEST</t>
  </si>
  <si>
    <t>KITCHEN_FLOOR</t>
  </si>
  <si>
    <t>Area of One Opening [m2]</t>
  </si>
  <si>
    <t>Area of Openings [m2]</t>
  </si>
  <si>
    <t>U-Factor [W/m2-K]</t>
  </si>
  <si>
    <t>Visible Transmittance</t>
  </si>
  <si>
    <t>Shade Control</t>
  </si>
  <si>
    <t>Parent Surface</t>
  </si>
  <si>
    <t>DINING_WALL_EAST_WINDOW</t>
  </si>
  <si>
    <t>DINING_WALL_SOUTH_WINDOW</t>
  </si>
  <si>
    <t>DINING_WALL_WEST_WINDOW</t>
  </si>
  <si>
    <t>Total or Average</t>
  </si>
  <si>
    <t>North Total or Average</t>
  </si>
  <si>
    <t>-</t>
  </si>
  <si>
    <t>Non-North Total or Average</t>
  </si>
  <si>
    <t>Nominal Capacity [W]</t>
  </si>
  <si>
    <t>Nominal Efficiency [W/W]</t>
  </si>
  <si>
    <t>Nominal Total Capacity [W]</t>
  </si>
  <si>
    <t>Nominal Sensible Capacity [W]</t>
  </si>
  <si>
    <t>Nominal Latent Capacity [W]</t>
  </si>
  <si>
    <t>Nominal Sensible Heat Ratio</t>
  </si>
  <si>
    <t>PSZ-AC_1:1_COOLC DXCOIL</t>
  </si>
  <si>
    <t>Coil:Cooling:DX:SingleSpeed</t>
  </si>
  <si>
    <t>PSZ-AC_2:2_COOLC DXCOIL</t>
  </si>
  <si>
    <t>PSZ-AC_1:1_HEATC</t>
  </si>
  <si>
    <t>Coil:Heating:Gas</t>
  </si>
  <si>
    <t>PSZ-AC_2:2_HEATC</t>
  </si>
  <si>
    <t>Total Efficiency [W/W]</t>
  </si>
  <si>
    <t>Delta Pressure [pa]</t>
  </si>
  <si>
    <t>Max Flow Rate [m3/s]</t>
  </si>
  <si>
    <t>Rated Power [W]</t>
  </si>
  <si>
    <t>Motor Heat In Air Fraction</t>
  </si>
  <si>
    <t>End Use</t>
  </si>
  <si>
    <t>DINING EXHAUST FAN</t>
  </si>
  <si>
    <t>Fan:ZoneExhaust</t>
  </si>
  <si>
    <t>Zone Exhaust Fans</t>
  </si>
  <si>
    <t>KITCHEN EXHAUST FAN</t>
  </si>
  <si>
    <t>PSZ-AC_1:1_FAN</t>
  </si>
  <si>
    <t>Fan:ConstantVolume</t>
  </si>
  <si>
    <t>Fan Energy</t>
  </si>
  <si>
    <t>PSZ-AC_2:2_FAN</t>
  </si>
  <si>
    <t>Control</t>
  </si>
  <si>
    <t>Head [pa]</t>
  </si>
  <si>
    <t>Power [W]</t>
  </si>
  <si>
    <t>Motor Efficiency [W/W]</t>
  </si>
  <si>
    <t>SWHSYS1 PUMP</t>
  </si>
  <si>
    <t>Pump:VariableSpeed</t>
  </si>
  <si>
    <t>INTERMITTENT</t>
  </si>
  <si>
    <t>Storage Volume [m3]</t>
  </si>
  <si>
    <t>Input [W]</t>
  </si>
  <si>
    <t>Thermal Efficiency [W/W]</t>
  </si>
  <si>
    <t>Recovery Efficiency [W/W]</t>
  </si>
  <si>
    <t>Energy Factor</t>
  </si>
  <si>
    <t>SWHSYS1 WATER HEATER</t>
  </si>
  <si>
    <t>WaterHeater:Mixed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</si>
  <si>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</si>
  <si>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</si>
  <si>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</si>
  <si>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</si>
  <si>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</si>
  <si>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</si>
  <si>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</si>
  <si>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</si>
  <si>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</si>
  <si>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</si>
  <si>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</si>
  <si>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Annual Sum or Average</t>
  </si>
  <si>
    <t>Minimum of Months</t>
  </si>
  <si>
    <t>Maximum of Months</t>
  </si>
  <si>
    <t>CO2:FACILITY [kg]</t>
  </si>
  <si>
    <t>NOX:FACILITY [kg]</t>
  </si>
  <si>
    <t>SO2:FACILITY [kg]</t>
  </si>
  <si>
    <t>PM:FACILITY [kg]</t>
  </si>
  <si>
    <t>HG:FACILITY [kg]</t>
  </si>
  <si>
    <t>WATERENVIRONMENTALFACTORS:FACILITY [L]</t>
  </si>
  <si>
    <t>CARBON EQUIVALENT:FACILITY [kg]</t>
  </si>
  <si>
    <t>ELECTRICITY:FACILITY [J]</t>
  </si>
  <si>
    <t>ELECTRICITY:FACILITY {Maximum}[W]</t>
  </si>
  <si>
    <t>ELECTRICITY:FACILITY {TIMESTAMP}</t>
  </si>
  <si>
    <t>INTERIORLIGHTS:ELECTRICITY {AT MAX/MIN} [W]</t>
  </si>
  <si>
    <t>INTERIOREQUIPMENT:ELECTRICITY {AT MAX/MIN} [W]</t>
  </si>
  <si>
    <t>FANS:ELECTRICITY {AT MAX/MIN} [W]</t>
  </si>
  <si>
    <t>HEATING:ELECTRICITY {AT MAX/MIN} [W]</t>
  </si>
  <si>
    <t>COOLING:ELECTRICITY {AT MAX/MIN} [W]</t>
  </si>
  <si>
    <t>EXTERIORLIGHTS:ELECTRICITY {AT MAX/MIN} [W]</t>
  </si>
  <si>
    <t>PUMPS:ELECTRICITY {AT MAX/MIN} [W]</t>
  </si>
  <si>
    <t>HEATREJECTION:ELECTRICITY [Invalid/Undefined]</t>
  </si>
  <si>
    <t>EXTERIOREQUIPMENT:ELECTRICITY [Invalid/Undefined]</t>
  </si>
  <si>
    <t>HUMIDIFICATION:ELECTRICITY [Invalid/Undefined]</t>
  </si>
  <si>
    <t>HEATRECOVERY:ELECTRICITY [Invalid/Undefined]</t>
  </si>
  <si>
    <t>WATERSYSTEMS:ELECTRICITY [Invalid/Undefined]</t>
  </si>
  <si>
    <t>REFRIGERATION:ELECTRICITY {AT MAX/MIN} [W]</t>
  </si>
  <si>
    <t>GENERATORS:ELECTRICITY [Invalid/Undefined]</t>
  </si>
  <si>
    <t>ELECTRICITYPRODUCED:FACILITY [Invalid/Undefined]</t>
  </si>
  <si>
    <t>23-FEB-12:15</t>
  </si>
  <si>
    <t>13-MAR-11:00</t>
  </si>
  <si>
    <t>01-SEP-11:00</t>
  </si>
  <si>
    <t>Electric</t>
  </si>
  <si>
    <t>Gas</t>
  </si>
  <si>
    <t>Cost ($)</t>
  </si>
  <si>
    <t>Cost per Total Building Area ($/m2)</t>
  </si>
  <si>
    <t>Cost per Net Conditioned Building Area ($/m2)</t>
  </si>
  <si>
    <t>24-FEB-12:00</t>
  </si>
  <si>
    <t>02-DEC-12:00</t>
  </si>
  <si>
    <t>28-FEB-17:15</t>
  </si>
  <si>
    <t>01-APR-17:15</t>
  </si>
  <si>
    <t>01-AUG-17:15</t>
  </si>
  <si>
    <t>13-NOV-12:00</t>
  </si>
  <si>
    <t>13-DEC-12:00</t>
  </si>
  <si>
    <t>14-APR-17:15</t>
  </si>
  <si>
    <t>11-SEP-11:00</t>
  </si>
  <si>
    <t>12-OCT-15:00</t>
  </si>
  <si>
    <t>22-NOV-12:00</t>
  </si>
  <si>
    <t>26-JAN-12:00</t>
  </si>
  <si>
    <t>12-FEB-12:00</t>
  </si>
  <si>
    <t>29-MAY-11:00</t>
  </si>
  <si>
    <t>28-JUN-11:00</t>
  </si>
  <si>
    <t>29-JUL-10:15</t>
  </si>
  <si>
    <t>24-SEP-10:00</t>
  </si>
  <si>
    <t>20-NOV-12:00</t>
  </si>
  <si>
    <t>19-DEC-12:00</t>
  </si>
  <si>
    <t>18-JAN-12:00</t>
  </si>
  <si>
    <t>08-FEB-12:00</t>
  </si>
  <si>
    <t>31-MAR-16:15</t>
  </si>
  <si>
    <t>21-APR-17:15</t>
  </si>
  <si>
    <t>31-MAY-17:15</t>
  </si>
  <si>
    <t>10-NOV-12:00</t>
  </si>
  <si>
    <t>05-DEC-12:00</t>
  </si>
  <si>
    <t>14-FEB-12:00</t>
  </si>
  <si>
    <t>29-APR-11:00</t>
  </si>
  <si>
    <t>09-MAY-11:00</t>
  </si>
  <si>
    <t>16-JUN-11:15</t>
  </si>
  <si>
    <t>15-AUG-11:00</t>
  </si>
  <si>
    <t>25-JUL-10:00</t>
  </si>
  <si>
    <t>05-SEP-11:00</t>
  </si>
  <si>
    <t>14-FEB-16:15</t>
  </si>
  <si>
    <t>05-MAY-17:00</t>
  </si>
  <si>
    <t>18-AUG-17:30</t>
  </si>
  <si>
    <t>02-SEP-17:15</t>
  </si>
  <si>
    <t>17-JAN-11:15</t>
  </si>
  <si>
    <t>28-FEB-11:15</t>
  </si>
  <si>
    <t>07-APR-11:00</t>
  </si>
  <si>
    <t>30-MAY-17:15</t>
  </si>
  <si>
    <t>06-SEP-11:15</t>
  </si>
  <si>
    <t>31-OCT-11:00</t>
  </si>
  <si>
    <t>02-NOV-11:00</t>
  </si>
  <si>
    <t>24-APR-11:00</t>
  </si>
  <si>
    <t>23-MAY-17:15</t>
  </si>
  <si>
    <t>17-JUL-11:00</t>
  </si>
  <si>
    <t>30-AUG-11:00</t>
  </si>
  <si>
    <t>01-SEP-17:15</t>
  </si>
  <si>
    <t>14-SEP-11:00</t>
  </si>
  <si>
    <t>08-OCT-15:15</t>
  </si>
  <si>
    <t>06-APR-17:15</t>
  </si>
  <si>
    <t>16-MAY-17:15</t>
  </si>
  <si>
    <t>09-AUG-17:15</t>
  </si>
  <si>
    <t>30-MAR-10:15</t>
  </si>
  <si>
    <t>08-SEP-17:00</t>
  </si>
  <si>
    <t>07-OCT-15:15</t>
  </si>
  <si>
    <t>03-DEC-11:15</t>
  </si>
  <si>
    <t>01-JAN-11:15</t>
  </si>
  <si>
    <t>20-JUN-17:00</t>
  </si>
  <si>
    <t>15-AUG-17:15</t>
  </si>
  <si>
    <t>18-DEC-11:15</t>
  </si>
  <si>
    <t>28-MAY-16:00</t>
  </si>
  <si>
    <t>19-JUL-16:00</t>
  </si>
  <si>
    <t>01-AUG-16:00</t>
  </si>
  <si>
    <t>09-JAN-11:15</t>
  </si>
  <si>
    <t>13-FEB-11:15</t>
  </si>
  <si>
    <t>03-OCT-11:00</t>
  </si>
  <si>
    <t>23-DEC-11:15</t>
  </si>
  <si>
    <t>31-JUL-17:15</t>
  </si>
  <si>
    <t>20-FEB-11:15</t>
  </si>
  <si>
    <t>18-JUN-15:30</t>
  </si>
  <si>
    <t>02-SEP-15:00</t>
  </si>
  <si>
    <t>27-JAN-11:15</t>
  </si>
  <si>
    <t>30-DEC-11:15</t>
  </si>
  <si>
    <t>27-MAY-15:15</t>
  </si>
  <si>
    <t>02-FEB-11:15</t>
  </si>
  <si>
    <t>21-NOV-11:15</t>
  </si>
  <si>
    <t>09-NOV-11:15</t>
  </si>
  <si>
    <t>27-FEB-11:15</t>
  </si>
  <si>
    <t>3B-CA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</si>
  <si>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</si>
  <si>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</si>
  <si>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</si>
  <si>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21-AUG-15:45</t>
  </si>
  <si>
    <t>26-MAY-17:45</t>
  </si>
  <si>
    <t>28-JUN-16:00</t>
  </si>
  <si>
    <t>13-OCT-17:15</t>
  </si>
  <si>
    <t>17-AUG-11:00</t>
  </si>
  <si>
    <t>04-AUG-16:30</t>
  </si>
  <si>
    <t>06-OCT-11:15</t>
  </si>
  <si>
    <t>30-JUN-16:00</t>
  </si>
  <si>
    <t>21-JAN-11:15</t>
  </si>
  <si>
    <t>08-DEC-11:15</t>
  </si>
  <si>
    <t>23-JAN-11:15</t>
  </si>
  <si>
    <t>21-FEB-11:15</t>
  </si>
  <si>
    <t>DINING_ROOF</t>
  </si>
  <si>
    <t>ROOF-IEAD-NONRES</t>
  </si>
  <si>
    <t>KITCHEN_ROOF</t>
  </si>
  <si>
    <t>06-JAN-12:00</t>
  </si>
  <si>
    <t>23-MAY-11:00</t>
  </si>
  <si>
    <t>26-JUN-10:00</t>
  </si>
  <si>
    <t>11-JUL-10:00</t>
  </si>
  <si>
    <t>06-SEP-11:00</t>
  </si>
  <si>
    <t>07-OCT-10:00</t>
  </si>
  <si>
    <t>01-NOV-11:00</t>
  </si>
  <si>
    <t>03-JAN-12:00</t>
  </si>
  <si>
    <t>25-MAR-17:15</t>
  </si>
  <si>
    <t>29-APR-15:15</t>
  </si>
  <si>
    <t>13-JUN-17:15</t>
  </si>
  <si>
    <t>30-JUL-15:00</t>
  </si>
  <si>
    <t>27-AUG-15:00</t>
  </si>
  <si>
    <t>16-SEP-10:00</t>
  </si>
  <si>
    <t>29-OCT-15:30</t>
  </si>
  <si>
    <t>26-NOV-12:15</t>
  </si>
  <si>
    <t>29-JAN-16:15</t>
  </si>
  <si>
    <t>17-MAR-16:15</t>
  </si>
  <si>
    <t>12-SEP-17:15</t>
  </si>
  <si>
    <t>23-JAN-17:15</t>
  </si>
  <si>
    <t>20-FEB-16:15</t>
  </si>
  <si>
    <t>28-MAR-17:15</t>
  </si>
  <si>
    <t>31-MAY-17:30</t>
  </si>
  <si>
    <t>19-JUN-17:15</t>
  </si>
  <si>
    <t>03-JUL-16:45</t>
  </si>
  <si>
    <t>31-DEC-12:00</t>
  </si>
  <si>
    <t>04-MAR-12:00</t>
  </si>
  <si>
    <t>11-APR-16:15</t>
  </si>
  <si>
    <t>08-AUG-11:00</t>
  </si>
  <si>
    <t>19-OCT-11:00</t>
  </si>
  <si>
    <t>31-MAR-15:00</t>
  </si>
  <si>
    <t>31-MAY-16:15</t>
  </si>
  <si>
    <t>27-JUN-15:00</t>
  </si>
  <si>
    <t>25-JUL-16:15</t>
  </si>
  <si>
    <t>04-AUG-16:15</t>
  </si>
  <si>
    <t>06-JAN-11:15</t>
  </si>
  <si>
    <t>01-MAR-12:00</t>
  </si>
  <si>
    <t>02-JUL-15:15</t>
  </si>
  <si>
    <t>28-SEP-15:30</t>
  </si>
  <si>
    <t>16-OCT-16:15</t>
  </si>
  <si>
    <t>14-NOV-12:00</t>
  </si>
  <si>
    <t>09-MAR-16:15</t>
  </si>
  <si>
    <t>04-APR-16:15</t>
  </si>
  <si>
    <t>05-NOV-15:15</t>
  </si>
  <si>
    <t>25-MAR-15:45</t>
  </si>
  <si>
    <t>29-JUN-15:30</t>
  </si>
  <si>
    <t>11-OCT-16:15</t>
  </si>
  <si>
    <t>08-NOV-16:15</t>
  </si>
  <si>
    <t>25-JAN-11:15</t>
  </si>
  <si>
    <t>29-MAR-16:15</t>
  </si>
  <si>
    <t>17-OCT-16:15</t>
  </si>
  <si>
    <t>04-NOV-10:15</t>
  </si>
  <si>
    <t>08-JUN-11:00</t>
  </si>
  <si>
    <t>14-JUL-11:00</t>
  </si>
  <si>
    <t>04-AUG-16:00</t>
  </si>
  <si>
    <t>27-DEC-11:15</t>
  </si>
  <si>
    <t>25-FEB-11:15</t>
  </si>
  <si>
    <t>26-MAR-16:30</t>
  </si>
  <si>
    <t>02-SEP-15:45</t>
  </si>
  <si>
    <t>05-OCT-16:15</t>
  </si>
  <si>
    <t>30-JAN-11:15</t>
  </si>
  <si>
    <t>19-MAR-10:15</t>
  </si>
  <si>
    <t>29-JUN-17:45</t>
  </si>
  <si>
    <t>13-JUL-17:45</t>
  </si>
  <si>
    <t>25-AUG-17:30</t>
  </si>
  <si>
    <t>02-NOV-10:15</t>
  </si>
  <si>
    <t>30-MAR-16:00</t>
  </si>
  <si>
    <t>30-JUN-15:45</t>
  </si>
  <si>
    <t>21-JUL-16:00</t>
  </si>
  <si>
    <t>06-OCT-16:00</t>
  </si>
  <si>
    <t>29-DEC-11:15</t>
  </si>
  <si>
    <t>13-JAN-11:15</t>
  </si>
  <si>
    <t>18-MAR-10:15</t>
  </si>
  <si>
    <t>08-APR-10:15</t>
  </si>
  <si>
    <t>14-JUN-17:30</t>
  </si>
  <si>
    <t>06-JUL-17:45</t>
  </si>
  <si>
    <t>11-AUG-17:30</t>
  </si>
  <si>
    <t>26-APR-10:15</t>
  </si>
  <si>
    <t>29-JUL-17:00</t>
  </si>
  <si>
    <t>04-SEP-10:15</t>
  </si>
  <si>
    <t>05-OCT-10:15</t>
  </si>
  <si>
    <t>16-NOV-11:15</t>
  </si>
  <si>
    <t>IEAD</t>
  </si>
  <si>
    <t>PSZ-AC_1:1</t>
  </si>
  <si>
    <t>PSZ-AC_2:2</t>
  </si>
  <si>
    <t>WINDOW-NONRES-FIXED</t>
  </si>
  <si>
    <t>2 zones</t>
  </si>
  <si>
    <t>Building Summary Full Service Restaurant pre-1980 construction</t>
  </si>
  <si>
    <t>[2] ASHRAE Standard 90.1-1989, Atlanta, GA:  American Society of Heating, Refrigerating and Air-Conditioning Engineers.</t>
  </si>
  <si>
    <t>Winiarski and Halverson, 2008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</si>
  <si>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)</t>
    </r>
  </si>
  <si>
    <t>Built-up flat roof, insulation entirely above deck</t>
  </si>
</sst>
</file>

<file path=xl/styles.xml><?xml version="1.0" encoding="utf-8"?>
<styleSheet xmlns="http://schemas.openxmlformats.org/spreadsheetml/2006/main">
  <numFmts count="5">
    <numFmt numFmtId="164" formatCode="0.0"/>
    <numFmt numFmtId="165" formatCode="#,##0.0"/>
    <numFmt numFmtId="166" formatCode="0.0000"/>
    <numFmt numFmtId="167" formatCode="#,##0.0000"/>
    <numFmt numFmtId="168" formatCode="0.00000"/>
  </numFmts>
  <fonts count="22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sz val="8"/>
      <name val="MS Sans Serif"/>
      <family val="2"/>
    </font>
    <font>
      <sz val="8"/>
      <color indexed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0"/>
      <name val="Times New Roman"/>
      <family val="1"/>
    </font>
    <font>
      <sz val="8"/>
      <name val="Times New Roman"/>
      <family val="1"/>
    </font>
    <font>
      <vertAlign val="subscript"/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">
    <xf numFmtId="0" fontId="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02"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 wrapText="1"/>
    </xf>
    <xf numFmtId="0" fontId="6" fillId="2" borderId="0" xfId="0" applyFont="1" applyFill="1" applyAlignment="1">
      <alignment vertical="top"/>
    </xf>
    <xf numFmtId="0" fontId="7" fillId="2" borderId="0" xfId="0" applyFont="1" applyFill="1" applyAlignment="1">
      <alignment vertical="top" wrapText="1"/>
    </xf>
    <xf numFmtId="0" fontId="7" fillId="2" borderId="0" xfId="0" applyFont="1" applyFill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8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center" vertical="top" wrapText="1"/>
    </xf>
    <xf numFmtId="0" fontId="7" fillId="0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7" fillId="2" borderId="0" xfId="0" applyFont="1" applyFill="1" applyAlignment="1">
      <alignment vertical="top"/>
    </xf>
    <xf numFmtId="0" fontId="7" fillId="3" borderId="0" xfId="0" applyFont="1" applyFill="1" applyAlignment="1">
      <alignment horizontal="left" vertical="top"/>
    </xf>
    <xf numFmtId="0" fontId="7" fillId="0" borderId="0" xfId="0" applyFont="1" applyAlignment="1">
      <alignment horizontal="center" vertical="top" wrapText="1"/>
    </xf>
    <xf numFmtId="2" fontId="7" fillId="0" borderId="0" xfId="0" applyNumberFormat="1" applyFont="1" applyAlignment="1">
      <alignment horizontal="center" vertical="top" wrapText="1"/>
    </xf>
    <xf numFmtId="0" fontId="7" fillId="3" borderId="0" xfId="0" applyFont="1" applyFill="1" applyAlignment="1">
      <alignment horizontal="left" vertical="center"/>
    </xf>
    <xf numFmtId="3" fontId="7" fillId="0" borderId="0" xfId="0" applyNumberFormat="1" applyFont="1" applyAlignment="1">
      <alignment horizontal="center" vertical="top" wrapText="1"/>
    </xf>
    <xf numFmtId="0" fontId="8" fillId="0" borderId="0" xfId="0" applyFont="1" applyFill="1" applyAlignment="1">
      <alignment vertical="top" wrapText="1"/>
    </xf>
    <xf numFmtId="0" fontId="7" fillId="0" borderId="0" xfId="0" applyFont="1" applyFill="1" applyAlignment="1">
      <alignment horizontal="left" vertical="top"/>
    </xf>
    <xf numFmtId="0" fontId="7" fillId="0" borderId="0" xfId="0" applyFont="1" applyAlignment="1">
      <alignment horizontal="center" vertical="top"/>
    </xf>
    <xf numFmtId="2" fontId="7" fillId="0" borderId="0" xfId="0" applyNumberFormat="1" applyFont="1" applyAlignment="1">
      <alignment horizontal="center" vertical="top"/>
    </xf>
    <xf numFmtId="0" fontId="8" fillId="0" borderId="0" xfId="0" applyFont="1" applyFill="1" applyAlignment="1">
      <alignment horizontal="left" vertical="top"/>
    </xf>
    <xf numFmtId="1" fontId="7" fillId="0" borderId="0" xfId="0" applyNumberFormat="1" applyFont="1" applyAlignment="1">
      <alignment horizontal="center" vertical="top"/>
    </xf>
    <xf numFmtId="1" fontId="7" fillId="0" borderId="0" xfId="0" applyNumberFormat="1" applyFont="1" applyAlignment="1">
      <alignment horizontal="center" vertical="top" wrapText="1"/>
    </xf>
    <xf numFmtId="0" fontId="7" fillId="0" borderId="0" xfId="0" applyFont="1" applyFill="1" applyAlignment="1">
      <alignment horizontal="center" vertical="top" wrapText="1"/>
    </xf>
    <xf numFmtId="2" fontId="7" fillId="0" borderId="0" xfId="0" applyNumberFormat="1" applyFont="1" applyFill="1" applyAlignment="1">
      <alignment horizontal="center" vertical="top" wrapText="1"/>
    </xf>
    <xf numFmtId="0" fontId="11" fillId="3" borderId="0" xfId="0" applyFont="1" applyFill="1" applyAlignment="1">
      <alignment horizontal="left" vertical="top"/>
    </xf>
    <xf numFmtId="0" fontId="12" fillId="2" borderId="0" xfId="0" applyFont="1" applyFill="1" applyAlignment="1">
      <alignment vertical="top" wrapText="1"/>
    </xf>
    <xf numFmtId="0" fontId="13" fillId="3" borderId="0" xfId="0" applyFont="1" applyFill="1" applyAlignment="1">
      <alignment vertical="top" wrapText="1"/>
    </xf>
    <xf numFmtId="0" fontId="13" fillId="3" borderId="0" xfId="0" applyFont="1" applyFill="1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3" fillId="2" borderId="0" xfId="0" applyFont="1" applyFill="1" applyAlignment="1">
      <alignment horizontal="center" vertical="top" wrapText="1"/>
    </xf>
    <xf numFmtId="0" fontId="13" fillId="3" borderId="0" xfId="0" applyFont="1" applyFill="1" applyAlignment="1">
      <alignment horizontal="left" vertical="top"/>
    </xf>
    <xf numFmtId="0" fontId="13" fillId="2" borderId="0" xfId="0" applyFont="1" applyFill="1" applyAlignment="1">
      <alignment vertical="top" wrapText="1"/>
    </xf>
    <xf numFmtId="0" fontId="12" fillId="3" borderId="0" xfId="0" applyFont="1" applyFill="1" applyAlignment="1">
      <alignment horizontal="left" vertical="top" wrapText="1"/>
    </xf>
    <xf numFmtId="0" fontId="12" fillId="0" borderId="0" xfId="0" applyFont="1" applyAlignment="1">
      <alignment horizontal="center" vertical="top" wrapText="1"/>
    </xf>
    <xf numFmtId="3" fontId="12" fillId="0" borderId="0" xfId="0" applyNumberFormat="1" applyFont="1" applyAlignment="1">
      <alignment vertical="top" wrapText="1"/>
    </xf>
    <xf numFmtId="2" fontId="12" fillId="0" borderId="0" xfId="0" applyNumberFormat="1" applyFont="1" applyAlignment="1">
      <alignment vertical="top" wrapText="1"/>
    </xf>
    <xf numFmtId="1" fontId="12" fillId="0" borderId="0" xfId="0" applyNumberFormat="1" applyFont="1" applyAlignment="1">
      <alignment horizontal="center" vertical="top" wrapText="1"/>
    </xf>
    <xf numFmtId="0" fontId="12" fillId="2" borderId="0" xfId="0" applyFont="1" applyFill="1" applyAlignment="1">
      <alignment horizontal="left" vertical="top" wrapText="1" indent="2"/>
    </xf>
    <xf numFmtId="0" fontId="12" fillId="3" borderId="0" xfId="0" applyFont="1" applyFill="1" applyAlignment="1">
      <alignment horizontal="left" vertical="top" wrapText="1" indent="2"/>
    </xf>
    <xf numFmtId="164" fontId="12" fillId="0" borderId="0" xfId="0" applyNumberFormat="1" applyFont="1" applyAlignment="1">
      <alignment vertical="top" wrapText="1"/>
    </xf>
    <xf numFmtId="2" fontId="12" fillId="0" borderId="0" xfId="0" applyNumberFormat="1" applyFont="1" applyAlignment="1">
      <alignment horizontal="center" vertical="top" wrapText="1"/>
    </xf>
    <xf numFmtId="0" fontId="12" fillId="0" borderId="0" xfId="0" applyFont="1" applyAlignment="1">
      <alignment vertical="top"/>
    </xf>
    <xf numFmtId="4" fontId="12" fillId="0" borderId="0" xfId="0" applyNumberFormat="1" applyFont="1" applyAlignment="1">
      <alignment vertical="top" wrapText="1"/>
    </xf>
    <xf numFmtId="4" fontId="15" fillId="3" borderId="0" xfId="0" applyNumberFormat="1" applyFont="1" applyFill="1" applyAlignment="1">
      <alignment vertical="top" wrapText="1"/>
    </xf>
    <xf numFmtId="0" fontId="12" fillId="0" borderId="0" xfId="0" applyFont="1" applyFill="1" applyAlignment="1">
      <alignment vertical="top" wrapText="1"/>
    </xf>
    <xf numFmtId="165" fontId="12" fillId="0" borderId="0" xfId="0" applyNumberFormat="1" applyFont="1" applyAlignment="1">
      <alignment vertical="top" wrapText="1"/>
    </xf>
    <xf numFmtId="11" fontId="12" fillId="0" borderId="0" xfId="0" applyNumberFormat="1" applyFont="1" applyAlignment="1">
      <alignment vertical="top" wrapText="1"/>
    </xf>
    <xf numFmtId="0" fontId="12" fillId="3" borderId="0" xfId="0" applyFont="1" applyFill="1" applyAlignment="1">
      <alignment horizontal="left" vertical="top"/>
    </xf>
    <xf numFmtId="2" fontId="12" fillId="0" borderId="0" xfId="0" applyNumberFormat="1" applyFont="1" applyAlignment="1">
      <alignment vertical="top"/>
    </xf>
    <xf numFmtId="1" fontId="12" fillId="0" borderId="0" xfId="0" applyNumberFormat="1" applyFont="1" applyAlignment="1">
      <alignment vertical="top"/>
    </xf>
    <xf numFmtId="0" fontId="13" fillId="2" borderId="0" xfId="2" applyFont="1" applyFill="1" applyBorder="1" applyAlignment="1">
      <alignment horizontal="center" vertical="center" wrapText="1"/>
    </xf>
    <xf numFmtId="0" fontId="17" fillId="2" borderId="0" xfId="4" applyFont="1" applyFill="1" applyBorder="1" applyAlignment="1">
      <alignment wrapText="1"/>
    </xf>
    <xf numFmtId="2" fontId="17" fillId="2" borderId="0" xfId="4" applyNumberFormat="1" applyFont="1" applyFill="1" applyBorder="1" applyAlignment="1">
      <alignment horizontal="center" wrapText="1"/>
    </xf>
    <xf numFmtId="2" fontId="17" fillId="2" borderId="0" xfId="4" applyNumberFormat="1" applyFont="1" applyFill="1" applyAlignment="1">
      <alignment horizontal="center" wrapText="1"/>
    </xf>
    <xf numFmtId="0" fontId="2" fillId="0" borderId="0" xfId="4"/>
    <xf numFmtId="2" fontId="2" fillId="0" borderId="0" xfId="4" applyNumberFormat="1"/>
    <xf numFmtId="164" fontId="2" fillId="0" borderId="0" xfId="4" applyNumberFormat="1"/>
    <xf numFmtId="0" fontId="13" fillId="0" borderId="0" xfId="0" applyFont="1" applyAlignment="1">
      <alignment vertical="top" wrapText="1"/>
    </xf>
    <xf numFmtId="164" fontId="13" fillId="0" borderId="0" xfId="0" applyNumberFormat="1" applyFont="1" applyAlignment="1">
      <alignment vertical="top" wrapText="1"/>
    </xf>
    <xf numFmtId="1" fontId="2" fillId="0" borderId="0" xfId="4" applyNumberFormat="1"/>
    <xf numFmtId="164" fontId="12" fillId="0" borderId="0" xfId="0" applyNumberFormat="1" applyFont="1" applyAlignment="1">
      <alignment vertical="top"/>
    </xf>
    <xf numFmtId="166" fontId="12" fillId="0" borderId="0" xfId="0" applyNumberFormat="1" applyFont="1" applyAlignment="1">
      <alignment vertical="top" wrapText="1"/>
    </xf>
    <xf numFmtId="0" fontId="3" fillId="0" borderId="0" xfId="0" applyFont="1" applyAlignment="1">
      <alignment vertical="top"/>
    </xf>
    <xf numFmtId="0" fontId="19" fillId="2" borderId="1" xfId="3" applyFont="1" applyFill="1" applyBorder="1"/>
    <xf numFmtId="0" fontId="19" fillId="2" borderId="1" xfId="3" applyFont="1" applyFill="1" applyBorder="1" applyAlignment="1">
      <alignment wrapText="1"/>
    </xf>
    <xf numFmtId="0" fontId="20" fillId="0" borderId="0" xfId="3" applyFont="1"/>
    <xf numFmtId="4" fontId="7" fillId="0" borderId="0" xfId="0" applyNumberFormat="1" applyFont="1" applyAlignment="1">
      <alignment horizontal="center" vertical="top" wrapText="1"/>
    </xf>
    <xf numFmtId="4" fontId="7" fillId="3" borderId="0" xfId="0" applyNumberFormat="1" applyFont="1" applyFill="1" applyAlignment="1">
      <alignment horizontal="left" vertical="top" wrapText="1"/>
    </xf>
    <xf numFmtId="4" fontId="8" fillId="2" borderId="0" xfId="0" applyNumberFormat="1" applyFont="1" applyFill="1" applyAlignment="1">
      <alignment vertical="top" wrapText="1"/>
    </xf>
    <xf numFmtId="167" fontId="7" fillId="0" borderId="0" xfId="0" applyNumberFormat="1" applyFont="1" applyAlignment="1">
      <alignment horizontal="center" vertical="top" wrapText="1"/>
    </xf>
    <xf numFmtId="4" fontId="7" fillId="3" borderId="0" xfId="0" applyNumberFormat="1" applyFont="1" applyFill="1" applyAlignment="1">
      <alignment horizontal="left" vertical="top"/>
    </xf>
    <xf numFmtId="0" fontId="5" fillId="0" borderId="0" xfId="0" applyFont="1" applyAlignment="1">
      <alignment vertical="top"/>
    </xf>
    <xf numFmtId="4" fontId="7" fillId="2" borderId="0" xfId="0" applyNumberFormat="1" applyFont="1" applyFill="1" applyAlignment="1">
      <alignment horizontal="left" vertical="top"/>
    </xf>
    <xf numFmtId="4" fontId="8" fillId="2" borderId="0" xfId="0" applyNumberFormat="1" applyFont="1" applyFill="1" applyAlignment="1">
      <alignment vertical="top"/>
    </xf>
    <xf numFmtId="4" fontId="8" fillId="2" borderId="0" xfId="0" applyNumberFormat="1" applyFont="1" applyFill="1" applyAlignment="1">
      <alignment horizontal="left" vertical="top"/>
    </xf>
    <xf numFmtId="4" fontId="7" fillId="0" borderId="0" xfId="0" applyNumberFormat="1" applyFont="1" applyAlignment="1">
      <alignment vertical="top" wrapText="1"/>
    </xf>
    <xf numFmtId="4" fontId="7" fillId="0" borderId="0" xfId="0" applyNumberFormat="1" applyFont="1" applyAlignment="1">
      <alignment horizontal="center" vertical="top"/>
    </xf>
    <xf numFmtId="4" fontId="7" fillId="0" borderId="0" xfId="0" applyNumberFormat="1" applyFont="1" applyAlignment="1">
      <alignment horizontal="left" vertical="top" wrapText="1"/>
    </xf>
    <xf numFmtId="4" fontId="8" fillId="3" borderId="0" xfId="0" applyNumberFormat="1" applyFont="1" applyFill="1" applyAlignment="1">
      <alignment horizontal="left" vertical="top"/>
    </xf>
    <xf numFmtId="4" fontId="7" fillId="2" borderId="0" xfId="0" applyNumberFormat="1" applyFont="1" applyFill="1" applyAlignment="1">
      <alignment vertical="top"/>
    </xf>
    <xf numFmtId="168" fontId="7" fillId="0" borderId="0" xfId="0" applyNumberFormat="1" applyFont="1" applyAlignment="1">
      <alignment horizontal="center" vertical="top" wrapText="1"/>
    </xf>
    <xf numFmtId="1" fontId="7" fillId="0" borderId="0" xfId="0" applyNumberFormat="1" applyFont="1" applyFill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0" fillId="0" borderId="0" xfId="0"/>
    <xf numFmtId="0" fontId="1" fillId="0" borderId="0" xfId="0" applyFont="1" applyBorder="1" applyAlignment="1">
      <alignment horizontal="right" vertical="top" wrapText="1"/>
    </xf>
    <xf numFmtId="0" fontId="0" fillId="0" borderId="2" xfId="0" applyBorder="1" applyAlignment="1">
      <alignment vertical="top" wrapText="1"/>
    </xf>
    <xf numFmtId="0" fontId="7" fillId="0" borderId="0" xfId="5" applyFont="1" applyAlignment="1">
      <alignment horizontal="center" vertical="top" wrapText="1"/>
    </xf>
    <xf numFmtId="2" fontId="7" fillId="0" borderId="0" xfId="5" applyNumberFormat="1" applyFont="1" applyAlignment="1">
      <alignment horizontal="center" vertical="top" wrapText="1"/>
    </xf>
    <xf numFmtId="4" fontId="8" fillId="0" borderId="0" xfId="0" applyNumberFormat="1" applyFont="1" applyAlignment="1">
      <alignment vertical="top"/>
    </xf>
    <xf numFmtId="164" fontId="7" fillId="0" borderId="0" xfId="0" applyNumberFormat="1" applyFont="1" applyAlignment="1">
      <alignment horizontal="center" vertical="top" wrapText="1"/>
    </xf>
    <xf numFmtId="4" fontId="8" fillId="3" borderId="0" xfId="0" applyNumberFormat="1" applyFont="1" applyFill="1" applyAlignment="1">
      <alignment horizontal="left" vertical="top" wrapText="1"/>
    </xf>
    <xf numFmtId="0" fontId="1" fillId="0" borderId="2" xfId="0" applyFont="1" applyBorder="1" applyAlignment="1">
      <alignment horizontal="right" vertical="top" wrapText="1"/>
    </xf>
    <xf numFmtId="11" fontId="1" fillId="0" borderId="2" xfId="0" applyNumberFormat="1" applyFont="1" applyBorder="1" applyAlignment="1">
      <alignment horizontal="right" vertical="top" wrapText="1"/>
    </xf>
    <xf numFmtId="3" fontId="2" fillId="0" borderId="0" xfId="4" applyNumberFormat="1"/>
    <xf numFmtId="0" fontId="12" fillId="0" borderId="0" xfId="0" applyFont="1" applyFill="1" applyAlignment="1">
      <alignment horizontal="center" vertical="top" wrapText="1"/>
    </xf>
    <xf numFmtId="2" fontId="12" fillId="0" borderId="0" xfId="0" applyNumberFormat="1" applyFont="1" applyFill="1" applyAlignment="1">
      <alignment horizontal="center" vertical="top" wrapText="1"/>
    </xf>
    <xf numFmtId="4" fontId="12" fillId="0" borderId="0" xfId="0" applyNumberFormat="1" applyFont="1" applyFill="1" applyAlignment="1">
      <alignment vertical="top" wrapText="1"/>
    </xf>
    <xf numFmtId="1" fontId="12" fillId="0" borderId="0" xfId="0" applyNumberFormat="1" applyFont="1" applyAlignment="1">
      <alignment vertical="top" wrapText="1"/>
    </xf>
    <xf numFmtId="0" fontId="8" fillId="2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10">
    <cellStyle name="Normal" xfId="0" builtinId="0"/>
    <cellStyle name="Normal 2" xfId="1"/>
    <cellStyle name="Normal 2 2" xfId="6"/>
    <cellStyle name="Normal 2 3" xfId="8"/>
    <cellStyle name="Normal 3" xfId="5"/>
    <cellStyle name="Normal 3 2" xfId="7"/>
    <cellStyle name="Normal 4" xfId="9"/>
    <cellStyle name="Normal_Loads-IP_New_SC" xfId="2"/>
    <cellStyle name="Normal_Schedules_Trans" xfId="3"/>
    <cellStyle name="Normal_ZoneSummary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1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34" Type="http://schemas.openxmlformats.org/officeDocument/2006/relationships/chartsheet" Target="chartsheets/sheet1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5.xml"/><Relationship Id="rId33" Type="http://schemas.openxmlformats.org/officeDocument/2006/relationships/chartsheet" Target="chartsheets/sheet1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hartsheet" Target="chartsheets/sheet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4.xml"/><Relationship Id="rId32" Type="http://schemas.openxmlformats.org/officeDocument/2006/relationships/chartsheet" Target="chartsheets/sheet11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3.xml"/><Relationship Id="rId28" Type="http://schemas.openxmlformats.org/officeDocument/2006/relationships/chartsheet" Target="chartsheets/sheet7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Relationship Id="rId27" Type="http://schemas.openxmlformats.org/officeDocument/2006/relationships/chartsheet" Target="chartsheets/sheet6.xml"/><Relationship Id="rId30" Type="http://schemas.openxmlformats.org/officeDocument/2006/relationships/chartsheet" Target="chartsheets/sheet9.xml"/><Relationship Id="rId35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4339622641509524E-2"/>
          <c:y val="4.2414355628058717E-2"/>
          <c:w val="0.8479467258601554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LocationSummary!$B$61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LocationSummary!$C$61:$R$61</c:f>
              <c:numCache>
                <c:formatCode>#,##0.00</c:formatCode>
                <c:ptCount val="16"/>
                <c:pt idx="0">
                  <c:v>130591.66666666667</c:v>
                </c:pt>
                <c:pt idx="1">
                  <c:v>93708.333333333328</c:v>
                </c:pt>
                <c:pt idx="2">
                  <c:v>91902.777777777781</c:v>
                </c:pt>
                <c:pt idx="3">
                  <c:v>54855.555555555555</c:v>
                </c:pt>
                <c:pt idx="4">
                  <c:v>16183.333333333334</c:v>
                </c:pt>
                <c:pt idx="5">
                  <c:v>65144.444444444445</c:v>
                </c:pt>
                <c:pt idx="6">
                  <c:v>5177.7777777777774</c:v>
                </c:pt>
                <c:pt idx="7">
                  <c:v>39913.888888888891</c:v>
                </c:pt>
                <c:pt idx="8">
                  <c:v>29958.333333333332</c:v>
                </c:pt>
                <c:pt idx="9">
                  <c:v>7461.1111111111113</c:v>
                </c:pt>
                <c:pt idx="10">
                  <c:v>26291.666666666668</c:v>
                </c:pt>
                <c:pt idx="11">
                  <c:v>18066.666666666668</c:v>
                </c:pt>
                <c:pt idx="12">
                  <c:v>22863.888888888891</c:v>
                </c:pt>
                <c:pt idx="13">
                  <c:v>8866.6666666666661</c:v>
                </c:pt>
                <c:pt idx="14">
                  <c:v>8016.666666666667</c:v>
                </c:pt>
                <c:pt idx="15">
                  <c:v>2661.1111111111113</c:v>
                </c:pt>
              </c:numCache>
            </c:numRef>
          </c:val>
        </c:ser>
        <c:ser>
          <c:idx val="4"/>
          <c:order val="1"/>
          <c:tx>
            <c:strRef>
              <c:f>LocationSummary!$B$62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LocationSummary!$C$62:$R$62</c:f>
              <c:numCache>
                <c:formatCode>#,##0.00</c:formatCode>
                <c:ptCount val="16"/>
                <c:pt idx="0">
                  <c:v>80500</c:v>
                </c:pt>
                <c:pt idx="1">
                  <c:v>80500</c:v>
                </c:pt>
                <c:pt idx="2">
                  <c:v>80500</c:v>
                </c:pt>
                <c:pt idx="3">
                  <c:v>80500</c:v>
                </c:pt>
                <c:pt idx="4">
                  <c:v>80500</c:v>
                </c:pt>
                <c:pt idx="5">
                  <c:v>80500</c:v>
                </c:pt>
                <c:pt idx="6">
                  <c:v>80500</c:v>
                </c:pt>
                <c:pt idx="7">
                  <c:v>80500</c:v>
                </c:pt>
                <c:pt idx="8">
                  <c:v>80500</c:v>
                </c:pt>
                <c:pt idx="9">
                  <c:v>80500</c:v>
                </c:pt>
                <c:pt idx="10">
                  <c:v>80500</c:v>
                </c:pt>
                <c:pt idx="11">
                  <c:v>80500</c:v>
                </c:pt>
                <c:pt idx="12">
                  <c:v>80500</c:v>
                </c:pt>
                <c:pt idx="13">
                  <c:v>80500</c:v>
                </c:pt>
                <c:pt idx="14">
                  <c:v>80500</c:v>
                </c:pt>
                <c:pt idx="15">
                  <c:v>80500</c:v>
                </c:pt>
              </c:numCache>
            </c:numRef>
          </c:val>
        </c:ser>
        <c:ser>
          <c:idx val="6"/>
          <c:order val="2"/>
          <c:tx>
            <c:strRef>
              <c:f>LocationSummary!$B$63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LocationSummary!$C$63:$R$63</c:f>
              <c:numCache>
                <c:formatCode>#,##0.00</c:formatCode>
                <c:ptCount val="16"/>
                <c:pt idx="0">
                  <c:v>4686.1111111111113</c:v>
                </c:pt>
                <c:pt idx="1">
                  <c:v>4677.7777777777774</c:v>
                </c:pt>
                <c:pt idx="2">
                  <c:v>4677.7777777777774</c:v>
                </c:pt>
                <c:pt idx="3">
                  <c:v>4686.1111111111113</c:v>
                </c:pt>
                <c:pt idx="4">
                  <c:v>4683.333333333333</c:v>
                </c:pt>
                <c:pt idx="5">
                  <c:v>4680.5555555555557</c:v>
                </c:pt>
                <c:pt idx="6">
                  <c:v>4675</c:v>
                </c:pt>
                <c:pt idx="7">
                  <c:v>4680.5555555555557</c:v>
                </c:pt>
                <c:pt idx="8">
                  <c:v>4677.7777777777774</c:v>
                </c:pt>
                <c:pt idx="9">
                  <c:v>4672.2222222222226</c:v>
                </c:pt>
                <c:pt idx="10">
                  <c:v>4672.2222222222226</c:v>
                </c:pt>
                <c:pt idx="11">
                  <c:v>4675</c:v>
                </c:pt>
                <c:pt idx="12">
                  <c:v>4677.7777777777774</c:v>
                </c:pt>
                <c:pt idx="13">
                  <c:v>4672.2222222222226</c:v>
                </c:pt>
                <c:pt idx="14">
                  <c:v>4669.4444444444443</c:v>
                </c:pt>
                <c:pt idx="15">
                  <c:v>4641.666666666667</c:v>
                </c:pt>
              </c:numCache>
            </c:numRef>
          </c:val>
        </c:ser>
        <c:ser>
          <c:idx val="7"/>
          <c:order val="3"/>
          <c:tx>
            <c:strRef>
              <c:f>LocationSummary!$B$64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LocationSummary!$C$64:$R$64</c:f>
              <c:numCache>
                <c:formatCode>#,##0.00</c:formatCode>
                <c:ptCount val="16"/>
                <c:pt idx="0">
                  <c:v>166402.77777777778</c:v>
                </c:pt>
                <c:pt idx="1">
                  <c:v>166402.77777777778</c:v>
                </c:pt>
                <c:pt idx="2">
                  <c:v>166402.77777777778</c:v>
                </c:pt>
                <c:pt idx="3">
                  <c:v>166402.77777777778</c:v>
                </c:pt>
                <c:pt idx="4">
                  <c:v>166402.77777777778</c:v>
                </c:pt>
                <c:pt idx="5">
                  <c:v>166402.77777777778</c:v>
                </c:pt>
                <c:pt idx="6">
                  <c:v>166402.77777777778</c:v>
                </c:pt>
                <c:pt idx="7">
                  <c:v>166402.77777777778</c:v>
                </c:pt>
                <c:pt idx="8">
                  <c:v>166402.77777777778</c:v>
                </c:pt>
                <c:pt idx="9">
                  <c:v>166402.77777777778</c:v>
                </c:pt>
                <c:pt idx="10">
                  <c:v>166402.77777777778</c:v>
                </c:pt>
                <c:pt idx="11">
                  <c:v>166402.77777777778</c:v>
                </c:pt>
                <c:pt idx="12">
                  <c:v>166402.77777777778</c:v>
                </c:pt>
                <c:pt idx="13">
                  <c:v>166402.77777777778</c:v>
                </c:pt>
                <c:pt idx="14">
                  <c:v>166402.77777777778</c:v>
                </c:pt>
                <c:pt idx="15">
                  <c:v>166402.77777777778</c:v>
                </c:pt>
              </c:numCache>
            </c:numRef>
          </c:val>
        </c:ser>
        <c:ser>
          <c:idx val="3"/>
          <c:order val="4"/>
          <c:tx>
            <c:strRef>
              <c:f>LocationSummary!$B$66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LocationSummary!$C$66:$R$66</c:f>
              <c:numCache>
                <c:formatCode>#,##0.00</c:formatCode>
                <c:ptCount val="16"/>
                <c:pt idx="0">
                  <c:v>64966.666666666664</c:v>
                </c:pt>
                <c:pt idx="1">
                  <c:v>67402.777777777781</c:v>
                </c:pt>
                <c:pt idx="2">
                  <c:v>69913.888888888891</c:v>
                </c:pt>
                <c:pt idx="3">
                  <c:v>68855.555555555562</c:v>
                </c:pt>
                <c:pt idx="4">
                  <c:v>60027.777777777781</c:v>
                </c:pt>
                <c:pt idx="5">
                  <c:v>70463.888888888891</c:v>
                </c:pt>
                <c:pt idx="6">
                  <c:v>54791.666666666664</c:v>
                </c:pt>
                <c:pt idx="7">
                  <c:v>65080.555555555555</c:v>
                </c:pt>
                <c:pt idx="8">
                  <c:v>71202.777777777766</c:v>
                </c:pt>
                <c:pt idx="9">
                  <c:v>58519.444444444445</c:v>
                </c:pt>
                <c:pt idx="10">
                  <c:v>60827.777777777781</c:v>
                </c:pt>
                <c:pt idx="11">
                  <c:v>64588.888888888891</c:v>
                </c:pt>
                <c:pt idx="12">
                  <c:v>38575</c:v>
                </c:pt>
                <c:pt idx="13">
                  <c:v>61533.333333333336</c:v>
                </c:pt>
                <c:pt idx="14">
                  <c:v>37230.555555555555</c:v>
                </c:pt>
                <c:pt idx="15">
                  <c:v>74930.555555555562</c:v>
                </c:pt>
              </c:numCache>
            </c:numRef>
          </c:val>
        </c:ser>
        <c:ser>
          <c:idx val="0"/>
          <c:order val="5"/>
          <c:tx>
            <c:strRef>
              <c:f>LocationSummary!$B$72</c:f>
              <c:strCache>
                <c:ptCount val="1"/>
                <c:pt idx="0">
                  <c:v>Refrigeration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LocationSummary!$C$72:$R$72</c:f>
              <c:numCache>
                <c:formatCode>#,##0.00</c:formatCode>
                <c:ptCount val="16"/>
                <c:pt idx="0">
                  <c:v>18688.888888888891</c:v>
                </c:pt>
                <c:pt idx="1">
                  <c:v>17925</c:v>
                </c:pt>
                <c:pt idx="2">
                  <c:v>17852.777777777777</c:v>
                </c:pt>
                <c:pt idx="3">
                  <c:v>17169.444444444445</c:v>
                </c:pt>
                <c:pt idx="4">
                  <c:v>17255.555555555555</c:v>
                </c:pt>
                <c:pt idx="5">
                  <c:v>17319.444444444445</c:v>
                </c:pt>
                <c:pt idx="6">
                  <c:v>16561.111111111109</c:v>
                </c:pt>
                <c:pt idx="7">
                  <c:v>16663.888888888891</c:v>
                </c:pt>
                <c:pt idx="8">
                  <c:v>16594.444444444445</c:v>
                </c:pt>
                <c:pt idx="9">
                  <c:v>16238.888888888889</c:v>
                </c:pt>
                <c:pt idx="10">
                  <c:v>16319.444444444445</c:v>
                </c:pt>
                <c:pt idx="11">
                  <c:v>16205.555555555555</c:v>
                </c:pt>
                <c:pt idx="12">
                  <c:v>16155.555555555555</c:v>
                </c:pt>
                <c:pt idx="13">
                  <c:v>15888.888888888889</c:v>
                </c:pt>
                <c:pt idx="14">
                  <c:v>15633.333333333334</c:v>
                </c:pt>
                <c:pt idx="15">
                  <c:v>15250</c:v>
                </c:pt>
              </c:numCache>
            </c:numRef>
          </c:val>
        </c:ser>
        <c:overlap val="100"/>
        <c:axId val="100100736"/>
        <c:axId val="100114816"/>
      </c:barChart>
      <c:catAx>
        <c:axId val="10010073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114816"/>
        <c:crosses val="autoZero"/>
        <c:auto val="1"/>
        <c:lblAlgn val="ctr"/>
        <c:lblOffset val="50"/>
        <c:tickLblSkip val="1"/>
        <c:tickMarkSkip val="1"/>
      </c:catAx>
      <c:valAx>
        <c:axId val="1001148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288743882544861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10073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4469108398076218"/>
          <c:y val="5.6552474170744972E-2"/>
          <c:w val="0.48723640399556095"/>
          <c:h val="0.1457313757476889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Dining Heating Set Point Schedules</a:t>
            </a:r>
          </a:p>
        </c:rich>
      </c:tx>
      <c:layout>
        <c:manualLayout>
          <c:xMode val="edge"/>
          <c:yMode val="edge"/>
          <c:x val="0.31520532741398444"/>
          <c:y val="1.957585644371953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2130965593785243E-2"/>
          <c:y val="9.6247960848287226E-2"/>
          <c:w val="0.9045504994450605"/>
          <c:h val="0.77650897226754045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Schedules!$E$42:$AB$42</c:f>
              <c:numCache>
                <c:formatCode>General</c:formatCode>
                <c:ptCount val="24"/>
                <c:pt idx="0">
                  <c:v>21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Schedules!$E$45:$AB$45</c:f>
              <c:numCache>
                <c:formatCode>General</c:formatCode>
                <c:ptCount val="24"/>
                <c:pt idx="0">
                  <c:v>21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ser>
          <c:idx val="2"/>
          <c:order val="2"/>
          <c:tx>
            <c:v>Sunday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Schedules!$E$46:$AB$46</c:f>
              <c:numCache>
                <c:formatCode>General</c:formatCode>
                <c:ptCount val="24"/>
                <c:pt idx="0">
                  <c:v>21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axId val="101425920"/>
        <c:axId val="101427840"/>
      </c:barChart>
      <c:catAx>
        <c:axId val="101425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610432852386233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427840"/>
        <c:crosses val="autoZero"/>
        <c:auto val="1"/>
        <c:lblAlgn val="ctr"/>
        <c:lblOffset val="100"/>
        <c:tickLblSkip val="1"/>
        <c:tickMarkSkip val="1"/>
      </c:catAx>
      <c:valAx>
        <c:axId val="101427840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42592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4350721420643732E-2"/>
          <c:y val="1.468189233278956E-2"/>
          <c:w val="0.20754716981132285"/>
          <c:h val="0.1337683523654170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Dining Cooling Set Point Schedules</a:t>
            </a:r>
          </a:p>
        </c:rich>
      </c:tx>
      <c:layout>
        <c:manualLayout>
          <c:xMode val="edge"/>
          <c:yMode val="edge"/>
          <c:x val="0.31409544950055496"/>
          <c:y val="1.957585644371953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2130965593785243E-2"/>
          <c:y val="9.6247960848287226E-2"/>
          <c:w val="0.9045504994450605"/>
          <c:h val="0.77650897226754045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Schedules!$E$47:$AB$47</c:f>
              <c:numCache>
                <c:formatCode>General</c:formatCode>
                <c:ptCount val="24"/>
                <c:pt idx="0">
                  <c:v>24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Schedules!$E$48:$AB$48</c:f>
              <c:numCache>
                <c:formatCode>General</c:formatCode>
                <c:ptCount val="24"/>
                <c:pt idx="0">
                  <c:v>24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</c:ser>
        <c:ser>
          <c:idx val="2"/>
          <c:order val="2"/>
          <c:tx>
            <c:v>Sunday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Schedules!$E$50:$AB$50</c:f>
              <c:numCache>
                <c:formatCode>General</c:formatCode>
                <c:ptCount val="24"/>
                <c:pt idx="0">
                  <c:v>24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</c:ser>
        <c:axId val="101610240"/>
        <c:axId val="101612160"/>
      </c:barChart>
      <c:catAx>
        <c:axId val="101610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610432852386233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612160"/>
        <c:crosses val="autoZero"/>
        <c:auto val="1"/>
        <c:lblAlgn val="ctr"/>
        <c:lblOffset val="100"/>
        <c:tickLblSkip val="1"/>
        <c:tickMarkSkip val="1"/>
      </c:catAx>
      <c:valAx>
        <c:axId val="101612160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61024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590455049944565"/>
          <c:y val="0.13376835236541709"/>
          <c:w val="0.26193118756936778"/>
          <c:h val="0.114192495921696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Kitchen Heating Set Point Schedules</a:t>
            </a:r>
          </a:p>
        </c:rich>
      </c:tx>
      <c:layout>
        <c:manualLayout>
          <c:xMode val="edge"/>
          <c:yMode val="edge"/>
          <c:x val="0.30965593784683687"/>
          <c:y val="1.957585644371953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7702552719200892E-2"/>
          <c:y val="8.972267536704831E-2"/>
          <c:w val="0.9178690344062157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Schedules!$E$51:$AB$51</c:f>
              <c:numCache>
                <c:formatCode>General</c:formatCode>
                <c:ptCount val="24"/>
                <c:pt idx="0">
                  <c:v>19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Schedules!$E$54:$AB$54</c:f>
              <c:numCache>
                <c:formatCode>General</c:formatCode>
                <c:ptCount val="24"/>
                <c:pt idx="0">
                  <c:v>19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</c:numCache>
            </c:numRef>
          </c:val>
        </c:ser>
        <c:ser>
          <c:idx val="2"/>
          <c:order val="2"/>
          <c:tx>
            <c:v>Sunday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Schedules!$E$55:$AB$55</c:f>
              <c:numCache>
                <c:formatCode>General</c:formatCode>
                <c:ptCount val="24"/>
                <c:pt idx="0">
                  <c:v>19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</c:numCache>
            </c:numRef>
          </c:val>
        </c:ser>
        <c:axId val="101762176"/>
        <c:axId val="101764096"/>
      </c:barChart>
      <c:catAx>
        <c:axId val="101762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499445061043668"/>
              <c:y val="0.9494290375203977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764096"/>
        <c:crosses val="autoZero"/>
        <c:auto val="1"/>
        <c:lblAlgn val="ctr"/>
        <c:lblOffset val="100"/>
        <c:tickLblSkip val="1"/>
        <c:tickMarkSkip val="1"/>
      </c:catAx>
      <c:valAx>
        <c:axId val="101764096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12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1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882544861337702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76217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3240843507214266E-2"/>
          <c:y val="0"/>
          <c:w val="0.20754716981132273"/>
          <c:h val="0.1337683523654170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Kitchen Cooling Set Point Schedules</a:t>
            </a:r>
          </a:p>
        </c:rich>
      </c:tx>
      <c:layout>
        <c:manualLayout>
          <c:xMode val="edge"/>
          <c:yMode val="edge"/>
          <c:x val="0.30854605993340906"/>
          <c:y val="1.957585644371953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2130965593785243E-2"/>
          <c:y val="9.6247960848287226E-2"/>
          <c:w val="0.9045504994450605"/>
          <c:h val="0.77650897226754045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Schedules!$E$56:$AB$56</c:f>
              <c:numCache>
                <c:formatCode>General</c:formatCode>
                <c:ptCount val="24"/>
                <c:pt idx="0">
                  <c:v>26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Schedules!$E$57:$AB$57</c:f>
              <c:numCache>
                <c:formatCode>General</c:formatCode>
                <c:ptCount val="24"/>
                <c:pt idx="0">
                  <c:v>26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</c:ser>
        <c:ser>
          <c:idx val="2"/>
          <c:order val="2"/>
          <c:tx>
            <c:v>Sunday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Schedules!$E$59:$AB$59</c:f>
              <c:numCache>
                <c:formatCode>General</c:formatCode>
                <c:ptCount val="24"/>
                <c:pt idx="0">
                  <c:v>26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</c:ser>
        <c:axId val="101811328"/>
        <c:axId val="101813248"/>
      </c:barChart>
      <c:catAx>
        <c:axId val="101811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610432852386233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813248"/>
        <c:crosses val="autoZero"/>
        <c:auto val="1"/>
        <c:lblAlgn val="ctr"/>
        <c:lblOffset val="100"/>
        <c:tickLblSkip val="1"/>
        <c:tickMarkSkip val="1"/>
      </c:catAx>
      <c:valAx>
        <c:axId val="101813248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81132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034406215316702"/>
          <c:y val="2.77324632952692E-2"/>
          <c:w val="0.26193118756936662"/>
          <c:h val="0.114192495921696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LocationSummary!$B$76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LocationSummary!$C$76:$R$76</c:f>
              <c:numCache>
                <c:formatCode>#,##0.00</c:formatCode>
                <c:ptCount val="16"/>
                <c:pt idx="0">
                  <c:v>14930</c:v>
                </c:pt>
                <c:pt idx="1">
                  <c:v>224370</c:v>
                </c:pt>
                <c:pt idx="2">
                  <c:v>157720</c:v>
                </c:pt>
                <c:pt idx="3">
                  <c:v>435780</c:v>
                </c:pt>
                <c:pt idx="4">
                  <c:v>126250</c:v>
                </c:pt>
                <c:pt idx="5">
                  <c:v>274310</c:v>
                </c:pt>
                <c:pt idx="6">
                  <c:v>392090</c:v>
                </c:pt>
                <c:pt idx="7">
                  <c:v>784410</c:v>
                </c:pt>
                <c:pt idx="8">
                  <c:v>518710.00000000006</c:v>
                </c:pt>
                <c:pt idx="9">
                  <c:v>713480</c:v>
                </c:pt>
                <c:pt idx="10">
                  <c:v>1070370</c:v>
                </c:pt>
                <c:pt idx="11">
                  <c:v>776960</c:v>
                </c:pt>
                <c:pt idx="12">
                  <c:v>1439740</c:v>
                </c:pt>
                <c:pt idx="13">
                  <c:v>1128050</c:v>
                </c:pt>
                <c:pt idx="14">
                  <c:v>1810400</c:v>
                </c:pt>
                <c:pt idx="15">
                  <c:v>2710940</c:v>
                </c:pt>
              </c:numCache>
            </c:numRef>
          </c:val>
        </c:ser>
        <c:ser>
          <c:idx val="4"/>
          <c:order val="1"/>
          <c:tx>
            <c:strRef>
              <c:f>LocationSummary!$B$80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LocationSummary!$C$80:$R$80</c:f>
              <c:numCache>
                <c:formatCode>#,##0.00</c:formatCode>
                <c:ptCount val="16"/>
                <c:pt idx="0">
                  <c:v>800920</c:v>
                </c:pt>
                <c:pt idx="1">
                  <c:v>800920</c:v>
                </c:pt>
                <c:pt idx="2">
                  <c:v>800920</c:v>
                </c:pt>
                <c:pt idx="3">
                  <c:v>800920</c:v>
                </c:pt>
                <c:pt idx="4">
                  <c:v>800920</c:v>
                </c:pt>
                <c:pt idx="5">
                  <c:v>800920</c:v>
                </c:pt>
                <c:pt idx="6">
                  <c:v>800920</c:v>
                </c:pt>
                <c:pt idx="7">
                  <c:v>800920</c:v>
                </c:pt>
                <c:pt idx="8">
                  <c:v>800920</c:v>
                </c:pt>
                <c:pt idx="9">
                  <c:v>800920</c:v>
                </c:pt>
                <c:pt idx="10">
                  <c:v>800920</c:v>
                </c:pt>
                <c:pt idx="11">
                  <c:v>800920</c:v>
                </c:pt>
                <c:pt idx="12">
                  <c:v>800920</c:v>
                </c:pt>
                <c:pt idx="13">
                  <c:v>800920</c:v>
                </c:pt>
                <c:pt idx="14">
                  <c:v>800920</c:v>
                </c:pt>
                <c:pt idx="15">
                  <c:v>800920</c:v>
                </c:pt>
              </c:numCache>
            </c:numRef>
          </c:val>
        </c:ser>
        <c:ser>
          <c:idx val="0"/>
          <c:order val="2"/>
          <c:tx>
            <c:strRef>
              <c:f>LocationSummary!$B$87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LocationSummary!$C$87:$R$87</c:f>
              <c:numCache>
                <c:formatCode>#,##0.00</c:formatCode>
                <c:ptCount val="16"/>
                <c:pt idx="0">
                  <c:v>121390</c:v>
                </c:pt>
                <c:pt idx="1">
                  <c:v>152470</c:v>
                </c:pt>
                <c:pt idx="2">
                  <c:v>134600</c:v>
                </c:pt>
                <c:pt idx="3">
                  <c:v>182410</c:v>
                </c:pt>
                <c:pt idx="4">
                  <c:v>176600</c:v>
                </c:pt>
                <c:pt idx="5">
                  <c:v>156120</c:v>
                </c:pt>
                <c:pt idx="6">
                  <c:v>202230</c:v>
                </c:pt>
                <c:pt idx="7">
                  <c:v>205950</c:v>
                </c:pt>
                <c:pt idx="8">
                  <c:v>201480</c:v>
                </c:pt>
                <c:pt idx="9">
                  <c:v>218200</c:v>
                </c:pt>
                <c:pt idx="10">
                  <c:v>226610</c:v>
                </c:pt>
                <c:pt idx="11">
                  <c:v>225530</c:v>
                </c:pt>
                <c:pt idx="12">
                  <c:v>244460</c:v>
                </c:pt>
                <c:pt idx="13">
                  <c:v>247700</c:v>
                </c:pt>
                <c:pt idx="14">
                  <c:v>273910</c:v>
                </c:pt>
                <c:pt idx="15">
                  <c:v>309550</c:v>
                </c:pt>
              </c:numCache>
            </c:numRef>
          </c:val>
        </c:ser>
        <c:overlap val="100"/>
        <c:axId val="100219136"/>
        <c:axId val="100220928"/>
      </c:barChart>
      <c:catAx>
        <c:axId val="10021913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20928"/>
        <c:crosses val="autoZero"/>
        <c:auto val="1"/>
        <c:lblAlgn val="ctr"/>
        <c:lblOffset val="50"/>
        <c:tickLblSkip val="1"/>
        <c:tickMarkSkip val="1"/>
      </c:catAx>
      <c:valAx>
        <c:axId val="1002209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69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1913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94968553459126"/>
          <c:y val="5.328983143012507E-2"/>
          <c:w val="0.23418423973362981"/>
          <c:h val="0.1370309951060365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541620421753621"/>
          <c:y val="7.8303425774877644E-2"/>
          <c:w val="0.86459489456160266"/>
          <c:h val="0.72430668841761758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LocationSummary!$B$127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LocationSummary!$C$127:$R$127</c:f>
              <c:numCache>
                <c:formatCode>0.00</c:formatCode>
                <c:ptCount val="16"/>
                <c:pt idx="0">
                  <c:v>919.74958427076206</c:v>
                </c:pt>
                <c:pt idx="1">
                  <c:v>659.98239264403799</c:v>
                </c:pt>
                <c:pt idx="2">
                  <c:v>647.26596889367113</c:v>
                </c:pt>
                <c:pt idx="3">
                  <c:v>386.34451726499071</c:v>
                </c:pt>
                <c:pt idx="4">
                  <c:v>113.97828426098015</c:v>
                </c:pt>
                <c:pt idx="5">
                  <c:v>458.80856891323486</c:v>
                </c:pt>
                <c:pt idx="6">
                  <c:v>36.466790570282697</c:v>
                </c:pt>
                <c:pt idx="7">
                  <c:v>281.11121979849361</c:v>
                </c:pt>
                <c:pt idx="8">
                  <c:v>210.99481561185564</c:v>
                </c:pt>
                <c:pt idx="9">
                  <c:v>52.548175682285049</c:v>
                </c:pt>
                <c:pt idx="10">
                  <c:v>185.17069353418762</c:v>
                </c:pt>
                <c:pt idx="11">
                  <c:v>127.2424924190551</c:v>
                </c:pt>
                <c:pt idx="12">
                  <c:v>161.02905213733737</c:v>
                </c:pt>
                <c:pt idx="13">
                  <c:v>62.447422478724448</c:v>
                </c:pt>
                <c:pt idx="14">
                  <c:v>56.460921451628685</c:v>
                </c:pt>
                <c:pt idx="15">
                  <c:v>18.74205223515602</c:v>
                </c:pt>
              </c:numCache>
            </c:numRef>
          </c:val>
        </c:ser>
        <c:ser>
          <c:idx val="0"/>
          <c:order val="1"/>
          <c:tx>
            <c:strRef>
              <c:f>LocationSummary!$B$128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LocationSummary!$C$128:$R$128</c:f>
              <c:numCache>
                <c:formatCode>0.00</c:formatCode>
                <c:ptCount val="16"/>
                <c:pt idx="0">
                  <c:v>566.95686197789303</c:v>
                </c:pt>
                <c:pt idx="1">
                  <c:v>566.95686197789303</c:v>
                </c:pt>
                <c:pt idx="2">
                  <c:v>566.95686197789303</c:v>
                </c:pt>
                <c:pt idx="3">
                  <c:v>566.95686197789303</c:v>
                </c:pt>
                <c:pt idx="4">
                  <c:v>566.95686197789303</c:v>
                </c:pt>
                <c:pt idx="5">
                  <c:v>566.95686197789303</c:v>
                </c:pt>
                <c:pt idx="6">
                  <c:v>566.95686197789303</c:v>
                </c:pt>
                <c:pt idx="7">
                  <c:v>566.95686197789303</c:v>
                </c:pt>
                <c:pt idx="8">
                  <c:v>566.95686197789303</c:v>
                </c:pt>
                <c:pt idx="9">
                  <c:v>566.95686197789303</c:v>
                </c:pt>
                <c:pt idx="10">
                  <c:v>566.95686197789303</c:v>
                </c:pt>
                <c:pt idx="11">
                  <c:v>566.95686197789303</c:v>
                </c:pt>
                <c:pt idx="12">
                  <c:v>566.95686197789303</c:v>
                </c:pt>
                <c:pt idx="13">
                  <c:v>566.95686197789303</c:v>
                </c:pt>
                <c:pt idx="14">
                  <c:v>566.95686197789303</c:v>
                </c:pt>
                <c:pt idx="15">
                  <c:v>566.95686197789303</c:v>
                </c:pt>
              </c:numCache>
            </c:numRef>
          </c:val>
        </c:ser>
        <c:ser>
          <c:idx val="1"/>
          <c:order val="2"/>
          <c:tx>
            <c:strRef>
              <c:f>LocationSummary!$B$129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LocationSummary!$C$129:$R$129</c:f>
              <c:numCache>
                <c:formatCode>0.00</c:formatCode>
                <c:ptCount val="16"/>
                <c:pt idx="0">
                  <c:v>33.004010564413576</c:v>
                </c:pt>
                <c:pt idx="1">
                  <c:v>32.945319377873425</c:v>
                </c:pt>
                <c:pt idx="2">
                  <c:v>32.945319377873425</c:v>
                </c:pt>
                <c:pt idx="3">
                  <c:v>33.004010564413576</c:v>
                </c:pt>
                <c:pt idx="4">
                  <c:v>32.984446835566864</c:v>
                </c:pt>
                <c:pt idx="5">
                  <c:v>32.964883106720144</c:v>
                </c:pt>
                <c:pt idx="6">
                  <c:v>32.925755649026705</c:v>
                </c:pt>
                <c:pt idx="7">
                  <c:v>32.964883106720144</c:v>
                </c:pt>
                <c:pt idx="8">
                  <c:v>32.945319377873425</c:v>
                </c:pt>
                <c:pt idx="9">
                  <c:v>32.906191920179985</c:v>
                </c:pt>
                <c:pt idx="10">
                  <c:v>32.906191920179985</c:v>
                </c:pt>
                <c:pt idx="11">
                  <c:v>32.925755649026705</c:v>
                </c:pt>
                <c:pt idx="12">
                  <c:v>32.945319377873425</c:v>
                </c:pt>
                <c:pt idx="13">
                  <c:v>32.906191920179985</c:v>
                </c:pt>
                <c:pt idx="14">
                  <c:v>32.886628191333273</c:v>
                </c:pt>
                <c:pt idx="15">
                  <c:v>32.690990902866091</c:v>
                </c:pt>
              </c:numCache>
            </c:numRef>
          </c:val>
        </c:ser>
        <c:ser>
          <c:idx val="3"/>
          <c:order val="3"/>
          <c:tx>
            <c:strRef>
              <c:f>LocationSummary!$B$130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LocationSummary!$C$130:$R$130</c:f>
              <c:numCache>
                <c:formatCode>0.00</c:formatCode>
                <c:ptCount val="16"/>
                <c:pt idx="0">
                  <c:v>1171.9651765626529</c:v>
                </c:pt>
                <c:pt idx="1">
                  <c:v>1171.9651765626529</c:v>
                </c:pt>
                <c:pt idx="2">
                  <c:v>1171.9651765626529</c:v>
                </c:pt>
                <c:pt idx="3">
                  <c:v>1171.9651765626529</c:v>
                </c:pt>
                <c:pt idx="4">
                  <c:v>1171.9651765626529</c:v>
                </c:pt>
                <c:pt idx="5">
                  <c:v>1171.9651765626529</c:v>
                </c:pt>
                <c:pt idx="6">
                  <c:v>1171.9651765626529</c:v>
                </c:pt>
                <c:pt idx="7">
                  <c:v>1171.9651765626529</c:v>
                </c:pt>
                <c:pt idx="8">
                  <c:v>1171.9651765626529</c:v>
                </c:pt>
                <c:pt idx="9">
                  <c:v>1171.9651765626529</c:v>
                </c:pt>
                <c:pt idx="10">
                  <c:v>1171.9651765626529</c:v>
                </c:pt>
                <c:pt idx="11">
                  <c:v>1171.9651765626529</c:v>
                </c:pt>
                <c:pt idx="12">
                  <c:v>1171.9651765626529</c:v>
                </c:pt>
                <c:pt idx="13">
                  <c:v>1171.9651765626529</c:v>
                </c:pt>
                <c:pt idx="14">
                  <c:v>1171.9651765626529</c:v>
                </c:pt>
                <c:pt idx="15">
                  <c:v>1171.9651765626529</c:v>
                </c:pt>
              </c:numCache>
            </c:numRef>
          </c:val>
        </c:ser>
        <c:ser>
          <c:idx val="4"/>
          <c:order val="4"/>
          <c:tx>
            <c:strRef>
              <c:f>LocationSummary!$B$132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LocationSummary!$C$132:$R$132</c:f>
              <c:numCache>
                <c:formatCode>0.00</c:formatCode>
                <c:ptCount val="16"/>
                <c:pt idx="0">
                  <c:v>457.55649026704492</c:v>
                </c:pt>
                <c:pt idx="1">
                  <c:v>474.71388046561674</c:v>
                </c:pt>
                <c:pt idx="2">
                  <c:v>492.39949134304999</c:v>
                </c:pt>
                <c:pt idx="3">
                  <c:v>484.94571065245037</c:v>
                </c:pt>
                <c:pt idx="4">
                  <c:v>422.77218037757996</c:v>
                </c:pt>
                <c:pt idx="5">
                  <c:v>496.27310965470019</c:v>
                </c:pt>
                <c:pt idx="6">
                  <c:v>385.89455150151622</c:v>
                </c:pt>
                <c:pt idx="7">
                  <c:v>458.35860314976037</c:v>
                </c:pt>
                <c:pt idx="8">
                  <c:v>501.47706152792716</c:v>
                </c:pt>
                <c:pt idx="9">
                  <c:v>412.14907561381199</c:v>
                </c:pt>
                <c:pt idx="10">
                  <c:v>428.40653428543482</c:v>
                </c:pt>
                <c:pt idx="11">
                  <c:v>454.89582314389122</c:v>
                </c:pt>
                <c:pt idx="12">
                  <c:v>271.68150249437542</c:v>
                </c:pt>
                <c:pt idx="13">
                  <c:v>433.37572141250126</c:v>
                </c:pt>
                <c:pt idx="14">
                  <c:v>262.21265773256386</c:v>
                </c:pt>
                <c:pt idx="15">
                  <c:v>527.7315856402231</c:v>
                </c:pt>
              </c:numCache>
            </c:numRef>
          </c:val>
        </c:ser>
        <c:ser>
          <c:idx val="5"/>
          <c:order val="5"/>
          <c:tx>
            <c:strRef>
              <c:f>LocationSummary!$B$138</c:f>
              <c:strCache>
                <c:ptCount val="1"/>
                <c:pt idx="0">
                  <c:v>Refrigeration (elec)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LocationSummary!$C$138:$R$138</c:f>
              <c:numCache>
                <c:formatCode>0.00</c:formatCode>
                <c:ptCount val="16"/>
                <c:pt idx="0">
                  <c:v>131.62476768071994</c:v>
                </c:pt>
                <c:pt idx="1">
                  <c:v>126.24474224787245</c:v>
                </c:pt>
                <c:pt idx="2">
                  <c:v>125.73608529785777</c:v>
                </c:pt>
                <c:pt idx="3">
                  <c:v>120.92340800156511</c:v>
                </c:pt>
                <c:pt idx="4">
                  <c:v>121.52988359581337</c:v>
                </c:pt>
                <c:pt idx="5">
                  <c:v>121.97984935928788</c:v>
                </c:pt>
                <c:pt idx="6">
                  <c:v>116.63895138413382</c:v>
                </c:pt>
                <c:pt idx="7">
                  <c:v>117.36280935146239</c:v>
                </c:pt>
                <c:pt idx="8">
                  <c:v>116.87371613029444</c:v>
                </c:pt>
                <c:pt idx="9">
                  <c:v>114.36955883791451</c:v>
                </c:pt>
                <c:pt idx="10">
                  <c:v>114.93690697446934</c:v>
                </c:pt>
                <c:pt idx="11">
                  <c:v>114.13479409175389</c:v>
                </c:pt>
                <c:pt idx="12">
                  <c:v>113.78264697251296</c:v>
                </c:pt>
                <c:pt idx="13">
                  <c:v>111.90452900322802</c:v>
                </c:pt>
                <c:pt idx="14">
                  <c:v>110.10466594932994</c:v>
                </c:pt>
                <c:pt idx="15">
                  <c:v>107.40487136848284</c:v>
                </c:pt>
              </c:numCache>
            </c:numRef>
          </c:val>
        </c:ser>
        <c:ser>
          <c:idx val="6"/>
          <c:order val="6"/>
          <c:tx>
            <c:strRef>
              <c:f>LocationSummary!$B$142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LocationSummary!$C$142:$R$142</c:f>
              <c:numCache>
                <c:formatCode>0.00</c:formatCode>
                <c:ptCount val="16"/>
                <c:pt idx="0">
                  <c:v>29.20864716815025</c:v>
                </c:pt>
                <c:pt idx="1">
                  <c:v>438.95138413381591</c:v>
                </c:pt>
                <c:pt idx="2">
                  <c:v>308.55913137043922</c:v>
                </c:pt>
                <c:pt idx="3">
                  <c:v>852.54817568228509</c:v>
                </c:pt>
                <c:pt idx="4">
                  <c:v>246.99207668981708</c:v>
                </c:pt>
                <c:pt idx="5">
                  <c:v>536.65264599432658</c:v>
                </c:pt>
                <c:pt idx="6">
                  <c:v>767.07424435097334</c:v>
                </c:pt>
                <c:pt idx="7">
                  <c:v>1534.5984544654211</c:v>
                </c:pt>
                <c:pt idx="8">
                  <c:v>1014.7901790081191</c:v>
                </c:pt>
                <c:pt idx="9">
                  <c:v>1395.8329257556491</c:v>
                </c:pt>
                <c:pt idx="10">
                  <c:v>2094.0428445661746</c:v>
                </c:pt>
                <c:pt idx="11">
                  <c:v>1520.023476474616</c:v>
                </c:pt>
                <c:pt idx="12">
                  <c:v>2816.6682969774042</c:v>
                </c:pt>
                <c:pt idx="13">
                  <c:v>2206.8864325540449</c:v>
                </c:pt>
                <c:pt idx="14">
                  <c:v>3541.8174704098601</c:v>
                </c:pt>
                <c:pt idx="15">
                  <c:v>5303.6095079722199</c:v>
                </c:pt>
              </c:numCache>
            </c:numRef>
          </c:val>
        </c:ser>
        <c:ser>
          <c:idx val="7"/>
          <c:order val="7"/>
          <c:tx>
            <c:strRef>
              <c:f>LocationSummary!$B$146</c:f>
              <c:strCache>
                <c:ptCount val="1"/>
                <c:pt idx="0">
                  <c:v>Interior Equipment (gas)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LocationSummary!$C$146:$R$146</c:f>
              <c:numCache>
                <c:formatCode>0.00</c:formatCode>
                <c:ptCount val="16"/>
                <c:pt idx="0">
                  <c:v>1566.8981707913529</c:v>
                </c:pt>
                <c:pt idx="1">
                  <c:v>1566.8981707913529</c:v>
                </c:pt>
                <c:pt idx="2">
                  <c:v>1566.8981707913529</c:v>
                </c:pt>
                <c:pt idx="3">
                  <c:v>1566.8981707913529</c:v>
                </c:pt>
                <c:pt idx="4">
                  <c:v>1566.8981707913529</c:v>
                </c:pt>
                <c:pt idx="5">
                  <c:v>1566.8981707913529</c:v>
                </c:pt>
                <c:pt idx="6">
                  <c:v>1566.8981707913529</c:v>
                </c:pt>
                <c:pt idx="7">
                  <c:v>1566.8981707913529</c:v>
                </c:pt>
                <c:pt idx="8">
                  <c:v>1566.8981707913529</c:v>
                </c:pt>
                <c:pt idx="9">
                  <c:v>1566.8981707913529</c:v>
                </c:pt>
                <c:pt idx="10">
                  <c:v>1566.8981707913529</c:v>
                </c:pt>
                <c:pt idx="11">
                  <c:v>1566.8981707913529</c:v>
                </c:pt>
                <c:pt idx="12">
                  <c:v>1566.8981707913529</c:v>
                </c:pt>
                <c:pt idx="13">
                  <c:v>1566.8981707913529</c:v>
                </c:pt>
                <c:pt idx="14">
                  <c:v>1566.8981707913529</c:v>
                </c:pt>
                <c:pt idx="15">
                  <c:v>1566.8981707913529</c:v>
                </c:pt>
              </c:numCache>
            </c:numRef>
          </c:val>
        </c:ser>
        <c:ser>
          <c:idx val="8"/>
          <c:order val="8"/>
          <c:tx>
            <c:strRef>
              <c:f>LocationSummary!$B$153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LocationSummary!$C$153:$R$153</c:f>
              <c:numCache>
                <c:formatCode>0.00</c:formatCode>
                <c:ptCount val="16"/>
                <c:pt idx="0">
                  <c:v>237.48410447031205</c:v>
                </c:pt>
                <c:pt idx="1">
                  <c:v>298.28817372591215</c:v>
                </c:pt>
                <c:pt idx="2">
                  <c:v>263.32779027682676</c:v>
                </c:pt>
                <c:pt idx="3">
                  <c:v>356.86197789298643</c:v>
                </c:pt>
                <c:pt idx="4">
                  <c:v>345.49545143304317</c:v>
                </c:pt>
                <c:pt idx="5">
                  <c:v>305.4289347549643</c:v>
                </c:pt>
                <c:pt idx="6">
                  <c:v>395.63728846718186</c:v>
                </c:pt>
                <c:pt idx="7">
                  <c:v>402.914995598161</c:v>
                </c:pt>
                <c:pt idx="8">
                  <c:v>394.170008803678</c:v>
                </c:pt>
                <c:pt idx="9">
                  <c:v>426.8805634353908</c:v>
                </c:pt>
                <c:pt idx="10">
                  <c:v>443.33365939548082</c:v>
                </c:pt>
                <c:pt idx="11">
                  <c:v>441.22077668003521</c:v>
                </c:pt>
                <c:pt idx="12">
                  <c:v>478.25491538687277</c:v>
                </c:pt>
                <c:pt idx="13">
                  <c:v>484.59356353320948</c:v>
                </c:pt>
                <c:pt idx="14">
                  <c:v>535.87009684045779</c:v>
                </c:pt>
                <c:pt idx="15">
                  <c:v>605.59522645016148</c:v>
                </c:pt>
              </c:numCache>
            </c:numRef>
          </c:val>
        </c:ser>
        <c:overlap val="100"/>
        <c:axId val="100321920"/>
        <c:axId val="100323712"/>
      </c:barChart>
      <c:catAx>
        <c:axId val="10032192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23712"/>
        <c:crosses val="autoZero"/>
        <c:auto val="1"/>
        <c:lblAlgn val="ctr"/>
        <c:lblOffset val="0"/>
        <c:tickLblSkip val="1"/>
        <c:tickMarkSkip val="1"/>
      </c:catAx>
      <c:valAx>
        <c:axId val="100323712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5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Energy Use Intensity (MJ/m</a:t>
                </a:r>
                <a:r>
                  <a:rPr lang="en-US" sz="135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35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0.1745513866231649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2192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318534961154269"/>
          <c:y val="8.9178901576944025E-2"/>
          <c:w val="0.58934517203107462"/>
          <c:h val="0.2022838499184339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541620421753621"/>
          <c:y val="4.2414355628058717E-2"/>
          <c:w val="0.81687014428412874"/>
          <c:h val="0.74714518760195769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LocationSummary!$B$224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LocationSummary!$C$224:$R$224</c:f>
              <c:numCache>
                <c:formatCode>#,##0.00</c:formatCode>
                <c:ptCount val="16"/>
                <c:pt idx="0">
                  <c:v>1377.36</c:v>
                </c:pt>
                <c:pt idx="1">
                  <c:v>1377.36</c:v>
                </c:pt>
                <c:pt idx="2">
                  <c:v>1377.36</c:v>
                </c:pt>
                <c:pt idx="3">
                  <c:v>1377.36</c:v>
                </c:pt>
                <c:pt idx="4">
                  <c:v>1377.36</c:v>
                </c:pt>
                <c:pt idx="5">
                  <c:v>1377.36</c:v>
                </c:pt>
                <c:pt idx="6">
                  <c:v>1377.36</c:v>
                </c:pt>
                <c:pt idx="7">
                  <c:v>1377.36</c:v>
                </c:pt>
                <c:pt idx="8">
                  <c:v>1377.36</c:v>
                </c:pt>
                <c:pt idx="9">
                  <c:v>1377.36</c:v>
                </c:pt>
                <c:pt idx="10">
                  <c:v>1377.36</c:v>
                </c:pt>
                <c:pt idx="11">
                  <c:v>1377.36</c:v>
                </c:pt>
                <c:pt idx="12">
                  <c:v>1377.36</c:v>
                </c:pt>
                <c:pt idx="13">
                  <c:v>1377.36</c:v>
                </c:pt>
                <c:pt idx="14">
                  <c:v>1377.36</c:v>
                </c:pt>
                <c:pt idx="15">
                  <c:v>1377.36</c:v>
                </c:pt>
              </c:numCache>
            </c:numRef>
          </c:val>
        </c:ser>
        <c:ser>
          <c:idx val="0"/>
          <c:order val="1"/>
          <c:tx>
            <c:strRef>
              <c:f>LocationSummary!$B$232</c:f>
              <c:strCache>
                <c:ptCount val="1"/>
                <c:pt idx="0">
                  <c:v>Water for Electricity (m3)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LocationSummary!$C$232:$R$232</c:f>
              <c:numCache>
                <c:formatCode>#,##0.00</c:formatCode>
                <c:ptCount val="16"/>
                <c:pt idx="0">
                  <c:v>246.78124290000002</c:v>
                </c:pt>
                <c:pt idx="1">
                  <c:v>700.66981350000003</c:v>
                </c:pt>
                <c:pt idx="2">
                  <c:v>12810.1</c:v>
                </c:pt>
                <c:pt idx="3">
                  <c:v>2450.4500000000003</c:v>
                </c:pt>
                <c:pt idx="4">
                  <c:v>6058.42</c:v>
                </c:pt>
                <c:pt idx="5">
                  <c:v>11097.4</c:v>
                </c:pt>
                <c:pt idx="6">
                  <c:v>5760.9000000000005</c:v>
                </c:pt>
                <c:pt idx="7">
                  <c:v>84.740628500000014</c:v>
                </c:pt>
                <c:pt idx="8">
                  <c:v>1677.1100000000001</c:v>
                </c:pt>
                <c:pt idx="9">
                  <c:v>3410.33</c:v>
                </c:pt>
                <c:pt idx="10">
                  <c:v>550.78894630000002</c:v>
                </c:pt>
                <c:pt idx="11">
                  <c:v>1591.29</c:v>
                </c:pt>
                <c:pt idx="12">
                  <c:v>510.70119929999998</c:v>
                </c:pt>
                <c:pt idx="13">
                  <c:v>21401.8</c:v>
                </c:pt>
                <c:pt idx="14">
                  <c:v>484.75857819999999</c:v>
                </c:pt>
                <c:pt idx="15">
                  <c:v>351.85538320000001</c:v>
                </c:pt>
              </c:numCache>
            </c:numRef>
          </c:val>
        </c:ser>
        <c:overlap val="100"/>
        <c:axId val="100365824"/>
        <c:axId val="100367360"/>
      </c:barChart>
      <c:catAx>
        <c:axId val="10036582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67360"/>
        <c:crosses val="autoZero"/>
        <c:auto val="1"/>
        <c:lblAlgn val="ctr"/>
        <c:lblOffset val="50"/>
        <c:tickLblSkip val="1"/>
        <c:tickMarkSkip val="1"/>
      </c:catAx>
      <c:valAx>
        <c:axId val="1003673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</a:t>
                </a:r>
                <a:r>
                  <a:rPr lang="en-US" baseline="0"/>
                  <a:t> Consumption</a:t>
                </a:r>
                <a:r>
                  <a:rPr lang="en-US"/>
                  <a:t>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697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6582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761376248612737"/>
          <c:y val="5.328983143012507E-2"/>
          <c:w val="0.29633740288568389"/>
          <c:h val="0.1174551386623164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2393636699963009"/>
          <c:y val="4.2414355628058717E-2"/>
          <c:w val="0.81834998150203453"/>
          <c:h val="0.74714518760195769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LocationSummary!$B$226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LocationSummary!$C$226:$R$226</c:f>
              <c:numCache>
                <c:formatCode>#,##0.00</c:formatCode>
                <c:ptCount val="16"/>
                <c:pt idx="0">
                  <c:v>144656.87390000001</c:v>
                </c:pt>
                <c:pt idx="1">
                  <c:v>164876.2041</c:v>
                </c:pt>
                <c:pt idx="2">
                  <c:v>149898.47589999999</c:v>
                </c:pt>
                <c:pt idx="3">
                  <c:v>146486.717</c:v>
                </c:pt>
                <c:pt idx="4">
                  <c:v>60229.435700000002</c:v>
                </c:pt>
                <c:pt idx="5">
                  <c:v>158636.7868</c:v>
                </c:pt>
                <c:pt idx="6">
                  <c:v>63504.878199999999</c:v>
                </c:pt>
                <c:pt idx="7">
                  <c:v>133023.8285</c:v>
                </c:pt>
                <c:pt idx="8">
                  <c:v>178305.03</c:v>
                </c:pt>
                <c:pt idx="9">
                  <c:v>55555.218399999998</c:v>
                </c:pt>
                <c:pt idx="10">
                  <c:v>227108.35089999999</c:v>
                </c:pt>
                <c:pt idx="11">
                  <c:v>175675.24840000001</c:v>
                </c:pt>
                <c:pt idx="12">
                  <c:v>157489.1134</c:v>
                </c:pt>
                <c:pt idx="13">
                  <c:v>162720.08549999999</c:v>
                </c:pt>
                <c:pt idx="14">
                  <c:v>158980.44870000001</c:v>
                </c:pt>
                <c:pt idx="15">
                  <c:v>165817.05929999999</c:v>
                </c:pt>
              </c:numCache>
            </c:numRef>
          </c:val>
        </c:ser>
        <c:overlap val="100"/>
        <c:axId val="100379264"/>
        <c:axId val="100708736"/>
      </c:barChart>
      <c:catAx>
        <c:axId val="10037926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708736"/>
        <c:crosses val="autoZero"/>
        <c:auto val="1"/>
        <c:lblAlgn val="ctr"/>
        <c:lblOffset val="50"/>
        <c:tickLblSkip val="1"/>
        <c:tickMarkSkip val="1"/>
      </c:catAx>
      <c:valAx>
        <c:axId val="1007087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</a:t>
                </a:r>
                <a:r>
                  <a:rPr lang="en-US" baseline="0"/>
                  <a:t>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</a:t>
                </a:r>
                <a:r>
                  <a:rPr lang="en-US" baseline="0"/>
                  <a:t> ton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697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79264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307"/>
          <c:y val="1.957585644371953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4350721420643732E-2"/>
          <c:y val="9.6247960848287226E-2"/>
          <c:w val="0.90233074361820198"/>
          <c:h val="0.78140293637846669"/>
        </c:manualLayout>
      </c:layout>
      <c:barChart>
        <c:barDir val="col"/>
        <c:grouping val="clustered"/>
        <c:ser>
          <c:idx val="1"/>
          <c:order val="0"/>
          <c:tx>
            <c:v>Weekday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Schedules!$E$4:$AB$4</c:f>
              <c:numCache>
                <c:formatCode>General</c:formatCode>
                <c:ptCount val="24"/>
                <c:pt idx="0">
                  <c:v>0.45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0.45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</c:ser>
        <c:ser>
          <c:idx val="2"/>
          <c:order val="1"/>
          <c:tx>
            <c:v>Saturday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Schedules!$E$4:$AB$4</c:f>
              <c:numCache>
                <c:formatCode>General</c:formatCode>
                <c:ptCount val="24"/>
                <c:pt idx="0">
                  <c:v>0.45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0.45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</c:ser>
        <c:ser>
          <c:idx val="3"/>
          <c:order val="2"/>
          <c:tx>
            <c:v>Sunday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Schedules!$E$4:$AB$4</c:f>
              <c:numCache>
                <c:formatCode>General</c:formatCode>
                <c:ptCount val="24"/>
                <c:pt idx="0">
                  <c:v>0.45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0.45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</c:ser>
        <c:axId val="100956800"/>
        <c:axId val="100971264"/>
      </c:barChart>
      <c:catAx>
        <c:axId val="100956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721420643729187"/>
              <c:y val="0.9477977161500893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71264"/>
        <c:crosses val="autoZero"/>
        <c:auto val="1"/>
        <c:lblAlgn val="ctr"/>
        <c:lblOffset val="100"/>
        <c:tickLblSkip val="1"/>
        <c:tickMarkSkip val="1"/>
      </c:catAx>
      <c:valAx>
        <c:axId val="1009712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192495921696594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5680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654827968923419"/>
          <c:y val="0.11201740076128346"/>
          <c:w val="0.14909359970403271"/>
          <c:h val="0.1604132680804789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Kitchen Equipment Schedules</a:t>
            </a:r>
          </a:p>
        </c:rich>
      </c:tx>
      <c:layout>
        <c:manualLayout>
          <c:xMode val="edge"/>
          <c:yMode val="edge"/>
          <c:x val="0.34850166481687211"/>
          <c:y val="1.957585644371953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889012208657063E-2"/>
          <c:y val="9.6247960848287226E-2"/>
          <c:w val="0.88679245283019303"/>
          <c:h val="0.77650897226754045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Schedules!$E$5:$AB$5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0.25</c:v>
                </c:pt>
                <c:pt idx="7">
                  <c:v>0.35</c:v>
                </c:pt>
                <c:pt idx="8">
                  <c:v>0.35</c:v>
                </c:pt>
                <c:pt idx="9">
                  <c:v>0.25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Schedules!$E$6:$AB$6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0.25</c:v>
                </c:pt>
                <c:pt idx="7">
                  <c:v>0.35</c:v>
                </c:pt>
                <c:pt idx="8">
                  <c:v>0.35</c:v>
                </c:pt>
                <c:pt idx="9">
                  <c:v>0.25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</c:ser>
        <c:ser>
          <c:idx val="2"/>
          <c:order val="2"/>
          <c:tx>
            <c:v>Sunday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0.25</c:v>
                </c:pt>
                <c:pt idx="7">
                  <c:v>0.35</c:v>
                </c:pt>
                <c:pt idx="8">
                  <c:v>0.35</c:v>
                </c:pt>
                <c:pt idx="9">
                  <c:v>0.25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</c:ser>
        <c:axId val="101022336"/>
        <c:axId val="101028608"/>
      </c:barChart>
      <c:catAx>
        <c:axId val="101022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498335183129418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28608"/>
        <c:crosses val="autoZero"/>
        <c:auto val="1"/>
        <c:lblAlgn val="ctr"/>
        <c:lblOffset val="100"/>
        <c:tickLblSkip val="1"/>
        <c:tickMarkSkip val="1"/>
      </c:catAx>
      <c:valAx>
        <c:axId val="1010286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05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2233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539400665926749"/>
          <c:y val="0.11256117455138717"/>
          <c:w val="0.17425083240843628"/>
          <c:h val="0.1337683523654168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Kitchen Gas Equipment Schedule</a:t>
            </a:r>
          </a:p>
        </c:rich>
      </c:tx>
      <c:layout>
        <c:manualLayout>
          <c:xMode val="edge"/>
          <c:yMode val="edge"/>
          <c:x val="0.32408435072142239"/>
          <c:y val="1.957585644371953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889012208657063E-2"/>
          <c:y val="9.6247960848287226E-2"/>
          <c:w val="0.88679245283019303"/>
          <c:h val="0.77650897226754045"/>
        </c:manualLayout>
      </c:layout>
      <c:barChart>
        <c:barDir val="col"/>
        <c:grouping val="clustered"/>
        <c:ser>
          <c:idx val="0"/>
          <c:order val="0"/>
          <c:tx>
            <c:v>AllDays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Schedules!$E$10:$AB$10</c:f>
              <c:numCache>
                <c:formatCode>General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0.15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</c:v>
                </c:pt>
                <c:pt idx="14">
                  <c:v>0.15</c:v>
                </c:pt>
                <c:pt idx="15">
                  <c:v>0.2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0.2</c:v>
                </c:pt>
                <c:pt idx="20">
                  <c:v>0.2</c:v>
                </c:pt>
                <c:pt idx="21">
                  <c:v>0.15</c:v>
                </c:pt>
                <c:pt idx="22">
                  <c:v>0.1</c:v>
                </c:pt>
                <c:pt idx="23">
                  <c:v>0.05</c:v>
                </c:pt>
              </c:numCache>
            </c:numRef>
          </c:val>
        </c:ser>
        <c:axId val="101167488"/>
        <c:axId val="101169408"/>
      </c:barChart>
      <c:catAx>
        <c:axId val="101167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498335183129418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169408"/>
        <c:crosses val="autoZero"/>
        <c:auto val="1"/>
        <c:lblAlgn val="ctr"/>
        <c:lblOffset val="100"/>
        <c:tickLblSkip val="1"/>
        <c:tickMarkSkip val="1"/>
      </c:catAx>
      <c:valAx>
        <c:axId val="1011694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05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16748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53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838"/>
          <c:h val="0.77650897226754045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Schedules!$E$14:$AB$14</c:f>
              <c:numCache>
                <c:formatCode>General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0.1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0.2</c:v>
                </c:pt>
                <c:pt idx="11">
                  <c:v>0.5</c:v>
                </c:pt>
                <c:pt idx="12">
                  <c:v>0.8</c:v>
                </c:pt>
                <c:pt idx="13">
                  <c:v>0.7</c:v>
                </c:pt>
                <c:pt idx="14">
                  <c:v>0.4</c:v>
                </c:pt>
                <c:pt idx="15">
                  <c:v>0.2</c:v>
                </c:pt>
                <c:pt idx="16">
                  <c:v>0.25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0.35</c:v>
                </c:pt>
                <c:pt idx="23">
                  <c:v>0.2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Schedules!$E$17:$AB$17</c:f>
              <c:numCache>
                <c:formatCode>General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0.5</c:v>
                </c:pt>
                <c:pt idx="8">
                  <c:v>0.5</c:v>
                </c:pt>
                <c:pt idx="9">
                  <c:v>0.4</c:v>
                </c:pt>
                <c:pt idx="10">
                  <c:v>0.2</c:v>
                </c:pt>
                <c:pt idx="11">
                  <c:v>0.45</c:v>
                </c:pt>
                <c:pt idx="12">
                  <c:v>0.5</c:v>
                </c:pt>
                <c:pt idx="13">
                  <c:v>0.5</c:v>
                </c:pt>
                <c:pt idx="14">
                  <c:v>0.35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0.7</c:v>
                </c:pt>
                <c:pt idx="19">
                  <c:v>0.9</c:v>
                </c:pt>
                <c:pt idx="20">
                  <c:v>0.7</c:v>
                </c:pt>
                <c:pt idx="21">
                  <c:v>0.65</c:v>
                </c:pt>
                <c:pt idx="22">
                  <c:v>0.55000000000000004</c:v>
                </c:pt>
                <c:pt idx="23">
                  <c:v>0.35</c:v>
                </c:pt>
              </c:numCache>
            </c:numRef>
          </c:val>
        </c:ser>
        <c:ser>
          <c:idx val="2"/>
          <c:order val="2"/>
          <c:tx>
            <c:v>Sunday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Schedules!$E$18:$AB$18</c:f>
              <c:numCache>
                <c:formatCode>General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0.5</c:v>
                </c:pt>
                <c:pt idx="8">
                  <c:v>0.5</c:v>
                </c:pt>
                <c:pt idx="9">
                  <c:v>0.2</c:v>
                </c:pt>
                <c:pt idx="10">
                  <c:v>0.2</c:v>
                </c:pt>
                <c:pt idx="11">
                  <c:v>0.3</c:v>
                </c:pt>
                <c:pt idx="12">
                  <c:v>0.5</c:v>
                </c:pt>
                <c:pt idx="13">
                  <c:v>0.5</c:v>
                </c:pt>
                <c:pt idx="14">
                  <c:v>0.3</c:v>
                </c:pt>
                <c:pt idx="15">
                  <c:v>0.2</c:v>
                </c:pt>
                <c:pt idx="16">
                  <c:v>0.25</c:v>
                </c:pt>
                <c:pt idx="17">
                  <c:v>0.35</c:v>
                </c:pt>
                <c:pt idx="18">
                  <c:v>0.55000000000000004</c:v>
                </c:pt>
                <c:pt idx="19">
                  <c:v>0.65</c:v>
                </c:pt>
                <c:pt idx="20">
                  <c:v>0.7</c:v>
                </c:pt>
                <c:pt idx="21">
                  <c:v>0.35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</c:ser>
        <c:axId val="101303040"/>
        <c:axId val="101304960"/>
      </c:barChart>
      <c:catAx>
        <c:axId val="101303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04960"/>
        <c:crosses val="autoZero"/>
        <c:auto val="1"/>
        <c:lblAlgn val="ctr"/>
        <c:lblOffset val="100"/>
        <c:tickLblSkip val="1"/>
        <c:tickMarkSkip val="1"/>
      </c:catAx>
      <c:valAx>
        <c:axId val="1013049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05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0304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92119866814651"/>
          <c:y val="0.16802610114192612"/>
          <c:w val="0.17425083240843581"/>
          <c:h val="0.1337683523654167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2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13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15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16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8"/>
  <sheetViews>
    <sheetView workbookViewId="0"/>
  </sheetViews>
  <pageMargins left="0.75" right="0.75" top="1" bottom="1" header="0.5" footer="0.5"/>
  <pageSetup orientation="landscape" r:id="rId1"/>
  <headerFooter alignWithMargins="0">
    <oddFooter>&amp;LDOE Commercial Building Benchmark for New Construction&amp;CSit Down Restaurant&amp;RVersion 2.0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10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11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7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3</xdr:row>
      <xdr:rowOff>85725</xdr:rowOff>
    </xdr:from>
    <xdr:to>
      <xdr:col>13</xdr:col>
      <xdr:colOff>133350</xdr:colOff>
      <xdr:row>32</xdr:row>
      <xdr:rowOff>9525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7110" t="24625" r="25781" b="25625"/>
        <a:stretch>
          <a:fillRect/>
        </a:stretch>
      </xdr:blipFill>
      <xdr:spPr bwMode="auto">
        <a:xfrm>
          <a:off x="104775" y="552450"/>
          <a:ext cx="6962775" cy="3790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ullSvcRest01miami_10" preserveFormatting="0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FullSvcRest10seattle_10" preserveFormatting="0" connectionId="1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FullSvcRest11chicago_10" preserveFormatting="0" connectionId="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FullSvcRest12boulder_10" preserveFormatting="0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FullSvcRest13minneapolis_10" preserveFormatting="0" connectionId="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FullSvcRest14helena_10" preserveFormatting="0" connectionId="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FullSvcRest15duluth_10" preserveFormatting="0" connectionId="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FullSvcRest16fairbanks_10" preserveFormatting="0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ullSvcRest02houston_10" preserveFormatting="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ullSvcRest03phoenix_10" preserveFormatting="0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ullSvcRest04atlanta_10" preserveFormatting="0" connectionId="1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FullSvcRest05losangeles_10" preserveFormatting="0" connectionId="1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FullSvcRest06lasvegas_10" preserveFormatting="0" connectionId="1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FullSvcRest07sanfrancisco_10" preserveFormatting="0" connectionId="1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FullSvcRest08baltimore_10" preserveFormatting="0" connectionId="1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FullSvcRest09albuquerque_10" preserveFormatting="0" connectionId="1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"/>
  <dimension ref="A1:R436"/>
  <sheetViews>
    <sheetView tabSelected="1" workbookViewId="0">
      <pane ySplit="2" topLeftCell="A3" activePane="bottomLeft" state="frozen"/>
      <selection activeCell="E33" sqref="E33"/>
      <selection pane="bottomLeft" activeCell="C3" sqref="C3"/>
    </sheetView>
  </sheetViews>
  <sheetFormatPr defaultRowHeight="12.75"/>
  <cols>
    <col min="1" max="1" width="2.5" style="33" customWidth="1"/>
    <col min="2" max="2" width="44.83203125" style="26" customWidth="1"/>
    <col min="3" max="3" width="37" style="30" customWidth="1"/>
    <col min="4" max="4" width="49.6640625" style="30" customWidth="1"/>
    <col min="5" max="18" width="21.33203125" style="30" customWidth="1"/>
    <col min="19" max="16384" width="9.33203125" style="30"/>
  </cols>
  <sheetData>
    <row r="1" spans="1:18" ht="18">
      <c r="A1" s="25" t="s">
        <v>651</v>
      </c>
      <c r="C1" s="27"/>
      <c r="D1" s="28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18" ht="18">
      <c r="A2" s="25"/>
      <c r="C2" s="28" t="s">
        <v>207</v>
      </c>
      <c r="D2" s="31" t="s">
        <v>208</v>
      </c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18">
      <c r="A3" s="32" t="s">
        <v>156</v>
      </c>
    </row>
    <row r="4" spans="1:18">
      <c r="B4" s="34" t="s">
        <v>2</v>
      </c>
      <c r="C4" s="30" t="s">
        <v>314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18">
      <c r="B5" s="34" t="s">
        <v>17</v>
      </c>
      <c r="C5" s="30" t="s">
        <v>18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</row>
    <row r="6" spans="1:18">
      <c r="B6" s="34" t="s">
        <v>19</v>
      </c>
      <c r="C6" s="30" t="s">
        <v>152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</row>
    <row r="7" spans="1:18" ht="38.25">
      <c r="A7" s="32" t="s">
        <v>20</v>
      </c>
      <c r="D7" s="30" t="s">
        <v>1</v>
      </c>
    </row>
    <row r="8" spans="1:18" ht="14.25">
      <c r="B8" s="34" t="s">
        <v>242</v>
      </c>
      <c r="C8" s="36">
        <v>511.15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</row>
    <row r="9" spans="1:18">
      <c r="B9" s="34" t="s">
        <v>21</v>
      </c>
      <c r="C9" s="30" t="s">
        <v>209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>
      <c r="B10" s="34" t="s">
        <v>22</v>
      </c>
      <c r="C10" s="37">
        <v>1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</row>
    <row r="11" spans="1:18">
      <c r="B11" s="34" t="s">
        <v>23</v>
      </c>
      <c r="C11" s="37">
        <v>1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</row>
    <row r="12" spans="1:18">
      <c r="B12" s="34" t="s">
        <v>24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</row>
    <row r="13" spans="1:18">
      <c r="B13" s="39" t="s">
        <v>210</v>
      </c>
      <c r="C13" s="30">
        <v>0.28000000000000003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</row>
    <row r="14" spans="1:18">
      <c r="B14" s="40" t="s">
        <v>211</v>
      </c>
      <c r="C14" s="30">
        <v>0.224</v>
      </c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</row>
    <row r="15" spans="1:18">
      <c r="B15" s="40" t="s">
        <v>212</v>
      </c>
      <c r="C15" s="30">
        <v>0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</row>
    <row r="16" spans="1:18">
      <c r="B16" s="40" t="s">
        <v>213</v>
      </c>
      <c r="C16" s="30">
        <v>0.224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</row>
    <row r="17" spans="1:18">
      <c r="B17" s="40" t="s">
        <v>158</v>
      </c>
      <c r="C17" s="30">
        <v>0.182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</row>
    <row r="18" spans="1:18">
      <c r="B18" s="34" t="s">
        <v>25</v>
      </c>
      <c r="C18" s="41">
        <v>0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</row>
    <row r="19" spans="1:18">
      <c r="B19" s="34" t="s">
        <v>26</v>
      </c>
      <c r="C19" s="30" t="s">
        <v>27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</row>
    <row r="20" spans="1:18">
      <c r="B20" s="34" t="s">
        <v>28</v>
      </c>
      <c r="C20" s="37">
        <v>0</v>
      </c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</row>
    <row r="21" spans="1:18">
      <c r="B21" s="34" t="s">
        <v>29</v>
      </c>
      <c r="C21" s="30" t="s">
        <v>650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>
      <c r="B22" s="34" t="s">
        <v>214</v>
      </c>
      <c r="C22" s="30">
        <v>3.048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ht="25.5">
      <c r="B23" s="34" t="s">
        <v>215</v>
      </c>
      <c r="C23" s="30" t="s">
        <v>655</v>
      </c>
      <c r="D23" s="96" t="s">
        <v>216</v>
      </c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</row>
    <row r="24" spans="1:18">
      <c r="A24" s="32" t="s">
        <v>30</v>
      </c>
      <c r="D24" s="46"/>
    </row>
    <row r="25" spans="1:18">
      <c r="B25" s="32" t="s">
        <v>31</v>
      </c>
      <c r="D25" s="46"/>
    </row>
    <row r="26" spans="1:18">
      <c r="B26" s="34" t="s">
        <v>32</v>
      </c>
      <c r="C26" s="30" t="s">
        <v>0</v>
      </c>
      <c r="D26" s="96" t="s">
        <v>216</v>
      </c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</row>
    <row r="27" spans="1:18" ht="14.25">
      <c r="B27" s="34" t="s">
        <v>243</v>
      </c>
      <c r="C27" s="62">
        <v>275.72000000000003</v>
      </c>
      <c r="D27" s="96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</row>
    <row r="28" spans="1:18" ht="14.25">
      <c r="B28" s="34" t="s">
        <v>244</v>
      </c>
      <c r="C28" s="41">
        <v>225.54</v>
      </c>
      <c r="D28" s="96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</row>
    <row r="29" spans="1:18">
      <c r="B29" s="34" t="s">
        <v>33</v>
      </c>
      <c r="C29" s="37">
        <v>0.35</v>
      </c>
      <c r="D29" s="97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</row>
    <row r="30" spans="1:18">
      <c r="B30" s="32" t="s">
        <v>34</v>
      </c>
      <c r="D30" s="46"/>
    </row>
    <row r="31" spans="1:18">
      <c r="B31" s="34" t="s">
        <v>32</v>
      </c>
      <c r="C31" s="30" t="s">
        <v>646</v>
      </c>
      <c r="D31" s="96" t="s">
        <v>216</v>
      </c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</row>
    <row r="32" spans="1:18" ht="14.25">
      <c r="B32" s="34" t="s">
        <v>243</v>
      </c>
      <c r="C32" s="44">
        <v>569.52</v>
      </c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</row>
    <row r="33" spans="1:18" ht="14.25">
      <c r="A33" s="45"/>
      <c r="B33" s="34" t="s">
        <v>244</v>
      </c>
      <c r="C33" s="44">
        <v>569.52</v>
      </c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</row>
    <row r="34" spans="1:18">
      <c r="A34" s="45"/>
      <c r="B34" s="34" t="s">
        <v>35</v>
      </c>
      <c r="C34" s="37">
        <v>0.65</v>
      </c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</row>
    <row r="35" spans="1:18" ht="25.5">
      <c r="A35" s="45"/>
      <c r="B35" s="32" t="s">
        <v>245</v>
      </c>
      <c r="D35" s="30" t="s">
        <v>217</v>
      </c>
    </row>
    <row r="36" spans="1:18">
      <c r="A36" s="45"/>
      <c r="B36" s="34" t="s">
        <v>210</v>
      </c>
      <c r="C36" s="37">
        <v>19.3</v>
      </c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</row>
    <row r="37" spans="1:18">
      <c r="A37" s="45"/>
      <c r="B37" s="34" t="s">
        <v>211</v>
      </c>
      <c r="C37" s="37">
        <v>15.44</v>
      </c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</row>
    <row r="38" spans="1:18">
      <c r="A38" s="45"/>
      <c r="B38" s="34" t="s">
        <v>212</v>
      </c>
      <c r="C38" s="37">
        <v>0</v>
      </c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</row>
    <row r="39" spans="1:18">
      <c r="A39" s="45"/>
      <c r="B39" s="34" t="s">
        <v>213</v>
      </c>
      <c r="C39" s="37">
        <v>15.44</v>
      </c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</row>
    <row r="40" spans="1:18" ht="14.25">
      <c r="A40" s="45"/>
      <c r="B40" s="34" t="s">
        <v>246</v>
      </c>
      <c r="C40" s="37">
        <f>SUM(C36:C39)</f>
        <v>50.18</v>
      </c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</row>
    <row r="41" spans="1:18" ht="14.25">
      <c r="A41" s="45"/>
      <c r="B41" s="34" t="s">
        <v>247</v>
      </c>
      <c r="C41" s="37">
        <v>0</v>
      </c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</row>
    <row r="42" spans="1:18">
      <c r="A42" s="45"/>
      <c r="B42" s="32" t="s">
        <v>39</v>
      </c>
      <c r="C42" s="37"/>
    </row>
    <row r="43" spans="1:18" ht="14.25">
      <c r="A43" s="45"/>
      <c r="B43" s="34" t="s">
        <v>248</v>
      </c>
      <c r="C43" s="37">
        <v>0</v>
      </c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</row>
    <row r="44" spans="1:18" ht="14.25">
      <c r="A44" s="45"/>
      <c r="B44" s="34" t="s">
        <v>247</v>
      </c>
      <c r="C44" s="37">
        <v>0</v>
      </c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</row>
    <row r="45" spans="1:18">
      <c r="A45" s="45"/>
      <c r="B45" s="32" t="s">
        <v>40</v>
      </c>
    </row>
    <row r="46" spans="1:18">
      <c r="A46" s="45"/>
      <c r="B46" s="34" t="s">
        <v>41</v>
      </c>
      <c r="C46" s="30" t="s">
        <v>42</v>
      </c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</row>
    <row r="47" spans="1:18">
      <c r="A47" s="45"/>
      <c r="B47" s="34" t="s">
        <v>43</v>
      </c>
      <c r="C47" s="46" t="s">
        <v>302</v>
      </c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</row>
    <row r="48" spans="1:18" ht="14.25">
      <c r="A48" s="45"/>
      <c r="B48" s="34" t="s">
        <v>248</v>
      </c>
      <c r="C48" s="47">
        <v>511.15</v>
      </c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</row>
    <row r="49" spans="1:18">
      <c r="B49" s="32" t="s">
        <v>44</v>
      </c>
    </row>
    <row r="50" spans="1:18">
      <c r="B50" s="34" t="s">
        <v>43</v>
      </c>
      <c r="C50" s="30" t="s">
        <v>45</v>
      </c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</row>
    <row r="51" spans="1:18" ht="14.25">
      <c r="B51" s="34" t="s">
        <v>248</v>
      </c>
      <c r="C51" s="30">
        <v>68.930000000000007</v>
      </c>
    </row>
    <row r="52" spans="1:18">
      <c r="B52" s="32" t="s">
        <v>46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</row>
    <row r="53" spans="1:18">
      <c r="B53" s="34" t="s">
        <v>43</v>
      </c>
      <c r="C53" s="30" t="s">
        <v>218</v>
      </c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</row>
    <row r="54" spans="1:18" ht="14.25">
      <c r="B54" s="34" t="s">
        <v>248</v>
      </c>
      <c r="C54" s="44">
        <v>1022.31</v>
      </c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</row>
    <row r="55" spans="1:18" ht="14.25">
      <c r="B55" s="34" t="s">
        <v>249</v>
      </c>
      <c r="C55" s="48">
        <v>1.8400000000000001E-7</v>
      </c>
    </row>
    <row r="56" spans="1:18">
      <c r="B56" s="32" t="s">
        <v>47</v>
      </c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</row>
    <row r="57" spans="1:18">
      <c r="B57" s="34" t="s">
        <v>48</v>
      </c>
      <c r="C57" s="37">
        <v>2.0607870034658693</v>
      </c>
      <c r="D57" s="42" t="s">
        <v>219</v>
      </c>
    </row>
    <row r="58" spans="1:18">
      <c r="A58" s="32" t="s">
        <v>49</v>
      </c>
    </row>
    <row r="59" spans="1:18">
      <c r="B59" s="49" t="s">
        <v>50</v>
      </c>
      <c r="C59" s="30" t="s">
        <v>220</v>
      </c>
      <c r="D59" s="35" t="s">
        <v>216</v>
      </c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</row>
    <row r="60" spans="1:18">
      <c r="B60" s="34" t="s">
        <v>51</v>
      </c>
      <c r="C60" s="30" t="s">
        <v>221</v>
      </c>
      <c r="D60" s="35" t="s">
        <v>216</v>
      </c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</row>
    <row r="61" spans="1:18">
      <c r="B61" s="34" t="s">
        <v>52</v>
      </c>
      <c r="C61" s="30" t="s">
        <v>222</v>
      </c>
      <c r="D61" s="35" t="s">
        <v>216</v>
      </c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</row>
    <row r="62" spans="1:18">
      <c r="B62" s="34" t="s">
        <v>53</v>
      </c>
      <c r="C62" s="30" t="s">
        <v>223</v>
      </c>
      <c r="D62" s="35" t="s">
        <v>216</v>
      </c>
    </row>
    <row r="63" spans="1:18">
      <c r="B63" s="32" t="s">
        <v>60</v>
      </c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</row>
    <row r="64" spans="1:18">
      <c r="B64" s="34" t="s">
        <v>61</v>
      </c>
      <c r="C64" s="30" t="s">
        <v>107</v>
      </c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</row>
    <row r="65" spans="2:18">
      <c r="B65" s="34" t="s">
        <v>62</v>
      </c>
      <c r="C65" s="30" t="s">
        <v>108</v>
      </c>
      <c r="D65" s="35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</row>
    <row r="66" spans="2:18">
      <c r="B66" s="34" t="s">
        <v>63</v>
      </c>
      <c r="C66" s="99">
        <v>80</v>
      </c>
      <c r="D66" s="42" t="s">
        <v>653</v>
      </c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</row>
    <row r="67" spans="2:18">
      <c r="B67" s="34" t="s">
        <v>224</v>
      </c>
      <c r="C67" s="30">
        <v>60</v>
      </c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</row>
    <row r="68" spans="2:18" ht="14.25">
      <c r="B68" s="34" t="s">
        <v>654</v>
      </c>
      <c r="C68" s="98">
        <v>1377.36</v>
      </c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</row>
    <row r="69" spans="2:18">
      <c r="B69" s="49"/>
      <c r="C69" s="43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</row>
    <row r="70" spans="2:18">
      <c r="B70" s="49"/>
      <c r="C70" s="43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</row>
    <row r="71" spans="2:18">
      <c r="B71" s="49"/>
      <c r="C71" s="43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</row>
    <row r="72" spans="2:18">
      <c r="B72" s="49"/>
      <c r="C72" s="43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</row>
    <row r="73" spans="2:18">
      <c r="B73" s="49"/>
      <c r="C73" s="43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</row>
    <row r="74" spans="2:18">
      <c r="B74" s="49"/>
      <c r="C74" s="43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</row>
    <row r="75" spans="2:18">
      <c r="B75" s="49"/>
      <c r="C75" s="43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</row>
    <row r="76" spans="2:18">
      <c r="B76" s="49"/>
      <c r="C76" s="43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</row>
    <row r="77" spans="2:18">
      <c r="B77" s="49"/>
      <c r="C77" s="43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</row>
    <row r="78" spans="2:18">
      <c r="B78" s="49"/>
      <c r="C78" s="43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</row>
    <row r="79" spans="2:18">
      <c r="B79" s="49"/>
      <c r="C79" s="43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</row>
    <row r="80" spans="2:18">
      <c r="B80" s="49"/>
      <c r="C80" s="43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</row>
    <row r="81" spans="2:18">
      <c r="B81" s="49"/>
      <c r="C81" s="43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</row>
    <row r="82" spans="2:18">
      <c r="B82" s="49"/>
      <c r="C82" s="43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</row>
    <row r="83" spans="2:18">
      <c r="B83" s="49"/>
      <c r="C83" s="50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</row>
    <row r="84" spans="2:18">
      <c r="B84" s="49"/>
      <c r="C84" s="43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</row>
    <row r="85" spans="2:18">
      <c r="B85" s="49"/>
      <c r="C85" s="43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</row>
    <row r="86" spans="2:18">
      <c r="B86" s="49"/>
      <c r="C86" s="43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</row>
    <row r="87" spans="2:18">
      <c r="B87" s="49"/>
      <c r="C87" s="43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</row>
    <row r="88" spans="2:18">
      <c r="B88" s="49"/>
      <c r="C88" s="43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</row>
    <row r="89" spans="2:18">
      <c r="B89" s="49"/>
      <c r="C89" s="43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</row>
    <row r="90" spans="2:18">
      <c r="B90" s="49"/>
      <c r="C90" s="43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</row>
    <row r="91" spans="2:18">
      <c r="B91" s="49"/>
      <c r="C91" s="43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</row>
    <row r="92" spans="2:18">
      <c r="B92" s="49"/>
      <c r="C92" s="51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</row>
    <row r="93" spans="2:18">
      <c r="B93" s="49"/>
      <c r="C93" s="43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</row>
    <row r="94" spans="2:18">
      <c r="B94" s="49"/>
      <c r="C94" s="43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</row>
    <row r="95" spans="2:18">
      <c r="B95" s="49"/>
    </row>
    <row r="96" spans="2:18">
      <c r="B96" s="48"/>
    </row>
    <row r="97" spans="2:18">
      <c r="B97" s="32"/>
      <c r="C97" s="43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</row>
    <row r="98" spans="2:18">
      <c r="B98" s="49"/>
      <c r="C98" s="50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</row>
    <row r="99" spans="2:18">
      <c r="B99" s="49"/>
      <c r="C99" s="43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</row>
    <row r="100" spans="2:18">
      <c r="B100" s="49"/>
      <c r="C100" s="43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</row>
    <row r="101" spans="2:18">
      <c r="B101" s="49"/>
      <c r="C101" s="43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</row>
    <row r="102" spans="2:18">
      <c r="B102" s="49"/>
      <c r="C102" s="43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</row>
    <row r="103" spans="2:18">
      <c r="B103" s="49"/>
      <c r="C103" s="43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</row>
    <row r="104" spans="2:18">
      <c r="B104" s="49"/>
      <c r="C104" s="43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</row>
    <row r="105" spans="2:18">
      <c r="B105" s="49"/>
      <c r="C105" s="43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</row>
    <row r="106" spans="2:18">
      <c r="B106" s="49"/>
      <c r="C106" s="43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</row>
    <row r="107" spans="2:18">
      <c r="B107" s="49"/>
      <c r="C107" s="43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</row>
    <row r="108" spans="2:18">
      <c r="B108" s="49"/>
      <c r="C108" s="43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</row>
    <row r="109" spans="2:18">
      <c r="B109" s="49"/>
      <c r="C109" s="43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</row>
    <row r="110" spans="2:18">
      <c r="B110" s="49"/>
      <c r="C110" s="43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</row>
    <row r="111" spans="2:18">
      <c r="B111" s="49"/>
      <c r="C111" s="43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</row>
    <row r="112" spans="2:18">
      <c r="B112" s="49"/>
      <c r="C112" s="43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</row>
    <row r="113" spans="2:18">
      <c r="B113" s="49"/>
      <c r="C113" s="43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</row>
    <row r="114" spans="2:18">
      <c r="B114" s="49"/>
      <c r="C114" s="50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</row>
    <row r="115" spans="2:18">
      <c r="B115" s="49"/>
      <c r="C115" s="43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</row>
    <row r="116" spans="2:18">
      <c r="B116" s="49"/>
      <c r="C116" s="43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</row>
    <row r="117" spans="2:18">
      <c r="B117" s="49"/>
      <c r="C117" s="43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</row>
    <row r="118" spans="2:18">
      <c r="B118" s="49"/>
      <c r="C118" s="43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</row>
    <row r="119" spans="2:18">
      <c r="B119" s="49"/>
      <c r="C119" s="43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</row>
    <row r="120" spans="2:18">
      <c r="B120" s="49"/>
      <c r="C120" s="43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</row>
    <row r="121" spans="2:18">
      <c r="B121" s="49"/>
      <c r="C121" s="43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</row>
    <row r="122" spans="2:18">
      <c r="B122" s="49"/>
      <c r="C122" s="43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</row>
    <row r="123" spans="2:18">
      <c r="B123" s="49"/>
      <c r="C123" s="51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</row>
    <row r="124" spans="2:18">
      <c r="B124" s="49"/>
      <c r="C124" s="43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</row>
    <row r="125" spans="2:18">
      <c r="B125" s="49"/>
      <c r="C125" s="43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</row>
    <row r="126" spans="2:18">
      <c r="B126" s="49"/>
    </row>
    <row r="127" spans="2:18">
      <c r="B127" s="48"/>
    </row>
    <row r="128" spans="2:18">
      <c r="B128" s="32"/>
      <c r="C128" s="43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</row>
    <row r="129" spans="2:18">
      <c r="B129" s="49"/>
      <c r="C129" s="50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</row>
    <row r="130" spans="2:18">
      <c r="B130" s="49"/>
      <c r="C130" s="43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</row>
    <row r="131" spans="2:18">
      <c r="B131" s="49"/>
      <c r="C131" s="43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</row>
    <row r="132" spans="2:18">
      <c r="B132" s="49"/>
      <c r="C132" s="43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</row>
    <row r="133" spans="2:18">
      <c r="B133" s="49"/>
      <c r="C133" s="43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</row>
    <row r="134" spans="2:18">
      <c r="B134" s="49"/>
      <c r="C134" s="43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</row>
    <row r="135" spans="2:18">
      <c r="B135" s="49"/>
      <c r="C135" s="43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</row>
    <row r="136" spans="2:18">
      <c r="B136" s="49"/>
      <c r="C136" s="43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</row>
    <row r="137" spans="2:18">
      <c r="B137" s="49"/>
      <c r="C137" s="43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</row>
    <row r="138" spans="2:18">
      <c r="B138" s="49"/>
      <c r="C138" s="43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</row>
    <row r="139" spans="2:18">
      <c r="B139" s="49"/>
      <c r="C139" s="43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</row>
    <row r="140" spans="2:18">
      <c r="B140" s="49"/>
      <c r="C140" s="43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</row>
    <row r="141" spans="2:18">
      <c r="B141" s="49"/>
      <c r="C141" s="43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</row>
    <row r="142" spans="2:18">
      <c r="B142" s="49"/>
      <c r="C142" s="43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</row>
    <row r="143" spans="2:18">
      <c r="B143" s="49"/>
      <c r="C143" s="43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</row>
    <row r="144" spans="2:18">
      <c r="B144" s="49"/>
      <c r="C144" s="43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</row>
    <row r="145" spans="2:18">
      <c r="B145" s="49"/>
      <c r="C145" s="50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</row>
    <row r="146" spans="2:18">
      <c r="B146" s="49"/>
      <c r="C146" s="43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</row>
    <row r="147" spans="2:18">
      <c r="B147" s="49"/>
      <c r="C147" s="43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</row>
    <row r="148" spans="2:18">
      <c r="B148" s="49"/>
      <c r="C148" s="43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>
      <c r="B149" s="49"/>
      <c r="C149" s="43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</row>
    <row r="150" spans="2:18">
      <c r="B150" s="49"/>
      <c r="C150" s="43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</row>
    <row r="151" spans="2:18">
      <c r="B151" s="49"/>
      <c r="C151" s="43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</row>
    <row r="152" spans="2:18">
      <c r="B152" s="49"/>
      <c r="C152" s="43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>
      <c r="B153" s="49"/>
      <c r="C153" s="43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</row>
    <row r="154" spans="2:18">
      <c r="B154" s="49"/>
      <c r="C154" s="51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</row>
    <row r="155" spans="2:18">
      <c r="B155" s="49"/>
      <c r="C155" s="43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</row>
    <row r="156" spans="2:18">
      <c r="B156" s="49"/>
      <c r="C156" s="43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>
      <c r="B157" s="49"/>
    </row>
    <row r="158" spans="2:18">
      <c r="B158" s="48"/>
    </row>
    <row r="159" spans="2:18">
      <c r="B159" s="32"/>
      <c r="C159" s="43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</row>
    <row r="160" spans="2:18">
      <c r="B160" s="49"/>
      <c r="C160" s="50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</row>
    <row r="161" spans="2:18">
      <c r="B161" s="49"/>
      <c r="C161" s="43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</row>
    <row r="162" spans="2:18">
      <c r="B162" s="49"/>
      <c r="C162" s="43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</row>
    <row r="163" spans="2:18">
      <c r="B163" s="49"/>
      <c r="C163" s="43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</row>
    <row r="164" spans="2:18">
      <c r="B164" s="49"/>
      <c r="C164" s="43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</row>
    <row r="165" spans="2:18">
      <c r="B165" s="49"/>
      <c r="C165" s="43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</row>
    <row r="166" spans="2:18">
      <c r="B166" s="49"/>
      <c r="C166" s="43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</row>
    <row r="167" spans="2:18">
      <c r="B167" s="49"/>
      <c r="C167" s="43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</row>
    <row r="168" spans="2:18">
      <c r="B168" s="49"/>
      <c r="C168" s="43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18">
      <c r="B169" s="49"/>
      <c r="C169" s="43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</row>
    <row r="170" spans="2:18">
      <c r="B170" s="49"/>
      <c r="C170" s="43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</row>
    <row r="171" spans="2:18">
      <c r="B171" s="49"/>
      <c r="C171" s="43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</row>
    <row r="172" spans="2:18">
      <c r="B172" s="49"/>
      <c r="C172" s="43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18">
      <c r="B173" s="49"/>
      <c r="C173" s="43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</row>
    <row r="174" spans="2:18">
      <c r="B174" s="49"/>
      <c r="C174" s="43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</row>
    <row r="175" spans="2:18">
      <c r="B175" s="49"/>
      <c r="C175" s="43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</row>
    <row r="176" spans="2:18">
      <c r="B176" s="49"/>
      <c r="C176" s="50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</row>
    <row r="177" spans="2:18">
      <c r="B177" s="49"/>
      <c r="C177" s="43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</row>
    <row r="178" spans="2:18">
      <c r="B178" s="49"/>
      <c r="C178" s="43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</row>
    <row r="179" spans="2:18">
      <c r="B179" s="49"/>
      <c r="C179" s="43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</row>
    <row r="180" spans="2:18">
      <c r="B180" s="49"/>
      <c r="C180" s="43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>
      <c r="B181" s="49"/>
      <c r="C181" s="43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</row>
    <row r="182" spans="2:18">
      <c r="B182" s="49"/>
      <c r="C182" s="43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</row>
    <row r="183" spans="2:18">
      <c r="B183" s="49"/>
      <c r="C183" s="43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</row>
    <row r="184" spans="2:18">
      <c r="B184" s="49"/>
      <c r="C184" s="43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>
      <c r="B185" s="49"/>
      <c r="C185" s="51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</row>
    <row r="186" spans="2:18">
      <c r="B186" s="49"/>
      <c r="C186" s="43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</row>
    <row r="187" spans="2:18">
      <c r="B187" s="49"/>
      <c r="C187" s="43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</row>
    <row r="188" spans="2:18">
      <c r="B188" s="49"/>
    </row>
    <row r="189" spans="2:18">
      <c r="B189" s="48"/>
    </row>
    <row r="190" spans="2:18">
      <c r="B190" s="32"/>
      <c r="C190" s="43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</row>
    <row r="191" spans="2:18">
      <c r="B191" s="49"/>
      <c r="C191" s="50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</row>
    <row r="192" spans="2:18">
      <c r="B192" s="49"/>
      <c r="C192" s="43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>
      <c r="B193" s="49"/>
      <c r="C193" s="43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</row>
    <row r="194" spans="2:18">
      <c r="B194" s="49"/>
      <c r="C194" s="43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</row>
    <row r="195" spans="2:18">
      <c r="B195" s="49"/>
      <c r="C195" s="43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</row>
    <row r="196" spans="2:18">
      <c r="B196" s="49"/>
      <c r="C196" s="43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>
      <c r="B197" s="49"/>
      <c r="C197" s="43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</row>
    <row r="198" spans="2:18">
      <c r="B198" s="49"/>
      <c r="C198" s="43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</row>
    <row r="199" spans="2:18">
      <c r="B199" s="49"/>
      <c r="C199" s="43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</row>
    <row r="200" spans="2:18">
      <c r="B200" s="49"/>
      <c r="C200" s="43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>
      <c r="B201" s="49"/>
      <c r="C201" s="43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</row>
    <row r="202" spans="2:18">
      <c r="B202" s="49"/>
      <c r="C202" s="43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</row>
    <row r="203" spans="2:18">
      <c r="B203" s="49"/>
      <c r="C203" s="43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</row>
    <row r="204" spans="2:18">
      <c r="B204" s="49"/>
      <c r="C204" s="43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>
      <c r="B205" s="49"/>
      <c r="C205" s="43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</row>
    <row r="206" spans="2:18">
      <c r="B206" s="49"/>
      <c r="C206" s="43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</row>
    <row r="207" spans="2:18">
      <c r="B207" s="49"/>
      <c r="C207" s="50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</row>
    <row r="208" spans="2:18">
      <c r="B208" s="49"/>
      <c r="C208" s="43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>
      <c r="B209" s="49"/>
      <c r="C209" s="43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</row>
    <row r="210" spans="2:18">
      <c r="B210" s="49"/>
      <c r="C210" s="43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</row>
    <row r="211" spans="2:18">
      <c r="B211" s="49"/>
      <c r="C211" s="43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</row>
    <row r="212" spans="2:18">
      <c r="B212" s="49"/>
      <c r="C212" s="43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>
      <c r="B213" s="49"/>
      <c r="C213" s="43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</row>
    <row r="214" spans="2:18">
      <c r="B214" s="49"/>
      <c r="C214" s="43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</row>
    <row r="215" spans="2:18">
      <c r="B215" s="49"/>
      <c r="C215" s="43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</row>
    <row r="216" spans="2:18">
      <c r="B216" s="49"/>
      <c r="C216" s="51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</row>
    <row r="217" spans="2:18">
      <c r="B217" s="49"/>
      <c r="C217" s="43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</row>
    <row r="218" spans="2:18">
      <c r="B218" s="49"/>
      <c r="C218" s="43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</row>
    <row r="219" spans="2:18">
      <c r="B219" s="49"/>
    </row>
    <row r="220" spans="2:18">
      <c r="B220" s="48"/>
    </row>
    <row r="221" spans="2:18">
      <c r="B221" s="32"/>
      <c r="C221" s="43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</row>
    <row r="222" spans="2:18">
      <c r="B222" s="49"/>
      <c r="C222" s="50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</row>
    <row r="223" spans="2:18">
      <c r="B223" s="49"/>
      <c r="C223" s="43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</row>
    <row r="224" spans="2:18">
      <c r="B224" s="49"/>
      <c r="C224" s="43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>
      <c r="B225" s="49"/>
      <c r="C225" s="43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</row>
    <row r="226" spans="2:18">
      <c r="B226" s="49"/>
      <c r="C226" s="43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</row>
    <row r="227" spans="2:18">
      <c r="B227" s="49"/>
      <c r="C227" s="43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</row>
    <row r="228" spans="2:18">
      <c r="B228" s="49"/>
      <c r="C228" s="43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>
      <c r="B229" s="49"/>
      <c r="C229" s="43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</row>
    <row r="230" spans="2:18">
      <c r="B230" s="49"/>
      <c r="C230" s="43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</row>
    <row r="231" spans="2:18">
      <c r="B231" s="49"/>
      <c r="C231" s="43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</row>
    <row r="232" spans="2:18">
      <c r="B232" s="49"/>
      <c r="C232" s="43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>
      <c r="B233" s="49"/>
      <c r="C233" s="43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</row>
    <row r="234" spans="2:18">
      <c r="B234" s="49"/>
      <c r="C234" s="43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</row>
    <row r="235" spans="2:18">
      <c r="B235" s="49"/>
      <c r="C235" s="43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</row>
    <row r="236" spans="2:18">
      <c r="B236" s="49"/>
      <c r="C236" s="43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>
      <c r="B237" s="49"/>
      <c r="C237" s="43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</row>
    <row r="238" spans="2:18">
      <c r="B238" s="49"/>
      <c r="C238" s="50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</row>
    <row r="239" spans="2:18">
      <c r="B239" s="49"/>
      <c r="C239" s="43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</row>
    <row r="240" spans="2:18">
      <c r="B240" s="49"/>
      <c r="C240" s="43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>
      <c r="B241" s="49"/>
      <c r="C241" s="43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</row>
    <row r="242" spans="2:18">
      <c r="B242" s="49"/>
      <c r="C242" s="43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</row>
    <row r="243" spans="2:18">
      <c r="B243" s="49"/>
      <c r="C243" s="43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</row>
    <row r="244" spans="2:18">
      <c r="B244" s="49"/>
      <c r="C244" s="43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</row>
    <row r="245" spans="2:18">
      <c r="B245" s="49"/>
      <c r="C245" s="43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</row>
    <row r="246" spans="2:18">
      <c r="B246" s="49"/>
      <c r="C246" s="43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</row>
    <row r="247" spans="2:18">
      <c r="B247" s="49"/>
      <c r="C247" s="51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</row>
    <row r="248" spans="2:18">
      <c r="B248" s="49"/>
      <c r="C248" s="43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</row>
    <row r="249" spans="2:18">
      <c r="B249" s="49"/>
      <c r="C249" s="43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</row>
    <row r="250" spans="2:18">
      <c r="B250" s="49"/>
    </row>
    <row r="251" spans="2:18">
      <c r="B251" s="48"/>
    </row>
    <row r="252" spans="2:18">
      <c r="B252" s="32"/>
      <c r="C252" s="43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</row>
    <row r="253" spans="2:18">
      <c r="B253" s="49"/>
      <c r="C253" s="50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</row>
    <row r="254" spans="2:18">
      <c r="B254" s="49"/>
      <c r="C254" s="43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</row>
    <row r="255" spans="2:18">
      <c r="B255" s="49"/>
      <c r="C255" s="43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</row>
    <row r="256" spans="2:18">
      <c r="B256" s="49"/>
      <c r="C256" s="43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</row>
    <row r="257" spans="2:18">
      <c r="B257" s="49"/>
      <c r="C257" s="43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</row>
    <row r="258" spans="2:18">
      <c r="B258" s="49"/>
      <c r="C258" s="43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</row>
    <row r="259" spans="2:18">
      <c r="B259" s="49"/>
      <c r="C259" s="43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</row>
    <row r="260" spans="2:18">
      <c r="B260" s="49"/>
      <c r="C260" s="43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</row>
    <row r="261" spans="2:18">
      <c r="B261" s="49"/>
      <c r="C261" s="43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</row>
    <row r="262" spans="2:18">
      <c r="B262" s="49"/>
      <c r="C262" s="43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</row>
    <row r="263" spans="2:18">
      <c r="B263" s="49"/>
      <c r="C263" s="43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</row>
    <row r="264" spans="2:18">
      <c r="B264" s="49"/>
      <c r="C264" s="43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</row>
    <row r="265" spans="2:18">
      <c r="B265" s="49"/>
      <c r="C265" s="43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</row>
    <row r="266" spans="2:18">
      <c r="B266" s="49"/>
      <c r="C266" s="43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</row>
    <row r="267" spans="2:18">
      <c r="B267" s="49"/>
      <c r="C267" s="43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</row>
    <row r="268" spans="2:18">
      <c r="B268" s="49"/>
      <c r="C268" s="43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</row>
    <row r="269" spans="2:18">
      <c r="B269" s="49"/>
      <c r="C269" s="50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</row>
    <row r="270" spans="2:18">
      <c r="B270" s="49"/>
      <c r="C270" s="43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</row>
    <row r="271" spans="2:18">
      <c r="B271" s="49"/>
      <c r="C271" s="43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</row>
    <row r="272" spans="2:18">
      <c r="B272" s="49"/>
      <c r="C272" s="43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</row>
    <row r="273" spans="2:18">
      <c r="B273" s="49"/>
      <c r="C273" s="43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</row>
    <row r="274" spans="2:18">
      <c r="B274" s="49"/>
      <c r="C274" s="43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</row>
    <row r="275" spans="2:18">
      <c r="B275" s="49"/>
      <c r="C275" s="43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</row>
    <row r="276" spans="2:18">
      <c r="B276" s="49"/>
      <c r="C276" s="43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</row>
    <row r="277" spans="2:18">
      <c r="B277" s="49"/>
      <c r="C277" s="43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</row>
    <row r="278" spans="2:18">
      <c r="B278" s="49"/>
      <c r="C278" s="51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</row>
    <row r="279" spans="2:18">
      <c r="B279" s="49"/>
      <c r="C279" s="43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</row>
    <row r="280" spans="2:18">
      <c r="B280" s="49"/>
      <c r="C280" s="43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</row>
    <row r="281" spans="2:18">
      <c r="B281" s="49"/>
    </row>
    <row r="282" spans="2:18">
      <c r="B282" s="48"/>
    </row>
    <row r="283" spans="2:18">
      <c r="B283" s="32"/>
      <c r="C283" s="43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</row>
    <row r="284" spans="2:18">
      <c r="B284" s="49"/>
      <c r="C284" s="50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</row>
    <row r="285" spans="2:18">
      <c r="B285" s="49"/>
      <c r="C285" s="43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</row>
    <row r="286" spans="2:18">
      <c r="B286" s="49"/>
      <c r="C286" s="43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</row>
    <row r="287" spans="2:18">
      <c r="B287" s="49"/>
      <c r="C287" s="43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</row>
    <row r="288" spans="2:18">
      <c r="B288" s="49"/>
      <c r="C288" s="43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</row>
    <row r="289" spans="2:18">
      <c r="B289" s="49"/>
      <c r="C289" s="43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</row>
    <row r="290" spans="2:18">
      <c r="B290" s="49"/>
      <c r="C290" s="43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</row>
    <row r="291" spans="2:18">
      <c r="B291" s="49"/>
      <c r="C291" s="43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</row>
    <row r="292" spans="2:18">
      <c r="B292" s="49"/>
      <c r="C292" s="43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</row>
    <row r="293" spans="2:18">
      <c r="B293" s="49"/>
      <c r="C293" s="43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</row>
    <row r="294" spans="2:18">
      <c r="B294" s="49"/>
      <c r="C294" s="43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</row>
    <row r="295" spans="2:18">
      <c r="B295" s="49"/>
      <c r="C295" s="43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</row>
    <row r="296" spans="2:18">
      <c r="B296" s="49"/>
      <c r="C296" s="43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</row>
    <row r="297" spans="2:18">
      <c r="B297" s="49"/>
      <c r="C297" s="43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</row>
    <row r="298" spans="2:18">
      <c r="B298" s="49"/>
      <c r="C298" s="43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</row>
    <row r="299" spans="2:18">
      <c r="B299" s="49"/>
      <c r="C299" s="43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</row>
    <row r="300" spans="2:18">
      <c r="B300" s="49"/>
      <c r="C300" s="50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</row>
    <row r="301" spans="2:18">
      <c r="B301" s="49"/>
      <c r="C301" s="43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</row>
    <row r="302" spans="2:18">
      <c r="B302" s="49"/>
      <c r="C302" s="43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</row>
    <row r="303" spans="2:18">
      <c r="B303" s="49"/>
      <c r="C303" s="43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</row>
    <row r="304" spans="2:18">
      <c r="B304" s="49"/>
      <c r="C304" s="43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</row>
    <row r="305" spans="2:18">
      <c r="B305" s="49"/>
      <c r="C305" s="43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</row>
    <row r="306" spans="2:18">
      <c r="B306" s="49"/>
      <c r="C306" s="43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</row>
    <row r="307" spans="2:18">
      <c r="B307" s="49"/>
      <c r="C307" s="43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</row>
    <row r="308" spans="2:18">
      <c r="B308" s="49"/>
      <c r="C308" s="43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</row>
    <row r="309" spans="2:18">
      <c r="B309" s="49"/>
      <c r="C309" s="51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</row>
    <row r="310" spans="2:18">
      <c r="B310" s="49"/>
      <c r="C310" s="43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</row>
    <row r="311" spans="2:18">
      <c r="B311" s="49"/>
      <c r="C311" s="43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</row>
    <row r="312" spans="2:18">
      <c r="B312" s="49"/>
    </row>
    <row r="313" spans="2:18">
      <c r="B313" s="48"/>
    </row>
    <row r="314" spans="2:18">
      <c r="B314" s="32"/>
      <c r="C314" s="43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</row>
    <row r="315" spans="2:18">
      <c r="B315" s="49"/>
      <c r="C315" s="50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</row>
    <row r="316" spans="2:18">
      <c r="B316" s="49"/>
      <c r="C316" s="43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</row>
    <row r="317" spans="2:18">
      <c r="B317" s="49"/>
      <c r="C317" s="43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</row>
    <row r="318" spans="2:18">
      <c r="B318" s="49"/>
      <c r="C318" s="43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</row>
    <row r="319" spans="2:18">
      <c r="B319" s="49"/>
      <c r="C319" s="43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</row>
    <row r="320" spans="2:18">
      <c r="B320" s="49"/>
      <c r="C320" s="43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</row>
    <row r="321" spans="2:18">
      <c r="B321" s="49"/>
      <c r="C321" s="43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</row>
    <row r="322" spans="2:18">
      <c r="B322" s="49"/>
      <c r="C322" s="43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</row>
    <row r="323" spans="2:18">
      <c r="B323" s="49"/>
      <c r="C323" s="43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</row>
    <row r="324" spans="2:18">
      <c r="B324" s="49"/>
      <c r="C324" s="43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</row>
    <row r="325" spans="2:18">
      <c r="B325" s="49"/>
      <c r="C325" s="43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</row>
    <row r="326" spans="2:18">
      <c r="B326" s="49"/>
      <c r="C326" s="43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</row>
    <row r="327" spans="2:18">
      <c r="B327" s="49"/>
      <c r="C327" s="43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</row>
    <row r="328" spans="2:18">
      <c r="B328" s="49"/>
      <c r="C328" s="43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</row>
    <row r="329" spans="2:18">
      <c r="B329" s="49"/>
      <c r="C329" s="43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</row>
    <row r="330" spans="2:18">
      <c r="B330" s="49"/>
      <c r="C330" s="43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</row>
    <row r="331" spans="2:18">
      <c r="B331" s="49"/>
      <c r="C331" s="50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</row>
    <row r="332" spans="2:18">
      <c r="B332" s="49"/>
      <c r="C332" s="43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</row>
    <row r="333" spans="2:18">
      <c r="B333" s="49"/>
      <c r="C333" s="43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</row>
    <row r="334" spans="2:18">
      <c r="B334" s="49"/>
      <c r="C334" s="43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</row>
    <row r="335" spans="2:18">
      <c r="B335" s="49"/>
      <c r="C335" s="43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</row>
    <row r="336" spans="2:18">
      <c r="B336" s="49"/>
      <c r="C336" s="43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</row>
    <row r="337" spans="2:18">
      <c r="B337" s="49"/>
      <c r="C337" s="43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</row>
    <row r="338" spans="2:18">
      <c r="B338" s="49"/>
      <c r="C338" s="43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</row>
    <row r="339" spans="2:18">
      <c r="B339" s="49"/>
      <c r="C339" s="43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</row>
    <row r="340" spans="2:18">
      <c r="B340" s="49"/>
      <c r="C340" s="51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</row>
    <row r="341" spans="2:18">
      <c r="B341" s="49"/>
      <c r="C341" s="43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</row>
    <row r="342" spans="2:18">
      <c r="B342" s="49"/>
      <c r="C342" s="43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</row>
    <row r="343" spans="2:18">
      <c r="B343" s="49"/>
    </row>
    <row r="344" spans="2:18">
      <c r="B344" s="48"/>
    </row>
    <row r="345" spans="2:18">
      <c r="B345" s="32"/>
      <c r="C345" s="43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</row>
    <row r="346" spans="2:18">
      <c r="B346" s="49"/>
      <c r="C346" s="50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</row>
    <row r="347" spans="2:18">
      <c r="B347" s="49"/>
      <c r="C347" s="43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</row>
    <row r="348" spans="2:18">
      <c r="B348" s="49"/>
      <c r="C348" s="43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</row>
    <row r="349" spans="2:18">
      <c r="B349" s="49"/>
      <c r="C349" s="43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</row>
    <row r="350" spans="2:18">
      <c r="B350" s="49"/>
      <c r="C350" s="43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</row>
    <row r="351" spans="2:18">
      <c r="B351" s="49"/>
      <c r="C351" s="43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</row>
    <row r="352" spans="2:18">
      <c r="B352" s="49"/>
      <c r="C352" s="43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</row>
    <row r="353" spans="2:18">
      <c r="B353" s="49"/>
      <c r="C353" s="43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</row>
    <row r="354" spans="2:18">
      <c r="B354" s="49"/>
      <c r="C354" s="43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</row>
    <row r="355" spans="2:18">
      <c r="B355" s="49"/>
      <c r="C355" s="43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</row>
    <row r="356" spans="2:18">
      <c r="B356" s="49"/>
      <c r="C356" s="43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</row>
    <row r="357" spans="2:18">
      <c r="B357" s="49"/>
      <c r="C357" s="43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</row>
    <row r="358" spans="2:18">
      <c r="B358" s="49"/>
      <c r="C358" s="43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</row>
    <row r="359" spans="2:18">
      <c r="B359" s="49"/>
      <c r="C359" s="43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</row>
    <row r="360" spans="2:18">
      <c r="B360" s="49"/>
      <c r="C360" s="43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</row>
    <row r="361" spans="2:18">
      <c r="B361" s="49"/>
      <c r="C361" s="43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</row>
    <row r="362" spans="2:18">
      <c r="B362" s="49"/>
      <c r="C362" s="50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</row>
    <row r="363" spans="2:18">
      <c r="B363" s="49"/>
      <c r="C363" s="43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</row>
    <row r="364" spans="2:18">
      <c r="B364" s="49"/>
      <c r="C364" s="43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</row>
    <row r="365" spans="2:18">
      <c r="B365" s="49"/>
      <c r="C365" s="43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</row>
    <row r="366" spans="2:18">
      <c r="B366" s="49"/>
      <c r="C366" s="43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</row>
    <row r="367" spans="2:18">
      <c r="B367" s="49"/>
      <c r="C367" s="43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</row>
    <row r="368" spans="2:18">
      <c r="B368" s="49"/>
      <c r="C368" s="43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</row>
    <row r="369" spans="2:18">
      <c r="B369" s="49"/>
      <c r="C369" s="43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</row>
    <row r="370" spans="2:18">
      <c r="B370" s="49"/>
      <c r="C370" s="43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</row>
    <row r="371" spans="2:18">
      <c r="B371" s="49"/>
      <c r="C371" s="51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</row>
    <row r="372" spans="2:18">
      <c r="B372" s="49"/>
      <c r="C372" s="43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</row>
    <row r="373" spans="2:18">
      <c r="B373" s="49"/>
      <c r="C373" s="43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</row>
    <row r="374" spans="2:18">
      <c r="B374" s="49"/>
    </row>
    <row r="375" spans="2:18">
      <c r="B375" s="48"/>
    </row>
    <row r="376" spans="2:18">
      <c r="B376" s="32"/>
      <c r="C376" s="43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</row>
    <row r="377" spans="2:18">
      <c r="B377" s="49"/>
      <c r="C377" s="50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</row>
    <row r="378" spans="2:18">
      <c r="B378" s="49"/>
      <c r="C378" s="43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</row>
    <row r="379" spans="2:18">
      <c r="B379" s="49"/>
      <c r="C379" s="43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</row>
    <row r="380" spans="2:18">
      <c r="B380" s="49"/>
      <c r="C380" s="43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</row>
    <row r="381" spans="2:18">
      <c r="B381" s="49"/>
      <c r="C381" s="43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</row>
    <row r="382" spans="2:18">
      <c r="B382" s="49"/>
      <c r="C382" s="43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</row>
    <row r="383" spans="2:18">
      <c r="B383" s="49"/>
      <c r="C383" s="43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</row>
    <row r="384" spans="2:18">
      <c r="B384" s="49"/>
      <c r="C384" s="43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</row>
    <row r="385" spans="2:18">
      <c r="B385" s="49"/>
      <c r="C385" s="43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</row>
    <row r="386" spans="2:18">
      <c r="B386" s="49"/>
      <c r="C386" s="43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</row>
    <row r="387" spans="2:18">
      <c r="B387" s="49"/>
      <c r="C387" s="43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</row>
    <row r="388" spans="2:18">
      <c r="B388" s="49"/>
      <c r="C388" s="43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</row>
    <row r="389" spans="2:18">
      <c r="B389" s="49"/>
      <c r="C389" s="43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</row>
    <row r="390" spans="2:18">
      <c r="B390" s="49"/>
      <c r="C390" s="43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</row>
    <row r="391" spans="2:18">
      <c r="B391" s="49"/>
      <c r="C391" s="43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</row>
    <row r="392" spans="2:18">
      <c r="B392" s="49"/>
      <c r="C392" s="43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</row>
    <row r="393" spans="2:18">
      <c r="B393" s="49"/>
      <c r="C393" s="50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</row>
    <row r="394" spans="2:18">
      <c r="B394" s="49"/>
      <c r="C394" s="43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</row>
    <row r="395" spans="2:18">
      <c r="B395" s="49"/>
      <c r="C395" s="43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</row>
    <row r="396" spans="2:18">
      <c r="B396" s="49"/>
      <c r="C396" s="43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</row>
    <row r="397" spans="2:18">
      <c r="B397" s="49"/>
      <c r="C397" s="43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</row>
    <row r="398" spans="2:18">
      <c r="B398" s="49"/>
      <c r="C398" s="43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</row>
    <row r="399" spans="2:18">
      <c r="B399" s="49"/>
      <c r="C399" s="43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</row>
    <row r="400" spans="2:18">
      <c r="B400" s="49"/>
      <c r="C400" s="43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</row>
    <row r="401" spans="2:18">
      <c r="B401" s="49"/>
      <c r="C401" s="43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</row>
    <row r="402" spans="2:18">
      <c r="B402" s="49"/>
      <c r="C402" s="51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</row>
    <row r="403" spans="2:18">
      <c r="B403" s="49"/>
      <c r="C403" s="43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</row>
    <row r="404" spans="2:18">
      <c r="B404" s="49"/>
      <c r="C404" s="43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</row>
    <row r="405" spans="2:18">
      <c r="B405" s="49"/>
    </row>
    <row r="406" spans="2:18">
      <c r="B406" s="48"/>
    </row>
    <row r="407" spans="2:18">
      <c r="B407" s="32"/>
      <c r="C407" s="43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</row>
    <row r="408" spans="2:18">
      <c r="B408" s="49"/>
      <c r="C408" s="50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</row>
    <row r="409" spans="2:18">
      <c r="B409" s="49"/>
      <c r="C409" s="43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</row>
    <row r="410" spans="2:18">
      <c r="B410" s="49"/>
      <c r="C410" s="43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</row>
    <row r="411" spans="2:18">
      <c r="B411" s="49"/>
      <c r="C411" s="43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</row>
    <row r="412" spans="2:18">
      <c r="B412" s="49"/>
      <c r="C412" s="43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</row>
    <row r="413" spans="2:18">
      <c r="B413" s="49"/>
      <c r="C413" s="43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</row>
    <row r="414" spans="2:18">
      <c r="B414" s="49"/>
      <c r="C414" s="43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</row>
    <row r="415" spans="2:18">
      <c r="B415" s="49"/>
      <c r="C415" s="43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</row>
    <row r="416" spans="2:18">
      <c r="B416" s="49"/>
      <c r="C416" s="43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</row>
    <row r="417" spans="2:18">
      <c r="B417" s="49"/>
      <c r="C417" s="43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</row>
    <row r="418" spans="2:18">
      <c r="B418" s="49"/>
      <c r="C418" s="43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</row>
    <row r="419" spans="2:18">
      <c r="B419" s="49"/>
      <c r="C419" s="43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</row>
    <row r="420" spans="2:18">
      <c r="B420" s="49"/>
      <c r="C420" s="43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</row>
    <row r="421" spans="2:18">
      <c r="B421" s="49"/>
      <c r="C421" s="43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</row>
    <row r="422" spans="2:18">
      <c r="B422" s="49"/>
      <c r="C422" s="43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</row>
    <row r="423" spans="2:18">
      <c r="B423" s="49"/>
      <c r="C423" s="43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</row>
    <row r="424" spans="2:18">
      <c r="B424" s="49"/>
      <c r="C424" s="50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</row>
    <row r="425" spans="2:18">
      <c r="B425" s="49"/>
      <c r="C425" s="43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</row>
    <row r="426" spans="2:18">
      <c r="B426" s="49"/>
      <c r="C426" s="43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</row>
    <row r="427" spans="2:18">
      <c r="B427" s="49"/>
      <c r="C427" s="43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</row>
    <row r="428" spans="2:18">
      <c r="B428" s="49"/>
      <c r="C428" s="43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</row>
    <row r="429" spans="2:18">
      <c r="B429" s="49"/>
      <c r="C429" s="43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</row>
    <row r="430" spans="2:18">
      <c r="B430" s="49"/>
      <c r="C430" s="43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</row>
    <row r="431" spans="2:18">
      <c r="B431" s="49"/>
      <c r="C431" s="43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</row>
    <row r="432" spans="2:18">
      <c r="B432" s="49"/>
      <c r="C432" s="43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</row>
    <row r="433" spans="2:18">
      <c r="B433" s="49"/>
      <c r="C433" s="51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</row>
    <row r="434" spans="2:18">
      <c r="B434" s="49"/>
      <c r="C434" s="43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</row>
    <row r="435" spans="2:18">
      <c r="B435" s="49"/>
      <c r="C435" s="43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</row>
    <row r="436" spans="2:18">
      <c r="B436" s="49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6"/>
  <dimension ref="A1:S126"/>
  <sheetViews>
    <sheetView workbookViewId="0"/>
  </sheetViews>
  <sheetFormatPr defaultRowHeight="10.5"/>
  <cols>
    <col min="1" max="1" width="38.5" style="84" customWidth="1"/>
    <col min="2" max="2" width="32.6640625" style="84" customWidth="1"/>
    <col min="3" max="3" width="33.6640625" style="84" customWidth="1"/>
    <col min="4" max="4" width="38.6640625" style="84" customWidth="1"/>
    <col min="5" max="5" width="45.6640625" style="84" customWidth="1"/>
    <col min="6" max="6" width="50" style="84" customWidth="1"/>
    <col min="7" max="7" width="43.6640625" style="84" customWidth="1"/>
    <col min="8" max="9" width="38.33203125" style="84" customWidth="1"/>
    <col min="10" max="10" width="46.1640625" style="84" customWidth="1"/>
    <col min="11" max="11" width="36.5" style="84" customWidth="1"/>
    <col min="12" max="12" width="45" style="84" customWidth="1"/>
    <col min="13" max="13" width="50.1640625" style="84" customWidth="1"/>
    <col min="14" max="15" width="44.83203125" style="84" customWidth="1"/>
    <col min="16" max="16" width="45.33203125" style="84" customWidth="1"/>
    <col min="17" max="17" width="45.1640625" style="84" customWidth="1"/>
    <col min="18" max="18" width="42.6640625" style="84" customWidth="1"/>
    <col min="19" max="19" width="48.1640625" style="84" customWidth="1"/>
    <col min="20" max="23" width="9.33203125" style="84" customWidth="1"/>
    <col min="24" max="16384" width="9.33203125" style="84"/>
  </cols>
  <sheetData>
    <row r="1" spans="1:19">
      <c r="A1" s="87"/>
      <c r="B1" s="93" t="s">
        <v>316</v>
      </c>
      <c r="C1" s="93" t="s">
        <v>317</v>
      </c>
      <c r="D1" s="93" t="s">
        <v>318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319</v>
      </c>
      <c r="B2" s="93">
        <v>2576.44</v>
      </c>
      <c r="C2" s="93">
        <v>5040.4399999999996</v>
      </c>
      <c r="D2" s="93">
        <v>5040.4399999999996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320</v>
      </c>
      <c r="B3" s="93">
        <v>2576.44</v>
      </c>
      <c r="C3" s="93">
        <v>5040.4399999999996</v>
      </c>
      <c r="D3" s="93">
        <v>5040.4399999999996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321</v>
      </c>
      <c r="B4" s="93">
        <v>5179.41</v>
      </c>
      <c r="C4" s="93">
        <v>10132.799999999999</v>
      </c>
      <c r="D4" s="93">
        <v>10132.799999999999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322</v>
      </c>
      <c r="B5" s="93">
        <v>5179.41</v>
      </c>
      <c r="C5" s="93">
        <v>10132.799999999999</v>
      </c>
      <c r="D5" s="93">
        <v>10132.799999999999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3" t="s">
        <v>323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324</v>
      </c>
      <c r="B8" s="93">
        <v>511.15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325</v>
      </c>
      <c r="B9" s="93">
        <v>511.15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326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3" t="s">
        <v>327</v>
      </c>
      <c r="C12" s="93" t="s">
        <v>328</v>
      </c>
      <c r="D12" s="93" t="s">
        <v>329</v>
      </c>
      <c r="E12" s="93" t="s">
        <v>330</v>
      </c>
      <c r="F12" s="93" t="s">
        <v>331</v>
      </c>
      <c r="G12" s="93" t="s">
        <v>332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64</v>
      </c>
      <c r="B13" s="93">
        <v>0</v>
      </c>
      <c r="C13" s="93">
        <v>392.09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65</v>
      </c>
      <c r="B14" s="93">
        <v>18.64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73</v>
      </c>
      <c r="B15" s="93">
        <v>289.8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74</v>
      </c>
      <c r="B16" s="93">
        <v>16.829999999999998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75</v>
      </c>
      <c r="B17" s="93">
        <v>599.04999999999995</v>
      </c>
      <c r="C17" s="93">
        <v>800.92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76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77</v>
      </c>
      <c r="B19" s="93">
        <v>197.25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78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79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80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59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81</v>
      </c>
      <c r="B24" s="93">
        <v>0</v>
      </c>
      <c r="C24" s="93">
        <v>202.23</v>
      </c>
      <c r="D24" s="93">
        <v>0</v>
      </c>
      <c r="E24" s="93">
        <v>0</v>
      </c>
      <c r="F24" s="93">
        <v>0</v>
      </c>
      <c r="G24" s="93">
        <v>1377.36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82</v>
      </c>
      <c r="B25" s="93">
        <v>59.62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83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84</v>
      </c>
      <c r="B28" s="93">
        <v>1181.2</v>
      </c>
      <c r="C28" s="93">
        <v>1395.23</v>
      </c>
      <c r="D28" s="93">
        <v>0</v>
      </c>
      <c r="E28" s="93">
        <v>0</v>
      </c>
      <c r="F28" s="93">
        <v>0</v>
      </c>
      <c r="G28" s="93">
        <v>1377.36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3" t="s">
        <v>323</v>
      </c>
      <c r="C30" s="93" t="s">
        <v>227</v>
      </c>
      <c r="D30" s="93" t="s">
        <v>333</v>
      </c>
      <c r="E30" s="93" t="s">
        <v>334</v>
      </c>
      <c r="F30" s="93" t="s">
        <v>335</v>
      </c>
      <c r="G30" s="93" t="s">
        <v>336</v>
      </c>
      <c r="H30" s="93" t="s">
        <v>337</v>
      </c>
      <c r="I30" s="93" t="s">
        <v>338</v>
      </c>
      <c r="J30" s="93" t="s">
        <v>339</v>
      </c>
      <c r="K30"/>
      <c r="L30"/>
      <c r="M30"/>
      <c r="N30"/>
      <c r="O30"/>
      <c r="P30"/>
      <c r="Q30"/>
      <c r="R30"/>
      <c r="S30"/>
    </row>
    <row r="31" spans="1:19">
      <c r="A31" s="93" t="s">
        <v>340</v>
      </c>
      <c r="B31" s="93">
        <v>371.75</v>
      </c>
      <c r="C31" s="93" t="s">
        <v>235</v>
      </c>
      <c r="D31" s="93">
        <v>1133.3900000000001</v>
      </c>
      <c r="E31" s="93">
        <v>1</v>
      </c>
      <c r="F31" s="93">
        <v>169.19</v>
      </c>
      <c r="G31" s="93">
        <v>47.17</v>
      </c>
      <c r="H31" s="93">
        <v>27.38</v>
      </c>
      <c r="I31" s="93">
        <v>1.39</v>
      </c>
      <c r="J31" s="93">
        <v>60.261200000000002</v>
      </c>
      <c r="K31"/>
      <c r="L31"/>
      <c r="M31"/>
      <c r="N31"/>
      <c r="O31"/>
      <c r="P31"/>
      <c r="Q31"/>
      <c r="R31"/>
      <c r="S31"/>
    </row>
    <row r="32" spans="1:19">
      <c r="A32" s="93" t="s">
        <v>341</v>
      </c>
      <c r="B32" s="93">
        <v>139.41</v>
      </c>
      <c r="C32" s="93" t="s">
        <v>235</v>
      </c>
      <c r="D32" s="93">
        <v>425.02</v>
      </c>
      <c r="E32" s="93">
        <v>1</v>
      </c>
      <c r="F32" s="93">
        <v>106.53</v>
      </c>
      <c r="G32" s="93">
        <v>0</v>
      </c>
      <c r="H32" s="93">
        <v>16.37</v>
      </c>
      <c r="I32" s="93">
        <v>18.59</v>
      </c>
      <c r="J32" s="93">
        <v>1579.5173</v>
      </c>
      <c r="K32"/>
      <c r="L32"/>
      <c r="M32"/>
      <c r="N32"/>
      <c r="O32"/>
      <c r="P32"/>
      <c r="Q32"/>
      <c r="R32"/>
      <c r="S32"/>
    </row>
    <row r="33" spans="1:19">
      <c r="A33" s="93" t="s">
        <v>158</v>
      </c>
      <c r="B33" s="93">
        <v>511.15</v>
      </c>
      <c r="C33" s="93"/>
      <c r="D33" s="93">
        <v>1558.4</v>
      </c>
      <c r="E33" s="93"/>
      <c r="F33" s="93">
        <v>275.72000000000003</v>
      </c>
      <c r="G33" s="93">
        <v>47.17</v>
      </c>
      <c r="H33" s="93">
        <v>24.377300000000002</v>
      </c>
      <c r="I33" s="93">
        <v>1.86</v>
      </c>
      <c r="J33" s="93">
        <v>474.60320000000002</v>
      </c>
      <c r="K33"/>
      <c r="L33"/>
      <c r="M33"/>
      <c r="N33"/>
      <c r="O33"/>
      <c r="P33"/>
      <c r="Q33"/>
      <c r="R33"/>
      <c r="S33"/>
    </row>
    <row r="34" spans="1:19">
      <c r="A34" s="93" t="s">
        <v>342</v>
      </c>
      <c r="B34" s="93">
        <v>511.15</v>
      </c>
      <c r="C34" s="93"/>
      <c r="D34" s="93">
        <v>1558.4</v>
      </c>
      <c r="E34" s="93"/>
      <c r="F34" s="93">
        <v>275.72000000000003</v>
      </c>
      <c r="G34" s="93">
        <v>47.17</v>
      </c>
      <c r="H34" s="93">
        <v>24.377300000000002</v>
      </c>
      <c r="I34" s="93">
        <v>1.86</v>
      </c>
      <c r="J34" s="93">
        <v>474.60320000000002</v>
      </c>
      <c r="K34"/>
      <c r="L34"/>
      <c r="M34"/>
      <c r="N34"/>
      <c r="O34"/>
      <c r="P34"/>
      <c r="Q34"/>
      <c r="R34"/>
      <c r="S34"/>
    </row>
    <row r="35" spans="1:19">
      <c r="A35" s="93" t="s">
        <v>343</v>
      </c>
      <c r="B35" s="93">
        <v>0</v>
      </c>
      <c r="C35" s="93"/>
      <c r="D35" s="93">
        <v>0</v>
      </c>
      <c r="E35" s="93"/>
      <c r="F35" s="93">
        <v>0</v>
      </c>
      <c r="G35" s="93">
        <v>0</v>
      </c>
      <c r="H35" s="93"/>
      <c r="I35" s="93"/>
      <c r="J35" s="93"/>
      <c r="K35"/>
      <c r="L35"/>
      <c r="M35"/>
      <c r="N35"/>
      <c r="O35"/>
      <c r="P35"/>
      <c r="Q35"/>
      <c r="R35"/>
      <c r="S35"/>
    </row>
    <row r="36" spans="1:19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1:19">
      <c r="A37" s="87"/>
      <c r="B37" s="93" t="s">
        <v>43</v>
      </c>
      <c r="C37" s="93" t="s">
        <v>344</v>
      </c>
      <c r="D37" s="93" t="s">
        <v>345</v>
      </c>
      <c r="E37" s="93" t="s">
        <v>346</v>
      </c>
      <c r="F37" s="93" t="s">
        <v>347</v>
      </c>
      <c r="G37" s="93" t="s">
        <v>348</v>
      </c>
      <c r="H37" s="93" t="s">
        <v>349</v>
      </c>
      <c r="I37" s="93" t="s">
        <v>350</v>
      </c>
      <c r="J37"/>
      <c r="K37"/>
      <c r="L37"/>
      <c r="M37"/>
      <c r="N37"/>
      <c r="O37"/>
      <c r="P37"/>
      <c r="Q37"/>
      <c r="R37"/>
      <c r="S37"/>
    </row>
    <row r="38" spans="1:19">
      <c r="A38" s="93" t="s">
        <v>351</v>
      </c>
      <c r="B38" s="93" t="s">
        <v>352</v>
      </c>
      <c r="C38" s="93">
        <v>0.22</v>
      </c>
      <c r="D38" s="93">
        <v>1.272</v>
      </c>
      <c r="E38" s="93">
        <v>1.571</v>
      </c>
      <c r="F38" s="93">
        <v>50.13</v>
      </c>
      <c r="G38" s="93">
        <v>90</v>
      </c>
      <c r="H38" s="93">
        <v>90</v>
      </c>
      <c r="I38" s="93" t="s">
        <v>353</v>
      </c>
      <c r="J38"/>
      <c r="K38"/>
      <c r="L38"/>
      <c r="M38"/>
      <c r="N38"/>
      <c r="O38"/>
      <c r="P38"/>
      <c r="Q38"/>
      <c r="R38"/>
      <c r="S38"/>
    </row>
    <row r="39" spans="1:19">
      <c r="A39" s="93" t="s">
        <v>354</v>
      </c>
      <c r="B39" s="93" t="s">
        <v>352</v>
      </c>
      <c r="C39" s="93">
        <v>0.22</v>
      </c>
      <c r="D39" s="93">
        <v>1.272</v>
      </c>
      <c r="E39" s="93">
        <v>1.571</v>
      </c>
      <c r="F39" s="93">
        <v>68.930000000000007</v>
      </c>
      <c r="G39" s="93">
        <v>180</v>
      </c>
      <c r="H39" s="93">
        <v>90</v>
      </c>
      <c r="I39" s="93" t="s">
        <v>355</v>
      </c>
      <c r="J39"/>
      <c r="K39"/>
      <c r="L39"/>
      <c r="M39"/>
      <c r="N39"/>
      <c r="O39"/>
      <c r="P39"/>
      <c r="Q39"/>
      <c r="R39"/>
      <c r="S39"/>
    </row>
    <row r="40" spans="1:19">
      <c r="A40" s="93" t="s">
        <v>356</v>
      </c>
      <c r="B40" s="93" t="s">
        <v>352</v>
      </c>
      <c r="C40" s="93">
        <v>0.22</v>
      </c>
      <c r="D40" s="93">
        <v>1.272</v>
      </c>
      <c r="E40" s="93">
        <v>1.571</v>
      </c>
      <c r="F40" s="93">
        <v>50.13</v>
      </c>
      <c r="G40" s="93">
        <v>270</v>
      </c>
      <c r="H40" s="93">
        <v>90</v>
      </c>
      <c r="I40" s="93" t="s">
        <v>357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358</v>
      </c>
      <c r="B41" s="93" t="s">
        <v>359</v>
      </c>
      <c r="C41" s="93">
        <v>0.3</v>
      </c>
      <c r="D41" s="93">
        <v>3.12</v>
      </c>
      <c r="E41" s="93">
        <v>12.904</v>
      </c>
      <c r="F41" s="93">
        <v>371.75</v>
      </c>
      <c r="G41" s="93">
        <v>0</v>
      </c>
      <c r="H41" s="93">
        <v>180</v>
      </c>
      <c r="I41" s="93"/>
      <c r="J41"/>
      <c r="K41"/>
      <c r="L41"/>
      <c r="M41"/>
      <c r="N41"/>
      <c r="O41"/>
      <c r="P41"/>
      <c r="Q41"/>
      <c r="R41"/>
      <c r="S41"/>
    </row>
    <row r="42" spans="1:19">
      <c r="A42" s="93" t="s">
        <v>561</v>
      </c>
      <c r="B42" s="93" t="s">
        <v>562</v>
      </c>
      <c r="C42" s="93">
        <v>0.3</v>
      </c>
      <c r="D42" s="93">
        <v>0.56899999999999995</v>
      </c>
      <c r="E42" s="93">
        <v>0.63700000000000001</v>
      </c>
      <c r="F42" s="93">
        <v>371.75</v>
      </c>
      <c r="G42" s="93">
        <v>180</v>
      </c>
      <c r="H42" s="93">
        <v>0</v>
      </c>
      <c r="I42" s="93"/>
      <c r="J42"/>
      <c r="K42"/>
      <c r="L42"/>
      <c r="M42"/>
      <c r="N42"/>
      <c r="O42"/>
      <c r="P42"/>
      <c r="Q42"/>
      <c r="R42"/>
      <c r="S42"/>
    </row>
    <row r="43" spans="1:19">
      <c r="A43" s="93" t="s">
        <v>360</v>
      </c>
      <c r="B43" s="93" t="s">
        <v>352</v>
      </c>
      <c r="C43" s="93">
        <v>0.22</v>
      </c>
      <c r="D43" s="93">
        <v>1.272</v>
      </c>
      <c r="E43" s="93">
        <v>1.571</v>
      </c>
      <c r="F43" s="93">
        <v>18.8</v>
      </c>
      <c r="G43" s="93">
        <v>90</v>
      </c>
      <c r="H43" s="93">
        <v>90</v>
      </c>
      <c r="I43" s="93" t="s">
        <v>353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361</v>
      </c>
      <c r="B44" s="93" t="s">
        <v>352</v>
      </c>
      <c r="C44" s="93">
        <v>0.22</v>
      </c>
      <c r="D44" s="93">
        <v>1.272</v>
      </c>
      <c r="E44" s="93">
        <v>1.571</v>
      </c>
      <c r="F44" s="93">
        <v>68.930000000000007</v>
      </c>
      <c r="G44" s="93">
        <v>0</v>
      </c>
      <c r="H44" s="93">
        <v>90</v>
      </c>
      <c r="I44" s="93" t="s">
        <v>362</v>
      </c>
      <c r="J44"/>
      <c r="K44"/>
      <c r="L44"/>
      <c r="M44"/>
      <c r="N44"/>
      <c r="O44"/>
      <c r="P44"/>
      <c r="Q44"/>
      <c r="R44"/>
      <c r="S44"/>
    </row>
    <row r="45" spans="1:19">
      <c r="A45" s="93" t="s">
        <v>363</v>
      </c>
      <c r="B45" s="93" t="s">
        <v>352</v>
      </c>
      <c r="C45" s="93">
        <v>0.22</v>
      </c>
      <c r="D45" s="93">
        <v>1.272</v>
      </c>
      <c r="E45" s="93">
        <v>1.571</v>
      </c>
      <c r="F45" s="93">
        <v>18.8</v>
      </c>
      <c r="G45" s="93">
        <v>270</v>
      </c>
      <c r="H45" s="93">
        <v>90</v>
      </c>
      <c r="I45" s="93" t="s">
        <v>357</v>
      </c>
      <c r="J45"/>
      <c r="K45"/>
      <c r="L45"/>
      <c r="M45"/>
      <c r="N45"/>
      <c r="O45"/>
      <c r="P45"/>
      <c r="Q45"/>
      <c r="R45"/>
      <c r="S45"/>
    </row>
    <row r="46" spans="1:19">
      <c r="A46" s="93" t="s">
        <v>364</v>
      </c>
      <c r="B46" s="93" t="s">
        <v>359</v>
      </c>
      <c r="C46" s="93">
        <v>0.3</v>
      </c>
      <c r="D46" s="93">
        <v>3.12</v>
      </c>
      <c r="E46" s="93">
        <v>12.904</v>
      </c>
      <c r="F46" s="93">
        <v>139.41</v>
      </c>
      <c r="G46" s="93">
        <v>0</v>
      </c>
      <c r="H46" s="93">
        <v>180</v>
      </c>
      <c r="I46" s="93"/>
      <c r="J46"/>
      <c r="K46"/>
      <c r="L46"/>
      <c r="M46"/>
      <c r="N46"/>
      <c r="O46"/>
      <c r="P46"/>
      <c r="Q46"/>
      <c r="R46"/>
      <c r="S46"/>
    </row>
    <row r="47" spans="1:19">
      <c r="A47" s="93" t="s">
        <v>563</v>
      </c>
      <c r="B47" s="93" t="s">
        <v>562</v>
      </c>
      <c r="C47" s="93">
        <v>0.3</v>
      </c>
      <c r="D47" s="93">
        <v>0.56899999999999995</v>
      </c>
      <c r="E47" s="93">
        <v>0.63700000000000001</v>
      </c>
      <c r="F47" s="93">
        <v>139.41</v>
      </c>
      <c r="G47" s="93">
        <v>180</v>
      </c>
      <c r="H47" s="93">
        <v>0</v>
      </c>
      <c r="I47" s="93"/>
      <c r="J47"/>
      <c r="K47"/>
      <c r="L47"/>
      <c r="M47"/>
      <c r="N47"/>
      <c r="O47"/>
      <c r="P47"/>
      <c r="Q47"/>
      <c r="R47"/>
      <c r="S47"/>
    </row>
    <row r="48" spans="1:19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19">
      <c r="A49" s="87"/>
      <c r="B49" s="93" t="s">
        <v>43</v>
      </c>
      <c r="C49" s="93" t="s">
        <v>365</v>
      </c>
      <c r="D49" s="93" t="s">
        <v>366</v>
      </c>
      <c r="E49" s="93" t="s">
        <v>367</v>
      </c>
      <c r="F49" s="93" t="s">
        <v>37</v>
      </c>
      <c r="G49" s="93" t="s">
        <v>368</v>
      </c>
      <c r="H49" s="93" t="s">
        <v>369</v>
      </c>
      <c r="I49" s="93" t="s">
        <v>370</v>
      </c>
      <c r="J49" s="93" t="s">
        <v>348</v>
      </c>
      <c r="K49" s="93" t="s">
        <v>350</v>
      </c>
      <c r="L49"/>
      <c r="M49"/>
      <c r="N49"/>
      <c r="O49"/>
      <c r="P49"/>
      <c r="Q49"/>
      <c r="R49"/>
      <c r="S49"/>
    </row>
    <row r="50" spans="1:19">
      <c r="A50" s="93" t="s">
        <v>371</v>
      </c>
      <c r="B50" s="93" t="s">
        <v>649</v>
      </c>
      <c r="C50" s="93">
        <v>13.94</v>
      </c>
      <c r="D50" s="93">
        <v>13.94</v>
      </c>
      <c r="E50" s="93">
        <v>5.835</v>
      </c>
      <c r="F50" s="93">
        <v>0.54</v>
      </c>
      <c r="G50" s="93">
        <v>0.38400000000000001</v>
      </c>
      <c r="H50" s="93" t="s">
        <v>58</v>
      </c>
      <c r="I50" s="93" t="s">
        <v>351</v>
      </c>
      <c r="J50" s="93">
        <v>90</v>
      </c>
      <c r="K50" s="93" t="s">
        <v>353</v>
      </c>
      <c r="L50"/>
      <c r="M50"/>
      <c r="N50"/>
      <c r="O50"/>
      <c r="P50"/>
      <c r="Q50"/>
      <c r="R50"/>
      <c r="S50"/>
    </row>
    <row r="51" spans="1:19">
      <c r="A51" s="93" t="s">
        <v>372</v>
      </c>
      <c r="B51" s="93" t="s">
        <v>649</v>
      </c>
      <c r="C51" s="93">
        <v>19.3</v>
      </c>
      <c r="D51" s="93">
        <v>19.3</v>
      </c>
      <c r="E51" s="93">
        <v>5.835</v>
      </c>
      <c r="F51" s="93">
        <v>0.54</v>
      </c>
      <c r="G51" s="93">
        <v>0.38400000000000001</v>
      </c>
      <c r="H51" s="93" t="s">
        <v>58</v>
      </c>
      <c r="I51" s="93" t="s">
        <v>354</v>
      </c>
      <c r="J51" s="93">
        <v>180</v>
      </c>
      <c r="K51" s="93" t="s">
        <v>355</v>
      </c>
      <c r="L51"/>
      <c r="M51"/>
      <c r="N51"/>
      <c r="O51"/>
      <c r="P51"/>
      <c r="Q51"/>
      <c r="R51"/>
      <c r="S51"/>
    </row>
    <row r="52" spans="1:19">
      <c r="A52" s="93" t="s">
        <v>373</v>
      </c>
      <c r="B52" s="93" t="s">
        <v>649</v>
      </c>
      <c r="C52" s="93">
        <v>13.94</v>
      </c>
      <c r="D52" s="93">
        <v>13.94</v>
      </c>
      <c r="E52" s="93">
        <v>5.835</v>
      </c>
      <c r="F52" s="93">
        <v>0.54</v>
      </c>
      <c r="G52" s="93">
        <v>0.38400000000000001</v>
      </c>
      <c r="H52" s="93" t="s">
        <v>58</v>
      </c>
      <c r="I52" s="93" t="s">
        <v>356</v>
      </c>
      <c r="J52" s="93">
        <v>270</v>
      </c>
      <c r="K52" s="93" t="s">
        <v>357</v>
      </c>
      <c r="L52"/>
      <c r="M52"/>
      <c r="N52"/>
      <c r="O52"/>
      <c r="P52"/>
      <c r="Q52"/>
      <c r="R52"/>
      <c r="S52"/>
    </row>
    <row r="53" spans="1:19">
      <c r="A53" s="93" t="s">
        <v>374</v>
      </c>
      <c r="B53" s="93"/>
      <c r="C53" s="93"/>
      <c r="D53" s="93">
        <v>47.17</v>
      </c>
      <c r="E53" s="93">
        <v>5.83</v>
      </c>
      <c r="F53" s="93">
        <v>0.54</v>
      </c>
      <c r="G53" s="93">
        <v>0.38400000000000001</v>
      </c>
      <c r="H53" s="93"/>
      <c r="I53" s="93"/>
      <c r="J53" s="93"/>
      <c r="K53" s="93"/>
      <c r="L53"/>
      <c r="M53"/>
      <c r="N53"/>
      <c r="O53"/>
      <c r="P53"/>
      <c r="Q53"/>
      <c r="R53"/>
      <c r="S53"/>
    </row>
    <row r="54" spans="1:19">
      <c r="A54" s="93" t="s">
        <v>375</v>
      </c>
      <c r="B54" s="93"/>
      <c r="C54" s="93"/>
      <c r="D54" s="93">
        <v>0</v>
      </c>
      <c r="E54" s="93" t="s">
        <v>376</v>
      </c>
      <c r="F54" s="93" t="s">
        <v>376</v>
      </c>
      <c r="G54" s="93" t="s">
        <v>376</v>
      </c>
      <c r="H54" s="93"/>
      <c r="I54" s="93"/>
      <c r="J54" s="93"/>
      <c r="K54" s="93"/>
      <c r="L54"/>
      <c r="M54"/>
      <c r="N54"/>
      <c r="O54"/>
      <c r="P54"/>
      <c r="Q54"/>
      <c r="R54"/>
      <c r="S54"/>
    </row>
    <row r="55" spans="1:19">
      <c r="A55" s="93" t="s">
        <v>377</v>
      </c>
      <c r="B55" s="93"/>
      <c r="C55" s="93"/>
      <c r="D55" s="93">
        <v>47.17</v>
      </c>
      <c r="E55" s="93">
        <v>5.83</v>
      </c>
      <c r="F55" s="93">
        <v>0.54</v>
      </c>
      <c r="G55" s="93">
        <v>0.38400000000000001</v>
      </c>
      <c r="H55" s="93"/>
      <c r="I55" s="93"/>
      <c r="J55" s="93"/>
      <c r="K55" s="93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87"/>
      <c r="B57" s="93" t="s">
        <v>111</v>
      </c>
      <c r="C57" s="93" t="s">
        <v>378</v>
      </c>
      <c r="D57" s="93" t="s">
        <v>379</v>
      </c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93" t="s">
        <v>27</v>
      </c>
      <c r="B58" s="93"/>
      <c r="C58" s="93"/>
      <c r="D58" s="93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7"/>
      <c r="B60" s="93" t="s">
        <v>111</v>
      </c>
      <c r="C60" s="93" t="s">
        <v>380</v>
      </c>
      <c r="D60" s="93" t="s">
        <v>381</v>
      </c>
      <c r="E60" s="93" t="s">
        <v>382</v>
      </c>
      <c r="F60" s="93" t="s">
        <v>383</v>
      </c>
      <c r="G60" s="93" t="s">
        <v>379</v>
      </c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93" t="s">
        <v>384</v>
      </c>
      <c r="B61" s="93" t="s">
        <v>385</v>
      </c>
      <c r="C61" s="93">
        <v>68054.14</v>
      </c>
      <c r="D61" s="93">
        <v>50706.7</v>
      </c>
      <c r="E61" s="93">
        <v>17347.439999999999</v>
      </c>
      <c r="F61" s="93">
        <v>0.75</v>
      </c>
      <c r="G61" s="93">
        <v>3.84</v>
      </c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93" t="s">
        <v>386</v>
      </c>
      <c r="B62" s="93" t="s">
        <v>385</v>
      </c>
      <c r="C62" s="93">
        <v>13369.54</v>
      </c>
      <c r="D62" s="93">
        <v>9910.8799999999992</v>
      </c>
      <c r="E62" s="93">
        <v>3458.66</v>
      </c>
      <c r="F62" s="93">
        <v>0.74</v>
      </c>
      <c r="G62" s="93">
        <v>3.47</v>
      </c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87"/>
      <c r="B64" s="93" t="s">
        <v>111</v>
      </c>
      <c r="C64" s="93" t="s">
        <v>380</v>
      </c>
      <c r="D64" s="93" t="s">
        <v>379</v>
      </c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93" t="s">
        <v>387</v>
      </c>
      <c r="B65" s="93" t="s">
        <v>388</v>
      </c>
      <c r="C65" s="93">
        <v>138292.82</v>
      </c>
      <c r="D65" s="93">
        <v>0.78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 s="93" t="s">
        <v>389</v>
      </c>
      <c r="B66" s="93" t="s">
        <v>388</v>
      </c>
      <c r="C66" s="93">
        <v>30339.14</v>
      </c>
      <c r="D66" s="93">
        <v>0.78</v>
      </c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87"/>
      <c r="B68" s="93" t="s">
        <v>111</v>
      </c>
      <c r="C68" s="93" t="s">
        <v>390</v>
      </c>
      <c r="D68" s="93" t="s">
        <v>391</v>
      </c>
      <c r="E68" s="93" t="s">
        <v>392</v>
      </c>
      <c r="F68" s="93" t="s">
        <v>393</v>
      </c>
      <c r="G68" s="93" t="s">
        <v>394</v>
      </c>
      <c r="H68" s="93" t="s">
        <v>395</v>
      </c>
      <c r="I68"/>
      <c r="J68"/>
      <c r="K68"/>
      <c r="L68"/>
      <c r="M68"/>
      <c r="N68"/>
      <c r="O68"/>
      <c r="P68"/>
      <c r="Q68"/>
      <c r="R68"/>
      <c r="S68"/>
    </row>
    <row r="69" spans="1:19">
      <c r="A69" s="93" t="s">
        <v>396</v>
      </c>
      <c r="B69" s="93" t="s">
        <v>397</v>
      </c>
      <c r="C69" s="93">
        <v>1</v>
      </c>
      <c r="D69" s="93">
        <v>0</v>
      </c>
      <c r="E69" s="93">
        <v>1.83</v>
      </c>
      <c r="F69" s="93">
        <v>0</v>
      </c>
      <c r="G69" s="93">
        <v>1</v>
      </c>
      <c r="H69" s="93" t="s">
        <v>398</v>
      </c>
      <c r="I69"/>
      <c r="J69"/>
      <c r="K69"/>
      <c r="L69"/>
      <c r="M69"/>
      <c r="N69"/>
      <c r="O69"/>
      <c r="P69"/>
      <c r="Q69"/>
      <c r="R69"/>
      <c r="S69"/>
    </row>
    <row r="70" spans="1:19">
      <c r="A70" s="93" t="s">
        <v>399</v>
      </c>
      <c r="B70" s="93" t="s">
        <v>397</v>
      </c>
      <c r="C70" s="93">
        <v>1</v>
      </c>
      <c r="D70" s="93">
        <v>0</v>
      </c>
      <c r="E70" s="93">
        <v>0.06</v>
      </c>
      <c r="F70" s="93">
        <v>0</v>
      </c>
      <c r="G70" s="93">
        <v>1</v>
      </c>
      <c r="H70" s="93" t="s">
        <v>398</v>
      </c>
      <c r="I70"/>
      <c r="J70"/>
      <c r="K70"/>
      <c r="L70"/>
      <c r="M70"/>
      <c r="N70"/>
      <c r="O70"/>
      <c r="P70"/>
      <c r="Q70"/>
      <c r="R70"/>
      <c r="S70"/>
    </row>
    <row r="71" spans="1:19">
      <c r="A71" s="93" t="s">
        <v>400</v>
      </c>
      <c r="B71" s="93" t="s">
        <v>401</v>
      </c>
      <c r="C71" s="93">
        <v>0.57999999999999996</v>
      </c>
      <c r="D71" s="93">
        <v>1109.6500000000001</v>
      </c>
      <c r="E71" s="93">
        <v>3.51</v>
      </c>
      <c r="F71" s="93">
        <v>6699.32</v>
      </c>
      <c r="G71" s="93">
        <v>1</v>
      </c>
      <c r="H71" s="93" t="s">
        <v>402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93" t="s">
        <v>403</v>
      </c>
      <c r="B72" s="93" t="s">
        <v>401</v>
      </c>
      <c r="C72" s="93">
        <v>0.54</v>
      </c>
      <c r="D72" s="93">
        <v>622</v>
      </c>
      <c r="E72" s="93">
        <v>0.68</v>
      </c>
      <c r="F72" s="93">
        <v>790.67</v>
      </c>
      <c r="G72" s="93">
        <v>1</v>
      </c>
      <c r="H72" s="93" t="s">
        <v>402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7"/>
      <c r="B74" s="93" t="s">
        <v>111</v>
      </c>
      <c r="C74" s="93" t="s">
        <v>404</v>
      </c>
      <c r="D74" s="93" t="s">
        <v>405</v>
      </c>
      <c r="E74" s="93" t="s">
        <v>406</v>
      </c>
      <c r="F74" s="93" t="s">
        <v>407</v>
      </c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408</v>
      </c>
      <c r="B75" s="93" t="s">
        <v>409</v>
      </c>
      <c r="C75" s="93" t="s">
        <v>410</v>
      </c>
      <c r="D75" s="93">
        <v>0.1</v>
      </c>
      <c r="E75" s="93">
        <v>0</v>
      </c>
      <c r="F75" s="93">
        <v>1</v>
      </c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87"/>
      <c r="B77" s="93" t="s">
        <v>111</v>
      </c>
      <c r="C77" s="93" t="s">
        <v>411</v>
      </c>
      <c r="D77" s="93" t="s">
        <v>412</v>
      </c>
      <c r="E77" s="93" t="s">
        <v>413</v>
      </c>
      <c r="F77" s="93" t="s">
        <v>414</v>
      </c>
      <c r="G77" s="93" t="s">
        <v>415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3" t="s">
        <v>416</v>
      </c>
      <c r="B78" s="93" t="s">
        <v>417</v>
      </c>
      <c r="C78" s="93">
        <v>0.2</v>
      </c>
      <c r="D78" s="93">
        <v>845000</v>
      </c>
      <c r="E78" s="93">
        <v>0.8</v>
      </c>
      <c r="F78" s="93">
        <v>3.43</v>
      </c>
      <c r="G78" s="93">
        <v>0.57999999999999996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87"/>
      <c r="B80" s="93" t="s">
        <v>432</v>
      </c>
      <c r="C80" s="93" t="s">
        <v>433</v>
      </c>
      <c r="D80" s="93" t="s">
        <v>434</v>
      </c>
      <c r="E80" s="93" t="s">
        <v>435</v>
      </c>
      <c r="F80" s="93" t="s">
        <v>436</v>
      </c>
      <c r="G80" s="93" t="s">
        <v>437</v>
      </c>
      <c r="H80" s="93" t="s">
        <v>438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418</v>
      </c>
      <c r="B81" s="93">
        <v>16941.938600000001</v>
      </c>
      <c r="C81" s="93">
        <v>14.9338</v>
      </c>
      <c r="D81" s="93">
        <v>80.122799999999998</v>
      </c>
      <c r="E81" s="93">
        <v>0</v>
      </c>
      <c r="F81" s="93">
        <v>1E-4</v>
      </c>
      <c r="G81" s="93">
        <v>483189.3149</v>
      </c>
      <c r="H81" s="93">
        <v>6108.0851000000002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93" t="s">
        <v>419</v>
      </c>
      <c r="B82" s="93">
        <v>13892.2433</v>
      </c>
      <c r="C82" s="93">
        <v>12.208500000000001</v>
      </c>
      <c r="D82" s="93">
        <v>72.336100000000002</v>
      </c>
      <c r="E82" s="93">
        <v>0</v>
      </c>
      <c r="F82" s="93">
        <v>0</v>
      </c>
      <c r="G82" s="93">
        <v>436274.34629999998</v>
      </c>
      <c r="H82" s="93">
        <v>5028.8235000000004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 s="93" t="s">
        <v>420</v>
      </c>
      <c r="B83" s="93">
        <v>15538.4864</v>
      </c>
      <c r="C83" s="93">
        <v>13.6615</v>
      </c>
      <c r="D83" s="93">
        <v>79.773399999999995</v>
      </c>
      <c r="E83" s="93">
        <v>0</v>
      </c>
      <c r="F83" s="93">
        <v>1E-4</v>
      </c>
      <c r="G83" s="93">
        <v>481123.22610000003</v>
      </c>
      <c r="H83" s="93">
        <v>5621.2817999999997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421</v>
      </c>
      <c r="B84" s="93">
        <v>14449.755800000001</v>
      </c>
      <c r="C84" s="93">
        <v>12.6845</v>
      </c>
      <c r="D84" s="93">
        <v>77.721400000000003</v>
      </c>
      <c r="E84" s="93">
        <v>0</v>
      </c>
      <c r="F84" s="93">
        <v>0</v>
      </c>
      <c r="G84" s="93">
        <v>468768.47399999999</v>
      </c>
      <c r="H84" s="93">
        <v>5238.2096000000001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93" t="s">
        <v>278</v>
      </c>
      <c r="B85" s="93">
        <v>14373.731400000001</v>
      </c>
      <c r="C85" s="93">
        <v>12.5977</v>
      </c>
      <c r="D85" s="93">
        <v>80.912499999999994</v>
      </c>
      <c r="E85" s="93">
        <v>0</v>
      </c>
      <c r="F85" s="93">
        <v>0</v>
      </c>
      <c r="G85" s="93">
        <v>488036.09610000002</v>
      </c>
      <c r="H85" s="93">
        <v>5221.6333000000004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93" t="s">
        <v>422</v>
      </c>
      <c r="B86" s="93">
        <v>13601.0903</v>
      </c>
      <c r="C86" s="93">
        <v>11.9085</v>
      </c>
      <c r="D86" s="93">
        <v>78.704700000000003</v>
      </c>
      <c r="E86" s="93">
        <v>0</v>
      </c>
      <c r="F86" s="93">
        <v>0</v>
      </c>
      <c r="G86" s="93">
        <v>474731.22690000001</v>
      </c>
      <c r="H86" s="93">
        <v>4947.4850999999999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423</v>
      </c>
      <c r="B87" s="93">
        <v>13913.2595</v>
      </c>
      <c r="C87" s="93">
        <v>12.168900000000001</v>
      </c>
      <c r="D87" s="93">
        <v>82.8339</v>
      </c>
      <c r="E87" s="93">
        <v>0</v>
      </c>
      <c r="F87" s="93">
        <v>0</v>
      </c>
      <c r="G87" s="93">
        <v>499650.49560000002</v>
      </c>
      <c r="H87" s="93">
        <v>5068.1255000000001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424</v>
      </c>
      <c r="B88" s="93">
        <v>13912.3788</v>
      </c>
      <c r="C88" s="93">
        <v>12.1686</v>
      </c>
      <c r="D88" s="93">
        <v>82.740200000000002</v>
      </c>
      <c r="E88" s="93">
        <v>0</v>
      </c>
      <c r="F88" s="93">
        <v>0</v>
      </c>
      <c r="G88" s="93">
        <v>499084.53749999998</v>
      </c>
      <c r="H88" s="93">
        <v>5067.5346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425</v>
      </c>
      <c r="B89" s="93">
        <v>13487.9262</v>
      </c>
      <c r="C89" s="93">
        <v>11.792899999999999</v>
      </c>
      <c r="D89" s="93">
        <v>81.016199999999998</v>
      </c>
      <c r="E89" s="93">
        <v>0</v>
      </c>
      <c r="F89" s="93">
        <v>0</v>
      </c>
      <c r="G89" s="93">
        <v>488689.75520000001</v>
      </c>
      <c r="H89" s="93">
        <v>4915.3711000000003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426</v>
      </c>
      <c r="B90" s="93">
        <v>14078.2492</v>
      </c>
      <c r="C90" s="93">
        <v>12.325799999999999</v>
      </c>
      <c r="D90" s="93">
        <v>81.559899999999999</v>
      </c>
      <c r="E90" s="93">
        <v>0</v>
      </c>
      <c r="F90" s="93">
        <v>0</v>
      </c>
      <c r="G90" s="93">
        <v>491953.71350000001</v>
      </c>
      <c r="H90" s="93">
        <v>5121.3415999999997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427</v>
      </c>
      <c r="B91" s="93">
        <v>14274.876200000001</v>
      </c>
      <c r="C91" s="93">
        <v>12.5274</v>
      </c>
      <c r="D91" s="93">
        <v>77.433599999999998</v>
      </c>
      <c r="E91" s="93">
        <v>0</v>
      </c>
      <c r="F91" s="93">
        <v>0</v>
      </c>
      <c r="G91" s="93">
        <v>467036.94059999997</v>
      </c>
      <c r="H91" s="93">
        <v>5176.8056999999999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3" t="s">
        <v>428</v>
      </c>
      <c r="B92" s="93">
        <v>16602.496899999998</v>
      </c>
      <c r="C92" s="93">
        <v>14.6264</v>
      </c>
      <c r="D92" s="93">
        <v>79.984300000000005</v>
      </c>
      <c r="E92" s="93">
        <v>0</v>
      </c>
      <c r="F92" s="93">
        <v>1E-4</v>
      </c>
      <c r="G92" s="93">
        <v>482363.61949999997</v>
      </c>
      <c r="H92" s="93">
        <v>5990.1812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3"/>
      <c r="B93" s="93"/>
      <c r="C93" s="93"/>
      <c r="D93" s="93"/>
      <c r="E93" s="93"/>
      <c r="F93" s="93"/>
      <c r="G93" s="93"/>
      <c r="H93" s="93"/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429</v>
      </c>
      <c r="B94" s="93">
        <v>175066.4327</v>
      </c>
      <c r="C94" s="93">
        <v>153.60429999999999</v>
      </c>
      <c r="D94" s="93">
        <v>955.13890000000004</v>
      </c>
      <c r="E94" s="93">
        <v>0</v>
      </c>
      <c r="F94" s="93">
        <v>5.9999999999999995E-4</v>
      </c>
      <c r="G94" s="94">
        <v>5760900</v>
      </c>
      <c r="H94" s="93">
        <v>63504.878199999999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3" t="s">
        <v>430</v>
      </c>
      <c r="B95" s="93">
        <v>13487.9262</v>
      </c>
      <c r="C95" s="93">
        <v>11.792899999999999</v>
      </c>
      <c r="D95" s="93">
        <v>72.336100000000002</v>
      </c>
      <c r="E95" s="93">
        <v>0</v>
      </c>
      <c r="F95" s="93">
        <v>0</v>
      </c>
      <c r="G95" s="93">
        <v>436274.34629999998</v>
      </c>
      <c r="H95" s="93">
        <v>4915.3711000000003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3" t="s">
        <v>431</v>
      </c>
      <c r="B96" s="93">
        <v>16941.938600000001</v>
      </c>
      <c r="C96" s="93">
        <v>14.9338</v>
      </c>
      <c r="D96" s="93">
        <v>82.8339</v>
      </c>
      <c r="E96" s="93">
        <v>0</v>
      </c>
      <c r="F96" s="93">
        <v>1E-4</v>
      </c>
      <c r="G96" s="93">
        <v>499650.49560000002</v>
      </c>
      <c r="H96" s="93">
        <v>6108.0851000000002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 s="87"/>
      <c r="B98" s="93" t="s">
        <v>439</v>
      </c>
      <c r="C98" s="93" t="s">
        <v>440</v>
      </c>
      <c r="D98" s="93" t="s">
        <v>441</v>
      </c>
      <c r="E98" s="93" t="s">
        <v>442</v>
      </c>
      <c r="F98" s="93" t="s">
        <v>443</v>
      </c>
      <c r="G98" s="93" t="s">
        <v>444</v>
      </c>
      <c r="H98" s="93" t="s">
        <v>445</v>
      </c>
      <c r="I98" s="93" t="s">
        <v>446</v>
      </c>
      <c r="J98" s="93" t="s">
        <v>447</v>
      </c>
      <c r="K98" s="93" t="s">
        <v>448</v>
      </c>
      <c r="L98" s="93" t="s">
        <v>449</v>
      </c>
      <c r="M98" s="93" t="s">
        <v>450</v>
      </c>
      <c r="N98" s="93" t="s">
        <v>451</v>
      </c>
      <c r="O98" s="93" t="s">
        <v>452</v>
      </c>
      <c r="P98" s="93" t="s">
        <v>453</v>
      </c>
      <c r="Q98" s="93" t="s">
        <v>454</v>
      </c>
      <c r="R98" s="93" t="s">
        <v>455</v>
      </c>
      <c r="S98" s="93" t="s">
        <v>456</v>
      </c>
    </row>
    <row r="99" spans="1:19">
      <c r="A99" s="93" t="s">
        <v>418</v>
      </c>
      <c r="B99" s="94">
        <v>99072000000</v>
      </c>
      <c r="C99" s="93">
        <v>49021.296999999999</v>
      </c>
      <c r="D99" s="93" t="s">
        <v>599</v>
      </c>
      <c r="E99" s="93">
        <v>11214.473</v>
      </c>
      <c r="F99" s="93">
        <v>26914.7</v>
      </c>
      <c r="G99" s="93">
        <v>7489.982</v>
      </c>
      <c r="H99" s="93">
        <v>0</v>
      </c>
      <c r="I99" s="93">
        <v>37.558</v>
      </c>
      <c r="J99" s="93">
        <v>0</v>
      </c>
      <c r="K99" s="93">
        <v>0</v>
      </c>
      <c r="L99" s="93">
        <v>0</v>
      </c>
      <c r="M99" s="93">
        <v>0</v>
      </c>
      <c r="N99" s="93">
        <v>0</v>
      </c>
      <c r="O99" s="93">
        <v>0</v>
      </c>
      <c r="P99" s="93">
        <v>0</v>
      </c>
      <c r="Q99" s="93">
        <v>3364.5839999999998</v>
      </c>
      <c r="R99" s="93">
        <v>0</v>
      </c>
      <c r="S99" s="93">
        <v>0</v>
      </c>
    </row>
    <row r="100" spans="1:19">
      <c r="A100" s="93" t="s">
        <v>419</v>
      </c>
      <c r="B100" s="94">
        <v>89452600000</v>
      </c>
      <c r="C100" s="93">
        <v>54597.218000000001</v>
      </c>
      <c r="D100" s="93" t="s">
        <v>491</v>
      </c>
      <c r="E100" s="93">
        <v>11214.473</v>
      </c>
      <c r="F100" s="93">
        <v>26914.7</v>
      </c>
      <c r="G100" s="93">
        <v>7489.982</v>
      </c>
      <c r="H100" s="93">
        <v>0</v>
      </c>
      <c r="I100" s="93">
        <v>6938.0919999999996</v>
      </c>
      <c r="J100" s="93">
        <v>0</v>
      </c>
      <c r="K100" s="93">
        <v>0</v>
      </c>
      <c r="L100" s="93">
        <v>0</v>
      </c>
      <c r="M100" s="93">
        <v>0</v>
      </c>
      <c r="N100" s="93">
        <v>0</v>
      </c>
      <c r="O100" s="93">
        <v>0</v>
      </c>
      <c r="P100" s="93">
        <v>0</v>
      </c>
      <c r="Q100" s="93">
        <v>2039.97</v>
      </c>
      <c r="R100" s="93">
        <v>0</v>
      </c>
      <c r="S100" s="93">
        <v>0</v>
      </c>
    </row>
    <row r="101" spans="1:19">
      <c r="A101" s="93" t="s">
        <v>420</v>
      </c>
      <c r="B101" s="94">
        <v>98648300000</v>
      </c>
      <c r="C101" s="93">
        <v>49479.894999999997</v>
      </c>
      <c r="D101" s="93" t="s">
        <v>600</v>
      </c>
      <c r="E101" s="93">
        <v>11214.473</v>
      </c>
      <c r="F101" s="93">
        <v>26914.7</v>
      </c>
      <c r="G101" s="93">
        <v>7489.982</v>
      </c>
      <c r="H101" s="93">
        <v>0</v>
      </c>
      <c r="I101" s="93">
        <v>1856.8589999999999</v>
      </c>
      <c r="J101" s="93">
        <v>0</v>
      </c>
      <c r="K101" s="93">
        <v>0</v>
      </c>
      <c r="L101" s="93">
        <v>0</v>
      </c>
      <c r="M101" s="93">
        <v>0</v>
      </c>
      <c r="N101" s="93">
        <v>0</v>
      </c>
      <c r="O101" s="93">
        <v>0</v>
      </c>
      <c r="P101" s="93">
        <v>0</v>
      </c>
      <c r="Q101" s="93">
        <v>2003.88</v>
      </c>
      <c r="R101" s="93">
        <v>0</v>
      </c>
      <c r="S101" s="93">
        <v>0</v>
      </c>
    </row>
    <row r="102" spans="1:19">
      <c r="A102" s="93" t="s">
        <v>421</v>
      </c>
      <c r="B102" s="94">
        <v>96115100000</v>
      </c>
      <c r="C102" s="93">
        <v>56636.2</v>
      </c>
      <c r="D102" s="93" t="s">
        <v>492</v>
      </c>
      <c r="E102" s="93">
        <v>11214.473</v>
      </c>
      <c r="F102" s="93">
        <v>26914.7</v>
      </c>
      <c r="G102" s="93">
        <v>7489.982</v>
      </c>
      <c r="H102" s="93">
        <v>0</v>
      </c>
      <c r="I102" s="93">
        <v>8947.9240000000009</v>
      </c>
      <c r="J102" s="93">
        <v>0</v>
      </c>
      <c r="K102" s="93">
        <v>0</v>
      </c>
      <c r="L102" s="93">
        <v>0</v>
      </c>
      <c r="M102" s="93">
        <v>0</v>
      </c>
      <c r="N102" s="93">
        <v>0</v>
      </c>
      <c r="O102" s="93">
        <v>0</v>
      </c>
      <c r="P102" s="93">
        <v>0</v>
      </c>
      <c r="Q102" s="93">
        <v>2069.12</v>
      </c>
      <c r="R102" s="93">
        <v>0</v>
      </c>
      <c r="S102" s="93">
        <v>0</v>
      </c>
    </row>
    <row r="103" spans="1:19">
      <c r="A103" s="93" t="s">
        <v>278</v>
      </c>
      <c r="B103" s="94">
        <v>100066000000</v>
      </c>
      <c r="C103" s="93">
        <v>58329.972000000002</v>
      </c>
      <c r="D103" s="93" t="s">
        <v>493</v>
      </c>
      <c r="E103" s="93">
        <v>11214.473</v>
      </c>
      <c r="F103" s="93">
        <v>26914.7</v>
      </c>
      <c r="G103" s="93">
        <v>7489.982</v>
      </c>
      <c r="H103" s="93">
        <v>0</v>
      </c>
      <c r="I103" s="93">
        <v>10638.29</v>
      </c>
      <c r="J103" s="93">
        <v>0</v>
      </c>
      <c r="K103" s="93">
        <v>0</v>
      </c>
      <c r="L103" s="93">
        <v>0</v>
      </c>
      <c r="M103" s="93">
        <v>0</v>
      </c>
      <c r="N103" s="93">
        <v>0</v>
      </c>
      <c r="O103" s="93">
        <v>0</v>
      </c>
      <c r="P103" s="93">
        <v>0</v>
      </c>
      <c r="Q103" s="93">
        <v>2072.527</v>
      </c>
      <c r="R103" s="93">
        <v>0</v>
      </c>
      <c r="S103" s="93">
        <v>0</v>
      </c>
    </row>
    <row r="104" spans="1:19">
      <c r="A104" s="93" t="s">
        <v>422</v>
      </c>
      <c r="B104" s="94">
        <v>97337700000</v>
      </c>
      <c r="C104" s="93">
        <v>60804.932000000001</v>
      </c>
      <c r="D104" s="93" t="s">
        <v>494</v>
      </c>
      <c r="E104" s="93">
        <v>11214.473</v>
      </c>
      <c r="F104" s="93">
        <v>26914.7</v>
      </c>
      <c r="G104" s="93">
        <v>7489.982</v>
      </c>
      <c r="H104" s="93">
        <v>0</v>
      </c>
      <c r="I104" s="93">
        <v>12767.726000000001</v>
      </c>
      <c r="J104" s="93">
        <v>0</v>
      </c>
      <c r="K104" s="93">
        <v>0</v>
      </c>
      <c r="L104" s="93">
        <v>0</v>
      </c>
      <c r="M104" s="93">
        <v>0</v>
      </c>
      <c r="N104" s="93">
        <v>0</v>
      </c>
      <c r="O104" s="93">
        <v>0</v>
      </c>
      <c r="P104" s="93">
        <v>0</v>
      </c>
      <c r="Q104" s="93">
        <v>2418.0500000000002</v>
      </c>
      <c r="R104" s="93">
        <v>0</v>
      </c>
      <c r="S104" s="93">
        <v>0</v>
      </c>
    </row>
    <row r="105" spans="1:19">
      <c r="A105" s="93" t="s">
        <v>423</v>
      </c>
      <c r="B105" s="94">
        <v>102447000000</v>
      </c>
      <c r="C105" s="93">
        <v>67692.983999999997</v>
      </c>
      <c r="D105" s="93" t="s">
        <v>601</v>
      </c>
      <c r="E105" s="93">
        <v>11214.473</v>
      </c>
      <c r="F105" s="93">
        <v>26914.7</v>
      </c>
      <c r="G105" s="93">
        <v>7489.982</v>
      </c>
      <c r="H105" s="93">
        <v>0</v>
      </c>
      <c r="I105" s="93">
        <v>19841.631000000001</v>
      </c>
      <c r="J105" s="93">
        <v>0</v>
      </c>
      <c r="K105" s="93">
        <v>0</v>
      </c>
      <c r="L105" s="93">
        <v>0</v>
      </c>
      <c r="M105" s="93">
        <v>0</v>
      </c>
      <c r="N105" s="93">
        <v>0</v>
      </c>
      <c r="O105" s="93">
        <v>0</v>
      </c>
      <c r="P105" s="93">
        <v>0</v>
      </c>
      <c r="Q105" s="93">
        <v>2232.1970000000001</v>
      </c>
      <c r="R105" s="93">
        <v>0</v>
      </c>
      <c r="S105" s="93">
        <v>0</v>
      </c>
    </row>
    <row r="106" spans="1:19">
      <c r="A106" s="93" t="s">
        <v>424</v>
      </c>
      <c r="B106" s="94">
        <v>102331000000</v>
      </c>
      <c r="C106" s="93">
        <v>64533.718000000001</v>
      </c>
      <c r="D106" s="93" t="s">
        <v>495</v>
      </c>
      <c r="E106" s="93">
        <v>11214.473</v>
      </c>
      <c r="F106" s="93">
        <v>26914.7</v>
      </c>
      <c r="G106" s="93">
        <v>7489.982</v>
      </c>
      <c r="H106" s="93">
        <v>0</v>
      </c>
      <c r="I106" s="93">
        <v>16761.733</v>
      </c>
      <c r="J106" s="93">
        <v>0</v>
      </c>
      <c r="K106" s="93">
        <v>0</v>
      </c>
      <c r="L106" s="93">
        <v>0</v>
      </c>
      <c r="M106" s="93">
        <v>0</v>
      </c>
      <c r="N106" s="93">
        <v>0</v>
      </c>
      <c r="O106" s="93">
        <v>0</v>
      </c>
      <c r="P106" s="93">
        <v>0</v>
      </c>
      <c r="Q106" s="93">
        <v>2152.83</v>
      </c>
      <c r="R106" s="93">
        <v>0</v>
      </c>
      <c r="S106" s="93">
        <v>0</v>
      </c>
    </row>
    <row r="107" spans="1:19">
      <c r="A107" s="93" t="s">
        <v>425</v>
      </c>
      <c r="B107" s="94">
        <v>100200000000</v>
      </c>
      <c r="C107" s="93">
        <v>67870.217000000004</v>
      </c>
      <c r="D107" s="93" t="s">
        <v>602</v>
      </c>
      <c r="E107" s="93">
        <v>11214.473</v>
      </c>
      <c r="F107" s="93">
        <v>26914.7</v>
      </c>
      <c r="G107" s="93">
        <v>7489.982</v>
      </c>
      <c r="H107" s="93">
        <v>0</v>
      </c>
      <c r="I107" s="93">
        <v>20109.170999999998</v>
      </c>
      <c r="J107" s="93">
        <v>0</v>
      </c>
      <c r="K107" s="93">
        <v>0</v>
      </c>
      <c r="L107" s="93">
        <v>0</v>
      </c>
      <c r="M107" s="93">
        <v>0</v>
      </c>
      <c r="N107" s="93">
        <v>0</v>
      </c>
      <c r="O107" s="93">
        <v>0</v>
      </c>
      <c r="P107" s="93">
        <v>0</v>
      </c>
      <c r="Q107" s="93">
        <v>2141.89</v>
      </c>
      <c r="R107" s="93">
        <v>0</v>
      </c>
      <c r="S107" s="93">
        <v>0</v>
      </c>
    </row>
    <row r="108" spans="1:19">
      <c r="A108" s="93" t="s">
        <v>426</v>
      </c>
      <c r="B108" s="94">
        <v>100869000000</v>
      </c>
      <c r="C108" s="93">
        <v>58169.38</v>
      </c>
      <c r="D108" s="93" t="s">
        <v>603</v>
      </c>
      <c r="E108" s="93">
        <v>11214.473</v>
      </c>
      <c r="F108" s="93">
        <v>26914.7</v>
      </c>
      <c r="G108" s="93">
        <v>7489.982</v>
      </c>
      <c r="H108" s="93">
        <v>0</v>
      </c>
      <c r="I108" s="93">
        <v>10521.096</v>
      </c>
      <c r="J108" s="93">
        <v>0</v>
      </c>
      <c r="K108" s="93">
        <v>0</v>
      </c>
      <c r="L108" s="93">
        <v>0</v>
      </c>
      <c r="M108" s="93">
        <v>0</v>
      </c>
      <c r="N108" s="93">
        <v>0</v>
      </c>
      <c r="O108" s="93">
        <v>0</v>
      </c>
      <c r="P108" s="93">
        <v>0</v>
      </c>
      <c r="Q108" s="93">
        <v>2029.1289999999999</v>
      </c>
      <c r="R108" s="93">
        <v>0</v>
      </c>
      <c r="S108" s="93">
        <v>0</v>
      </c>
    </row>
    <row r="109" spans="1:19">
      <c r="A109" s="93" t="s">
        <v>427</v>
      </c>
      <c r="B109" s="94">
        <v>95760100000</v>
      </c>
      <c r="C109" s="93">
        <v>49061.088000000003</v>
      </c>
      <c r="D109" s="93" t="s">
        <v>604</v>
      </c>
      <c r="E109" s="93">
        <v>11214.473</v>
      </c>
      <c r="F109" s="93">
        <v>26914.7</v>
      </c>
      <c r="G109" s="93">
        <v>7489.982</v>
      </c>
      <c r="H109" s="93">
        <v>0</v>
      </c>
      <c r="I109" s="93">
        <v>1450.1579999999999</v>
      </c>
      <c r="J109" s="93">
        <v>0</v>
      </c>
      <c r="K109" s="93">
        <v>0</v>
      </c>
      <c r="L109" s="93">
        <v>0</v>
      </c>
      <c r="M109" s="93">
        <v>0</v>
      </c>
      <c r="N109" s="93">
        <v>0</v>
      </c>
      <c r="O109" s="93">
        <v>0</v>
      </c>
      <c r="P109" s="93">
        <v>0</v>
      </c>
      <c r="Q109" s="93">
        <v>1991.7750000000001</v>
      </c>
      <c r="R109" s="93">
        <v>0</v>
      </c>
      <c r="S109" s="93">
        <v>0</v>
      </c>
    </row>
    <row r="110" spans="1:19">
      <c r="A110" s="93" t="s">
        <v>428</v>
      </c>
      <c r="B110" s="94">
        <v>98902700000</v>
      </c>
      <c r="C110" s="93">
        <v>49039.288</v>
      </c>
      <c r="D110" s="93" t="s">
        <v>522</v>
      </c>
      <c r="E110" s="93">
        <v>11214.473</v>
      </c>
      <c r="F110" s="93">
        <v>26914.7</v>
      </c>
      <c r="G110" s="93">
        <v>7489.982</v>
      </c>
      <c r="H110" s="93">
        <v>0</v>
      </c>
      <c r="I110" s="93">
        <v>40.978000000000002</v>
      </c>
      <c r="J110" s="93">
        <v>0</v>
      </c>
      <c r="K110" s="93">
        <v>0</v>
      </c>
      <c r="L110" s="93">
        <v>0</v>
      </c>
      <c r="M110" s="93">
        <v>0</v>
      </c>
      <c r="N110" s="93">
        <v>0</v>
      </c>
      <c r="O110" s="93">
        <v>0</v>
      </c>
      <c r="P110" s="93">
        <v>0</v>
      </c>
      <c r="Q110" s="93">
        <v>3379.1550000000002</v>
      </c>
      <c r="R110" s="93">
        <v>0</v>
      </c>
      <c r="S110" s="93">
        <v>0</v>
      </c>
    </row>
    <row r="111" spans="1:19">
      <c r="A111" s="93"/>
      <c r="B111" s="93"/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</row>
    <row r="112" spans="1:19">
      <c r="A112" s="93" t="s">
        <v>429</v>
      </c>
      <c r="B112" s="94">
        <v>1181200000000</v>
      </c>
      <c r="C112" s="93"/>
      <c r="D112" s="93"/>
      <c r="E112" s="93"/>
      <c r="F112" s="93"/>
      <c r="G112" s="93"/>
      <c r="H112" s="93"/>
      <c r="I112" s="93"/>
      <c r="J112" s="93"/>
      <c r="K112" s="93"/>
      <c r="L112" s="93">
        <v>0</v>
      </c>
      <c r="M112" s="93">
        <v>0</v>
      </c>
      <c r="N112" s="93">
        <v>0</v>
      </c>
      <c r="O112" s="93">
        <v>0</v>
      </c>
      <c r="P112" s="93">
        <v>0</v>
      </c>
      <c r="Q112" s="93"/>
      <c r="R112" s="93">
        <v>0</v>
      </c>
      <c r="S112" s="93">
        <v>0</v>
      </c>
    </row>
    <row r="113" spans="1:19">
      <c r="A113" s="93" t="s">
        <v>430</v>
      </c>
      <c r="B113" s="94">
        <v>89452600000</v>
      </c>
      <c r="C113" s="93">
        <v>49021.296999999999</v>
      </c>
      <c r="D113" s="93"/>
      <c r="E113" s="93">
        <v>11214.473</v>
      </c>
      <c r="F113" s="93">
        <v>26914.7</v>
      </c>
      <c r="G113" s="93">
        <v>7489.982</v>
      </c>
      <c r="H113" s="93">
        <v>0</v>
      </c>
      <c r="I113" s="93">
        <v>37.558</v>
      </c>
      <c r="J113" s="93">
        <v>0</v>
      </c>
      <c r="K113" s="93">
        <v>0</v>
      </c>
      <c r="L113" s="93">
        <v>0</v>
      </c>
      <c r="M113" s="93">
        <v>0</v>
      </c>
      <c r="N113" s="93">
        <v>0</v>
      </c>
      <c r="O113" s="93">
        <v>0</v>
      </c>
      <c r="P113" s="93">
        <v>0</v>
      </c>
      <c r="Q113" s="93">
        <v>1991.7750000000001</v>
      </c>
      <c r="R113" s="93">
        <v>0</v>
      </c>
      <c r="S113" s="93">
        <v>0</v>
      </c>
    </row>
    <row r="114" spans="1:19">
      <c r="A114" s="93" t="s">
        <v>431</v>
      </c>
      <c r="B114" s="94">
        <v>102447000000</v>
      </c>
      <c r="C114" s="93">
        <v>67870.217000000004</v>
      </c>
      <c r="D114" s="93"/>
      <c r="E114" s="93">
        <v>11214.473</v>
      </c>
      <c r="F114" s="93">
        <v>26914.7</v>
      </c>
      <c r="G114" s="93">
        <v>7489.982</v>
      </c>
      <c r="H114" s="93">
        <v>0</v>
      </c>
      <c r="I114" s="93">
        <v>20109.170999999998</v>
      </c>
      <c r="J114" s="93">
        <v>0</v>
      </c>
      <c r="K114" s="93">
        <v>0</v>
      </c>
      <c r="L114" s="93">
        <v>0</v>
      </c>
      <c r="M114" s="93">
        <v>0</v>
      </c>
      <c r="N114" s="93">
        <v>0</v>
      </c>
      <c r="O114" s="93">
        <v>0</v>
      </c>
      <c r="P114" s="93">
        <v>0</v>
      </c>
      <c r="Q114" s="93">
        <v>3379.1550000000002</v>
      </c>
      <c r="R114" s="93">
        <v>0</v>
      </c>
      <c r="S114" s="93">
        <v>0</v>
      </c>
    </row>
    <row r="115" spans="1:1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7"/>
      <c r="B116" s="93" t="s">
        <v>460</v>
      </c>
      <c r="C116" s="93" t="s">
        <v>461</v>
      </c>
      <c r="D116" s="93" t="s">
        <v>157</v>
      </c>
      <c r="E116" s="93" t="s">
        <v>158</v>
      </c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93" t="s">
        <v>462</v>
      </c>
      <c r="B117" s="93">
        <v>47554.74</v>
      </c>
      <c r="C117" s="93">
        <v>11774.28</v>
      </c>
      <c r="D117" s="93">
        <v>0</v>
      </c>
      <c r="E117" s="93">
        <v>59329.02</v>
      </c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93" t="s">
        <v>463</v>
      </c>
      <c r="B118" s="93">
        <v>93.03</v>
      </c>
      <c r="C118" s="93">
        <v>23.03</v>
      </c>
      <c r="D118" s="93">
        <v>0</v>
      </c>
      <c r="E118" s="93">
        <v>116.07</v>
      </c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93" t="s">
        <v>464</v>
      </c>
      <c r="B119" s="93">
        <v>93.03</v>
      </c>
      <c r="C119" s="93">
        <v>23.03</v>
      </c>
      <c r="D119" s="93">
        <v>0</v>
      </c>
      <c r="E119" s="93">
        <v>116.07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6"/>
      <c r="B120" s="86"/>
      <c r="C120" s="86"/>
      <c r="D120" s="86"/>
      <c r="E120" s="86"/>
    </row>
    <row r="121" spans="1:19">
      <c r="A121" s="86"/>
      <c r="B121" s="86"/>
      <c r="C121" s="86"/>
      <c r="D121" s="86"/>
      <c r="E121" s="86"/>
    </row>
    <row r="122" spans="1:19">
      <c r="A122" s="86"/>
      <c r="B122" s="86"/>
      <c r="C122" s="86"/>
      <c r="D122" s="86"/>
      <c r="E122" s="86"/>
    </row>
    <row r="123" spans="1:19">
      <c r="A123" s="86"/>
      <c r="B123" s="86"/>
    </row>
    <row r="124" spans="1:19">
      <c r="A124" s="86"/>
      <c r="B124" s="86"/>
    </row>
    <row r="125" spans="1:19">
      <c r="A125" s="86"/>
      <c r="B125" s="86"/>
    </row>
    <row r="126" spans="1:19">
      <c r="A126" s="86"/>
      <c r="B126" s="8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5"/>
  <dimension ref="A1:S126"/>
  <sheetViews>
    <sheetView workbookViewId="0"/>
  </sheetViews>
  <sheetFormatPr defaultRowHeight="10.5"/>
  <cols>
    <col min="1" max="1" width="38.5" style="84" customWidth="1"/>
    <col min="2" max="2" width="32.6640625" style="84" customWidth="1"/>
    <col min="3" max="3" width="33.6640625" style="84" customWidth="1"/>
    <col min="4" max="4" width="38.6640625" style="84" customWidth="1"/>
    <col min="5" max="5" width="45.6640625" style="84" customWidth="1"/>
    <col min="6" max="6" width="50" style="84" customWidth="1"/>
    <col min="7" max="7" width="43.6640625" style="84" customWidth="1"/>
    <col min="8" max="9" width="38.33203125" style="84" customWidth="1"/>
    <col min="10" max="10" width="46.1640625" style="84" customWidth="1"/>
    <col min="11" max="11" width="36.5" style="84" customWidth="1"/>
    <col min="12" max="12" width="45" style="84" customWidth="1"/>
    <col min="13" max="13" width="50.1640625" style="84" customWidth="1"/>
    <col min="14" max="15" width="44.83203125" style="84" customWidth="1"/>
    <col min="16" max="16" width="45.33203125" style="84" customWidth="1"/>
    <col min="17" max="17" width="45.1640625" style="84" customWidth="1"/>
    <col min="18" max="18" width="42.6640625" style="84" customWidth="1"/>
    <col min="19" max="19" width="48.1640625" style="84" customWidth="1"/>
    <col min="20" max="23" width="9.33203125" style="84" customWidth="1"/>
    <col min="24" max="16384" width="9.33203125" style="84"/>
  </cols>
  <sheetData>
    <row r="1" spans="1:19">
      <c r="A1" s="87"/>
      <c r="B1" s="93" t="s">
        <v>316</v>
      </c>
      <c r="C1" s="93" t="s">
        <v>317</v>
      </c>
      <c r="D1" s="93" t="s">
        <v>318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319</v>
      </c>
      <c r="B2" s="93">
        <v>3134.96</v>
      </c>
      <c r="C2" s="93">
        <v>6133.12</v>
      </c>
      <c r="D2" s="93">
        <v>6133.12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320</v>
      </c>
      <c r="B3" s="93">
        <v>3134.96</v>
      </c>
      <c r="C3" s="93">
        <v>6133.12</v>
      </c>
      <c r="D3" s="93">
        <v>6133.12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321</v>
      </c>
      <c r="B4" s="93">
        <v>6761.08</v>
      </c>
      <c r="C4" s="93">
        <v>13227.12</v>
      </c>
      <c r="D4" s="93">
        <v>13227.12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322</v>
      </c>
      <c r="B5" s="93">
        <v>6761.08</v>
      </c>
      <c r="C5" s="93">
        <v>13227.12</v>
      </c>
      <c r="D5" s="93">
        <v>13227.12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3" t="s">
        <v>323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324</v>
      </c>
      <c r="B8" s="93">
        <v>511.15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325</v>
      </c>
      <c r="B9" s="93">
        <v>511.15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326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3" t="s">
        <v>327</v>
      </c>
      <c r="C12" s="93" t="s">
        <v>328</v>
      </c>
      <c r="D12" s="93" t="s">
        <v>329</v>
      </c>
      <c r="E12" s="93" t="s">
        <v>330</v>
      </c>
      <c r="F12" s="93" t="s">
        <v>331</v>
      </c>
      <c r="G12" s="93" t="s">
        <v>332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64</v>
      </c>
      <c r="B13" s="93">
        <v>0</v>
      </c>
      <c r="C13" s="93">
        <v>784.41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65</v>
      </c>
      <c r="B14" s="93">
        <v>143.69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73</v>
      </c>
      <c r="B15" s="93">
        <v>289.8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74</v>
      </c>
      <c r="B16" s="93">
        <v>16.850000000000001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75</v>
      </c>
      <c r="B17" s="93">
        <v>599.04999999999995</v>
      </c>
      <c r="C17" s="93">
        <v>800.92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76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77</v>
      </c>
      <c r="B19" s="93">
        <v>234.29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78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79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80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59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81</v>
      </c>
      <c r="B24" s="93">
        <v>0</v>
      </c>
      <c r="C24" s="93">
        <v>205.95</v>
      </c>
      <c r="D24" s="93">
        <v>0</v>
      </c>
      <c r="E24" s="93">
        <v>0</v>
      </c>
      <c r="F24" s="93">
        <v>0</v>
      </c>
      <c r="G24" s="93">
        <v>1377.36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82</v>
      </c>
      <c r="B25" s="93">
        <v>59.99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83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84</v>
      </c>
      <c r="B28" s="93">
        <v>1343.68</v>
      </c>
      <c r="C28" s="93">
        <v>1791.28</v>
      </c>
      <c r="D28" s="93">
        <v>0</v>
      </c>
      <c r="E28" s="93">
        <v>0</v>
      </c>
      <c r="F28" s="93">
        <v>0</v>
      </c>
      <c r="G28" s="93">
        <v>1377.36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3" t="s">
        <v>323</v>
      </c>
      <c r="C30" s="93" t="s">
        <v>227</v>
      </c>
      <c r="D30" s="93" t="s">
        <v>333</v>
      </c>
      <c r="E30" s="93" t="s">
        <v>334</v>
      </c>
      <c r="F30" s="93" t="s">
        <v>335</v>
      </c>
      <c r="G30" s="93" t="s">
        <v>336</v>
      </c>
      <c r="H30" s="93" t="s">
        <v>337</v>
      </c>
      <c r="I30" s="93" t="s">
        <v>338</v>
      </c>
      <c r="J30" s="93" t="s">
        <v>339</v>
      </c>
      <c r="K30"/>
      <c r="L30"/>
      <c r="M30"/>
      <c r="N30"/>
      <c r="O30"/>
      <c r="P30"/>
      <c r="Q30"/>
      <c r="R30"/>
      <c r="S30"/>
    </row>
    <row r="31" spans="1:19">
      <c r="A31" s="93" t="s">
        <v>340</v>
      </c>
      <c r="B31" s="93">
        <v>371.75</v>
      </c>
      <c r="C31" s="93" t="s">
        <v>235</v>
      </c>
      <c r="D31" s="93">
        <v>1133.3900000000001</v>
      </c>
      <c r="E31" s="93">
        <v>1</v>
      </c>
      <c r="F31" s="93">
        <v>169.19</v>
      </c>
      <c r="G31" s="93">
        <v>47.17</v>
      </c>
      <c r="H31" s="93">
        <v>27.38</v>
      </c>
      <c r="I31" s="93">
        <v>1.39</v>
      </c>
      <c r="J31" s="93">
        <v>60.261200000000002</v>
      </c>
      <c r="K31"/>
      <c r="L31"/>
      <c r="M31"/>
      <c r="N31"/>
      <c r="O31"/>
      <c r="P31"/>
      <c r="Q31"/>
      <c r="R31"/>
      <c r="S31"/>
    </row>
    <row r="32" spans="1:19">
      <c r="A32" s="93" t="s">
        <v>341</v>
      </c>
      <c r="B32" s="93">
        <v>139.41</v>
      </c>
      <c r="C32" s="93" t="s">
        <v>235</v>
      </c>
      <c r="D32" s="93">
        <v>425.02</v>
      </c>
      <c r="E32" s="93">
        <v>1</v>
      </c>
      <c r="F32" s="93">
        <v>106.53</v>
      </c>
      <c r="G32" s="93">
        <v>0</v>
      </c>
      <c r="H32" s="93">
        <v>16.37</v>
      </c>
      <c r="I32" s="93">
        <v>18.59</v>
      </c>
      <c r="J32" s="93">
        <v>1579.5173</v>
      </c>
      <c r="K32"/>
      <c r="L32"/>
      <c r="M32"/>
      <c r="N32"/>
      <c r="O32"/>
      <c r="P32"/>
      <c r="Q32"/>
      <c r="R32"/>
      <c r="S32"/>
    </row>
    <row r="33" spans="1:19">
      <c r="A33" s="93" t="s">
        <v>158</v>
      </c>
      <c r="B33" s="93">
        <v>511.15</v>
      </c>
      <c r="C33" s="93"/>
      <c r="D33" s="93">
        <v>1558.4</v>
      </c>
      <c r="E33" s="93"/>
      <c r="F33" s="93">
        <v>275.72000000000003</v>
      </c>
      <c r="G33" s="93">
        <v>47.17</v>
      </c>
      <c r="H33" s="93">
        <v>24.377300000000002</v>
      </c>
      <c r="I33" s="93">
        <v>1.86</v>
      </c>
      <c r="J33" s="93">
        <v>474.60320000000002</v>
      </c>
      <c r="K33"/>
      <c r="L33"/>
      <c r="M33"/>
      <c r="N33"/>
      <c r="O33"/>
      <c r="P33"/>
      <c r="Q33"/>
      <c r="R33"/>
      <c r="S33"/>
    </row>
    <row r="34" spans="1:19">
      <c r="A34" s="93" t="s">
        <v>342</v>
      </c>
      <c r="B34" s="93">
        <v>511.15</v>
      </c>
      <c r="C34" s="93"/>
      <c r="D34" s="93">
        <v>1558.4</v>
      </c>
      <c r="E34" s="93"/>
      <c r="F34" s="93">
        <v>275.72000000000003</v>
      </c>
      <c r="G34" s="93">
        <v>47.17</v>
      </c>
      <c r="H34" s="93">
        <v>24.377300000000002</v>
      </c>
      <c r="I34" s="93">
        <v>1.86</v>
      </c>
      <c r="J34" s="93">
        <v>474.60320000000002</v>
      </c>
      <c r="K34"/>
      <c r="L34"/>
      <c r="M34"/>
      <c r="N34"/>
      <c r="O34"/>
      <c r="P34"/>
      <c r="Q34"/>
      <c r="R34"/>
      <c r="S34"/>
    </row>
    <row r="35" spans="1:19">
      <c r="A35" s="93" t="s">
        <v>343</v>
      </c>
      <c r="B35" s="93">
        <v>0</v>
      </c>
      <c r="C35" s="93"/>
      <c r="D35" s="93">
        <v>0</v>
      </c>
      <c r="E35" s="93"/>
      <c r="F35" s="93">
        <v>0</v>
      </c>
      <c r="G35" s="93">
        <v>0</v>
      </c>
      <c r="H35" s="93"/>
      <c r="I35" s="93"/>
      <c r="J35" s="93"/>
      <c r="K35"/>
      <c r="L35"/>
      <c r="M35"/>
      <c r="N35"/>
      <c r="O35"/>
      <c r="P35"/>
      <c r="Q35"/>
      <c r="R35"/>
      <c r="S35"/>
    </row>
    <row r="36" spans="1:19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1:19">
      <c r="A37" s="87"/>
      <c r="B37" s="93" t="s">
        <v>43</v>
      </c>
      <c r="C37" s="93" t="s">
        <v>344</v>
      </c>
      <c r="D37" s="93" t="s">
        <v>345</v>
      </c>
      <c r="E37" s="93" t="s">
        <v>346</v>
      </c>
      <c r="F37" s="93" t="s">
        <v>347</v>
      </c>
      <c r="G37" s="93" t="s">
        <v>348</v>
      </c>
      <c r="H37" s="93" t="s">
        <v>349</v>
      </c>
      <c r="I37" s="93" t="s">
        <v>350</v>
      </c>
      <c r="J37"/>
      <c r="K37"/>
      <c r="L37"/>
      <c r="M37"/>
      <c r="N37"/>
      <c r="O37"/>
      <c r="P37"/>
      <c r="Q37"/>
      <c r="R37"/>
      <c r="S37"/>
    </row>
    <row r="38" spans="1:19">
      <c r="A38" s="93" t="s">
        <v>351</v>
      </c>
      <c r="B38" s="93" t="s">
        <v>352</v>
      </c>
      <c r="C38" s="93">
        <v>0.22</v>
      </c>
      <c r="D38" s="93">
        <v>1.0109999999999999</v>
      </c>
      <c r="E38" s="93">
        <v>1.1910000000000001</v>
      </c>
      <c r="F38" s="93">
        <v>50.13</v>
      </c>
      <c r="G38" s="93">
        <v>90</v>
      </c>
      <c r="H38" s="93">
        <v>90</v>
      </c>
      <c r="I38" s="93" t="s">
        <v>353</v>
      </c>
      <c r="J38"/>
      <c r="K38"/>
      <c r="L38"/>
      <c r="M38"/>
      <c r="N38"/>
      <c r="O38"/>
      <c r="P38"/>
      <c r="Q38"/>
      <c r="R38"/>
      <c r="S38"/>
    </row>
    <row r="39" spans="1:19">
      <c r="A39" s="93" t="s">
        <v>354</v>
      </c>
      <c r="B39" s="93" t="s">
        <v>352</v>
      </c>
      <c r="C39" s="93">
        <v>0.22</v>
      </c>
      <c r="D39" s="93">
        <v>1.0109999999999999</v>
      </c>
      <c r="E39" s="93">
        <v>1.1910000000000001</v>
      </c>
      <c r="F39" s="93">
        <v>68.930000000000007</v>
      </c>
      <c r="G39" s="93">
        <v>180</v>
      </c>
      <c r="H39" s="93">
        <v>90</v>
      </c>
      <c r="I39" s="93" t="s">
        <v>355</v>
      </c>
      <c r="J39"/>
      <c r="K39"/>
      <c r="L39"/>
      <c r="M39"/>
      <c r="N39"/>
      <c r="O39"/>
      <c r="P39"/>
      <c r="Q39"/>
      <c r="R39"/>
      <c r="S39"/>
    </row>
    <row r="40" spans="1:19">
      <c r="A40" s="93" t="s">
        <v>356</v>
      </c>
      <c r="B40" s="93" t="s">
        <v>352</v>
      </c>
      <c r="C40" s="93">
        <v>0.22</v>
      </c>
      <c r="D40" s="93">
        <v>1.0109999999999999</v>
      </c>
      <c r="E40" s="93">
        <v>1.1910000000000001</v>
      </c>
      <c r="F40" s="93">
        <v>50.13</v>
      </c>
      <c r="G40" s="93">
        <v>270</v>
      </c>
      <c r="H40" s="93">
        <v>90</v>
      </c>
      <c r="I40" s="93" t="s">
        <v>357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358</v>
      </c>
      <c r="B41" s="93" t="s">
        <v>359</v>
      </c>
      <c r="C41" s="93">
        <v>0.3</v>
      </c>
      <c r="D41" s="93">
        <v>3.12</v>
      </c>
      <c r="E41" s="93">
        <v>12.904</v>
      </c>
      <c r="F41" s="93">
        <v>371.75</v>
      </c>
      <c r="G41" s="93">
        <v>0</v>
      </c>
      <c r="H41" s="93">
        <v>180</v>
      </c>
      <c r="I41" s="93"/>
      <c r="J41"/>
      <c r="K41"/>
      <c r="L41"/>
      <c r="M41"/>
      <c r="N41"/>
      <c r="O41"/>
      <c r="P41"/>
      <c r="Q41"/>
      <c r="R41"/>
      <c r="S41"/>
    </row>
    <row r="42" spans="1:19">
      <c r="A42" s="93" t="s">
        <v>561</v>
      </c>
      <c r="B42" s="93" t="s">
        <v>562</v>
      </c>
      <c r="C42" s="93">
        <v>0.3</v>
      </c>
      <c r="D42" s="93">
        <v>0.48899999999999999</v>
      </c>
      <c r="E42" s="93">
        <v>0.53900000000000003</v>
      </c>
      <c r="F42" s="93">
        <v>371.75</v>
      </c>
      <c r="G42" s="93">
        <v>180</v>
      </c>
      <c r="H42" s="93">
        <v>0</v>
      </c>
      <c r="I42" s="93"/>
      <c r="J42"/>
      <c r="K42"/>
      <c r="L42"/>
      <c r="M42"/>
      <c r="N42"/>
      <c r="O42"/>
      <c r="P42"/>
      <c r="Q42"/>
      <c r="R42"/>
      <c r="S42"/>
    </row>
    <row r="43" spans="1:19">
      <c r="A43" s="93" t="s">
        <v>360</v>
      </c>
      <c r="B43" s="93" t="s">
        <v>352</v>
      </c>
      <c r="C43" s="93">
        <v>0.22</v>
      </c>
      <c r="D43" s="93">
        <v>1.0109999999999999</v>
      </c>
      <c r="E43" s="93">
        <v>1.1910000000000001</v>
      </c>
      <c r="F43" s="93">
        <v>18.8</v>
      </c>
      <c r="G43" s="93">
        <v>90</v>
      </c>
      <c r="H43" s="93">
        <v>90</v>
      </c>
      <c r="I43" s="93" t="s">
        <v>353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361</v>
      </c>
      <c r="B44" s="93" t="s">
        <v>352</v>
      </c>
      <c r="C44" s="93">
        <v>0.22</v>
      </c>
      <c r="D44" s="93">
        <v>1.0109999999999999</v>
      </c>
      <c r="E44" s="93">
        <v>1.1910000000000001</v>
      </c>
      <c r="F44" s="93">
        <v>68.930000000000007</v>
      </c>
      <c r="G44" s="93">
        <v>0</v>
      </c>
      <c r="H44" s="93">
        <v>90</v>
      </c>
      <c r="I44" s="93" t="s">
        <v>362</v>
      </c>
      <c r="J44"/>
      <c r="K44"/>
      <c r="L44"/>
      <c r="M44"/>
      <c r="N44"/>
      <c r="O44"/>
      <c r="P44"/>
      <c r="Q44"/>
      <c r="R44"/>
      <c r="S44"/>
    </row>
    <row r="45" spans="1:19">
      <c r="A45" s="93" t="s">
        <v>363</v>
      </c>
      <c r="B45" s="93" t="s">
        <v>352</v>
      </c>
      <c r="C45" s="93">
        <v>0.22</v>
      </c>
      <c r="D45" s="93">
        <v>1.0109999999999999</v>
      </c>
      <c r="E45" s="93">
        <v>1.1910000000000001</v>
      </c>
      <c r="F45" s="93">
        <v>18.8</v>
      </c>
      <c r="G45" s="93">
        <v>270</v>
      </c>
      <c r="H45" s="93">
        <v>90</v>
      </c>
      <c r="I45" s="93" t="s">
        <v>357</v>
      </c>
      <c r="J45"/>
      <c r="K45"/>
      <c r="L45"/>
      <c r="M45"/>
      <c r="N45"/>
      <c r="O45"/>
      <c r="P45"/>
      <c r="Q45"/>
      <c r="R45"/>
      <c r="S45"/>
    </row>
    <row r="46" spans="1:19">
      <c r="A46" s="93" t="s">
        <v>364</v>
      </c>
      <c r="B46" s="93" t="s">
        <v>359</v>
      </c>
      <c r="C46" s="93">
        <v>0.3</v>
      </c>
      <c r="D46" s="93">
        <v>3.12</v>
      </c>
      <c r="E46" s="93">
        <v>12.904</v>
      </c>
      <c r="F46" s="93">
        <v>139.41</v>
      </c>
      <c r="G46" s="93">
        <v>0</v>
      </c>
      <c r="H46" s="93">
        <v>180</v>
      </c>
      <c r="I46" s="93"/>
      <c r="J46"/>
      <c r="K46"/>
      <c r="L46"/>
      <c r="M46"/>
      <c r="N46"/>
      <c r="O46"/>
      <c r="P46"/>
      <c r="Q46"/>
      <c r="R46"/>
      <c r="S46"/>
    </row>
    <row r="47" spans="1:19">
      <c r="A47" s="93" t="s">
        <v>563</v>
      </c>
      <c r="B47" s="93" t="s">
        <v>562</v>
      </c>
      <c r="C47" s="93">
        <v>0.3</v>
      </c>
      <c r="D47" s="93">
        <v>0.48899999999999999</v>
      </c>
      <c r="E47" s="93">
        <v>0.53900000000000003</v>
      </c>
      <c r="F47" s="93">
        <v>139.41</v>
      </c>
      <c r="G47" s="93">
        <v>180</v>
      </c>
      <c r="H47" s="93">
        <v>0</v>
      </c>
      <c r="I47" s="93"/>
      <c r="J47"/>
      <c r="K47"/>
      <c r="L47"/>
      <c r="M47"/>
      <c r="N47"/>
      <c r="O47"/>
      <c r="P47"/>
      <c r="Q47"/>
      <c r="R47"/>
      <c r="S47"/>
    </row>
    <row r="48" spans="1:19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19">
      <c r="A49" s="87"/>
      <c r="B49" s="93" t="s">
        <v>43</v>
      </c>
      <c r="C49" s="93" t="s">
        <v>365</v>
      </c>
      <c r="D49" s="93" t="s">
        <v>366</v>
      </c>
      <c r="E49" s="93" t="s">
        <v>367</v>
      </c>
      <c r="F49" s="93" t="s">
        <v>37</v>
      </c>
      <c r="G49" s="93" t="s">
        <v>368</v>
      </c>
      <c r="H49" s="93" t="s">
        <v>369</v>
      </c>
      <c r="I49" s="93" t="s">
        <v>370</v>
      </c>
      <c r="J49" s="93" t="s">
        <v>348</v>
      </c>
      <c r="K49" s="93" t="s">
        <v>350</v>
      </c>
      <c r="L49"/>
      <c r="M49"/>
      <c r="N49"/>
      <c r="O49"/>
      <c r="P49"/>
      <c r="Q49"/>
      <c r="R49"/>
      <c r="S49"/>
    </row>
    <row r="50" spans="1:19">
      <c r="A50" s="93" t="s">
        <v>371</v>
      </c>
      <c r="B50" s="93" t="s">
        <v>649</v>
      </c>
      <c r="C50" s="93">
        <v>13.94</v>
      </c>
      <c r="D50" s="93">
        <v>13.94</v>
      </c>
      <c r="E50" s="93">
        <v>5.835</v>
      </c>
      <c r="F50" s="93">
        <v>0.54</v>
      </c>
      <c r="G50" s="93">
        <v>0.38400000000000001</v>
      </c>
      <c r="H50" s="93" t="s">
        <v>58</v>
      </c>
      <c r="I50" s="93" t="s">
        <v>351</v>
      </c>
      <c r="J50" s="93">
        <v>90</v>
      </c>
      <c r="K50" s="93" t="s">
        <v>353</v>
      </c>
      <c r="L50"/>
      <c r="M50"/>
      <c r="N50"/>
      <c r="O50"/>
      <c r="P50"/>
      <c r="Q50"/>
      <c r="R50"/>
      <c r="S50"/>
    </row>
    <row r="51" spans="1:19">
      <c r="A51" s="93" t="s">
        <v>372</v>
      </c>
      <c r="B51" s="93" t="s">
        <v>649</v>
      </c>
      <c r="C51" s="93">
        <v>19.3</v>
      </c>
      <c r="D51" s="93">
        <v>19.3</v>
      </c>
      <c r="E51" s="93">
        <v>5.835</v>
      </c>
      <c r="F51" s="93">
        <v>0.54</v>
      </c>
      <c r="G51" s="93">
        <v>0.38400000000000001</v>
      </c>
      <c r="H51" s="93" t="s">
        <v>58</v>
      </c>
      <c r="I51" s="93" t="s">
        <v>354</v>
      </c>
      <c r="J51" s="93">
        <v>180</v>
      </c>
      <c r="K51" s="93" t="s">
        <v>355</v>
      </c>
      <c r="L51"/>
      <c r="M51"/>
      <c r="N51"/>
      <c r="O51"/>
      <c r="P51"/>
      <c r="Q51"/>
      <c r="R51"/>
      <c r="S51"/>
    </row>
    <row r="52" spans="1:19">
      <c r="A52" s="93" t="s">
        <v>373</v>
      </c>
      <c r="B52" s="93" t="s">
        <v>649</v>
      </c>
      <c r="C52" s="93">
        <v>13.94</v>
      </c>
      <c r="D52" s="93">
        <v>13.94</v>
      </c>
      <c r="E52" s="93">
        <v>5.835</v>
      </c>
      <c r="F52" s="93">
        <v>0.54</v>
      </c>
      <c r="G52" s="93">
        <v>0.38400000000000001</v>
      </c>
      <c r="H52" s="93" t="s">
        <v>58</v>
      </c>
      <c r="I52" s="93" t="s">
        <v>356</v>
      </c>
      <c r="J52" s="93">
        <v>270</v>
      </c>
      <c r="K52" s="93" t="s">
        <v>357</v>
      </c>
      <c r="L52"/>
      <c r="M52"/>
      <c r="N52"/>
      <c r="O52"/>
      <c r="P52"/>
      <c r="Q52"/>
      <c r="R52"/>
      <c r="S52"/>
    </row>
    <row r="53" spans="1:19">
      <c r="A53" s="93" t="s">
        <v>374</v>
      </c>
      <c r="B53" s="93"/>
      <c r="C53" s="93"/>
      <c r="D53" s="93">
        <v>47.17</v>
      </c>
      <c r="E53" s="93">
        <v>5.83</v>
      </c>
      <c r="F53" s="93">
        <v>0.54</v>
      </c>
      <c r="G53" s="93">
        <v>0.38400000000000001</v>
      </c>
      <c r="H53" s="93"/>
      <c r="I53" s="93"/>
      <c r="J53" s="93"/>
      <c r="K53" s="93"/>
      <c r="L53"/>
      <c r="M53"/>
      <c r="N53"/>
      <c r="O53"/>
      <c r="P53"/>
      <c r="Q53"/>
      <c r="R53"/>
      <c r="S53"/>
    </row>
    <row r="54" spans="1:19">
      <c r="A54" s="93" t="s">
        <v>375</v>
      </c>
      <c r="B54" s="93"/>
      <c r="C54" s="93"/>
      <c r="D54" s="93">
        <v>0</v>
      </c>
      <c r="E54" s="93" t="s">
        <v>376</v>
      </c>
      <c r="F54" s="93" t="s">
        <v>376</v>
      </c>
      <c r="G54" s="93" t="s">
        <v>376</v>
      </c>
      <c r="H54" s="93"/>
      <c r="I54" s="93"/>
      <c r="J54" s="93"/>
      <c r="K54" s="93"/>
      <c r="L54"/>
      <c r="M54"/>
      <c r="N54"/>
      <c r="O54"/>
      <c r="P54"/>
      <c r="Q54"/>
      <c r="R54"/>
      <c r="S54"/>
    </row>
    <row r="55" spans="1:19">
      <c r="A55" s="93" t="s">
        <v>377</v>
      </c>
      <c r="B55" s="93"/>
      <c r="C55" s="93"/>
      <c r="D55" s="93">
        <v>47.17</v>
      </c>
      <c r="E55" s="93">
        <v>5.83</v>
      </c>
      <c r="F55" s="93">
        <v>0.54</v>
      </c>
      <c r="G55" s="93">
        <v>0.38400000000000001</v>
      </c>
      <c r="H55" s="93"/>
      <c r="I55" s="93"/>
      <c r="J55" s="93"/>
      <c r="K55" s="93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87"/>
      <c r="B57" s="93" t="s">
        <v>111</v>
      </c>
      <c r="C57" s="93" t="s">
        <v>378</v>
      </c>
      <c r="D57" s="93" t="s">
        <v>379</v>
      </c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93" t="s">
        <v>27</v>
      </c>
      <c r="B58" s="93"/>
      <c r="C58" s="93"/>
      <c r="D58" s="93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7"/>
      <c r="B60" s="93" t="s">
        <v>111</v>
      </c>
      <c r="C60" s="93" t="s">
        <v>380</v>
      </c>
      <c r="D60" s="93" t="s">
        <v>381</v>
      </c>
      <c r="E60" s="93" t="s">
        <v>382</v>
      </c>
      <c r="F60" s="93" t="s">
        <v>383</v>
      </c>
      <c r="G60" s="93" t="s">
        <v>379</v>
      </c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93" t="s">
        <v>384</v>
      </c>
      <c r="B61" s="93" t="s">
        <v>385</v>
      </c>
      <c r="C61" s="93">
        <v>99206.93</v>
      </c>
      <c r="D61" s="93">
        <v>67072.14</v>
      </c>
      <c r="E61" s="93">
        <v>32134.79</v>
      </c>
      <c r="F61" s="93">
        <v>0.68</v>
      </c>
      <c r="G61" s="93">
        <v>3.33</v>
      </c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93" t="s">
        <v>386</v>
      </c>
      <c r="B62" s="93" t="s">
        <v>385</v>
      </c>
      <c r="C62" s="93">
        <v>22414.89</v>
      </c>
      <c r="D62" s="93">
        <v>15154.33</v>
      </c>
      <c r="E62" s="93">
        <v>7260.56</v>
      </c>
      <c r="F62" s="93">
        <v>0.68</v>
      </c>
      <c r="G62" s="93">
        <v>3.3</v>
      </c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87"/>
      <c r="B64" s="93" t="s">
        <v>111</v>
      </c>
      <c r="C64" s="93" t="s">
        <v>380</v>
      </c>
      <c r="D64" s="93" t="s">
        <v>379</v>
      </c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93" t="s">
        <v>387</v>
      </c>
      <c r="B65" s="93" t="s">
        <v>388</v>
      </c>
      <c r="C65" s="93">
        <v>194371.97</v>
      </c>
      <c r="D65" s="93">
        <v>0.78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 s="93" t="s">
        <v>389</v>
      </c>
      <c r="B66" s="93" t="s">
        <v>388</v>
      </c>
      <c r="C66" s="93">
        <v>55400.01</v>
      </c>
      <c r="D66" s="93">
        <v>0.78</v>
      </c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87"/>
      <c r="B68" s="93" t="s">
        <v>111</v>
      </c>
      <c r="C68" s="93" t="s">
        <v>390</v>
      </c>
      <c r="D68" s="93" t="s">
        <v>391</v>
      </c>
      <c r="E68" s="93" t="s">
        <v>392</v>
      </c>
      <c r="F68" s="93" t="s">
        <v>393</v>
      </c>
      <c r="G68" s="93" t="s">
        <v>394</v>
      </c>
      <c r="H68" s="93" t="s">
        <v>395</v>
      </c>
      <c r="I68"/>
      <c r="J68"/>
      <c r="K68"/>
      <c r="L68"/>
      <c r="M68"/>
      <c r="N68"/>
      <c r="O68"/>
      <c r="P68"/>
      <c r="Q68"/>
      <c r="R68"/>
      <c r="S68"/>
    </row>
    <row r="69" spans="1:19">
      <c r="A69" s="93" t="s">
        <v>396</v>
      </c>
      <c r="B69" s="93" t="s">
        <v>397</v>
      </c>
      <c r="C69" s="93">
        <v>1</v>
      </c>
      <c r="D69" s="93">
        <v>0</v>
      </c>
      <c r="E69" s="93">
        <v>1.83</v>
      </c>
      <c r="F69" s="93">
        <v>0</v>
      </c>
      <c r="G69" s="93">
        <v>1</v>
      </c>
      <c r="H69" s="93" t="s">
        <v>398</v>
      </c>
      <c r="I69"/>
      <c r="J69"/>
      <c r="K69"/>
      <c r="L69"/>
      <c r="M69"/>
      <c r="N69"/>
      <c r="O69"/>
      <c r="P69"/>
      <c r="Q69"/>
      <c r="R69"/>
      <c r="S69"/>
    </row>
    <row r="70" spans="1:19">
      <c r="A70" s="93" t="s">
        <v>399</v>
      </c>
      <c r="B70" s="93" t="s">
        <v>397</v>
      </c>
      <c r="C70" s="93">
        <v>1</v>
      </c>
      <c r="D70" s="93">
        <v>0</v>
      </c>
      <c r="E70" s="93">
        <v>0.06</v>
      </c>
      <c r="F70" s="93">
        <v>0</v>
      </c>
      <c r="G70" s="93">
        <v>1</v>
      </c>
      <c r="H70" s="93" t="s">
        <v>398</v>
      </c>
      <c r="I70"/>
      <c r="J70"/>
      <c r="K70"/>
      <c r="L70"/>
      <c r="M70"/>
      <c r="N70"/>
      <c r="O70"/>
      <c r="P70"/>
      <c r="Q70"/>
      <c r="R70"/>
      <c r="S70"/>
    </row>
    <row r="71" spans="1:19">
      <c r="A71" s="93" t="s">
        <v>400</v>
      </c>
      <c r="B71" s="93" t="s">
        <v>401</v>
      </c>
      <c r="C71" s="93">
        <v>0.57999999999999996</v>
      </c>
      <c r="D71" s="93">
        <v>1109.6500000000001</v>
      </c>
      <c r="E71" s="93">
        <v>4</v>
      </c>
      <c r="F71" s="93">
        <v>7620.31</v>
      </c>
      <c r="G71" s="93">
        <v>1</v>
      </c>
      <c r="H71" s="93" t="s">
        <v>402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93" t="s">
        <v>403</v>
      </c>
      <c r="B72" s="93" t="s">
        <v>401</v>
      </c>
      <c r="C72" s="93">
        <v>0.55000000000000004</v>
      </c>
      <c r="D72" s="93">
        <v>622</v>
      </c>
      <c r="E72" s="93">
        <v>0.9</v>
      </c>
      <c r="F72" s="93">
        <v>1028.29</v>
      </c>
      <c r="G72" s="93">
        <v>1</v>
      </c>
      <c r="H72" s="93" t="s">
        <v>402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7"/>
      <c r="B74" s="93" t="s">
        <v>111</v>
      </c>
      <c r="C74" s="93" t="s">
        <v>404</v>
      </c>
      <c r="D74" s="93" t="s">
        <v>405</v>
      </c>
      <c r="E74" s="93" t="s">
        <v>406</v>
      </c>
      <c r="F74" s="93" t="s">
        <v>407</v>
      </c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408</v>
      </c>
      <c r="B75" s="93" t="s">
        <v>409</v>
      </c>
      <c r="C75" s="93" t="s">
        <v>410</v>
      </c>
      <c r="D75" s="93">
        <v>0.1</v>
      </c>
      <c r="E75" s="93">
        <v>0</v>
      </c>
      <c r="F75" s="93">
        <v>1</v>
      </c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87"/>
      <c r="B77" s="93" t="s">
        <v>111</v>
      </c>
      <c r="C77" s="93" t="s">
        <v>411</v>
      </c>
      <c r="D77" s="93" t="s">
        <v>412</v>
      </c>
      <c r="E77" s="93" t="s">
        <v>413</v>
      </c>
      <c r="F77" s="93" t="s">
        <v>414</v>
      </c>
      <c r="G77" s="93" t="s">
        <v>415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3" t="s">
        <v>416</v>
      </c>
      <c r="B78" s="93" t="s">
        <v>417</v>
      </c>
      <c r="C78" s="93">
        <v>0.2</v>
      </c>
      <c r="D78" s="93">
        <v>845000</v>
      </c>
      <c r="E78" s="93">
        <v>0.8</v>
      </c>
      <c r="F78" s="93">
        <v>3.43</v>
      </c>
      <c r="G78" s="93">
        <v>0.57999999999999996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87"/>
      <c r="B80" s="93" t="s">
        <v>432</v>
      </c>
      <c r="C80" s="93" t="s">
        <v>433</v>
      </c>
      <c r="D80" s="93" t="s">
        <v>434</v>
      </c>
      <c r="E80" s="93" t="s">
        <v>435</v>
      </c>
      <c r="F80" s="93" t="s">
        <v>436</v>
      </c>
      <c r="G80" s="93" t="s">
        <v>437</v>
      </c>
      <c r="H80" s="93" t="s">
        <v>438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418</v>
      </c>
      <c r="B81" s="93">
        <v>32024.0893</v>
      </c>
      <c r="C81" s="93">
        <v>47.978000000000002</v>
      </c>
      <c r="D81" s="93">
        <v>104.5461</v>
      </c>
      <c r="E81" s="93">
        <v>0</v>
      </c>
      <c r="F81" s="93">
        <v>5.0000000000000001E-4</v>
      </c>
      <c r="G81" s="93">
        <v>6497.5685999999996</v>
      </c>
      <c r="H81" s="93">
        <v>12812.6489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93" t="s">
        <v>419</v>
      </c>
      <c r="B82" s="93">
        <v>27756.126400000001</v>
      </c>
      <c r="C82" s="93">
        <v>42.213299999999997</v>
      </c>
      <c r="D82" s="93">
        <v>94.0886</v>
      </c>
      <c r="E82" s="93">
        <v>0</v>
      </c>
      <c r="F82" s="93">
        <v>4.0000000000000002E-4</v>
      </c>
      <c r="G82" s="93">
        <v>5847.9750999999997</v>
      </c>
      <c r="H82" s="93">
        <v>11162.620800000001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 s="93" t="s">
        <v>420</v>
      </c>
      <c r="B83" s="93">
        <v>27038.7929</v>
      </c>
      <c r="C83" s="93">
        <v>43.435499999999998</v>
      </c>
      <c r="D83" s="93">
        <v>104.42910000000001</v>
      </c>
      <c r="E83" s="93">
        <v>0</v>
      </c>
      <c r="F83" s="93">
        <v>4.0000000000000002E-4</v>
      </c>
      <c r="G83" s="93">
        <v>6491.8807999999999</v>
      </c>
      <c r="H83" s="93">
        <v>11085.6381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421</v>
      </c>
      <c r="B84" s="93">
        <v>23405.055499999999</v>
      </c>
      <c r="C84" s="93">
        <v>39.4358</v>
      </c>
      <c r="D84" s="93">
        <v>100.54130000000001</v>
      </c>
      <c r="E84" s="93">
        <v>0</v>
      </c>
      <c r="F84" s="93">
        <v>4.0000000000000002E-4</v>
      </c>
      <c r="G84" s="93">
        <v>6251.0343000000003</v>
      </c>
      <c r="H84" s="93">
        <v>9763.8657999999996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93" t="s">
        <v>278</v>
      </c>
      <c r="B85" s="93">
        <v>23888.317999999999</v>
      </c>
      <c r="C85" s="93">
        <v>42.126800000000003</v>
      </c>
      <c r="D85" s="93">
        <v>112.97969999999999</v>
      </c>
      <c r="E85" s="93">
        <v>0</v>
      </c>
      <c r="F85" s="93">
        <v>5.0000000000000001E-4</v>
      </c>
      <c r="G85" s="93">
        <v>7025.1522999999997</v>
      </c>
      <c r="H85" s="93">
        <v>10137.0707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93" t="s">
        <v>422</v>
      </c>
      <c r="B86" s="93">
        <v>25574.047600000002</v>
      </c>
      <c r="C86" s="93">
        <v>46.462800000000001</v>
      </c>
      <c r="D86" s="93">
        <v>128.4796</v>
      </c>
      <c r="E86" s="93">
        <v>0</v>
      </c>
      <c r="F86" s="93">
        <v>5.0000000000000001E-4</v>
      </c>
      <c r="G86" s="93">
        <v>7989.4557000000004</v>
      </c>
      <c r="H86" s="93">
        <v>10977.065699999999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423</v>
      </c>
      <c r="B87" s="93">
        <v>27967.994299999998</v>
      </c>
      <c r="C87" s="93">
        <v>51.237299999999998</v>
      </c>
      <c r="D87" s="93">
        <v>142.85419999999999</v>
      </c>
      <c r="E87" s="93">
        <v>0</v>
      </c>
      <c r="F87" s="93">
        <v>5.9999999999999995E-4</v>
      </c>
      <c r="G87" s="93">
        <v>8883.4830999999995</v>
      </c>
      <c r="H87" s="93">
        <v>12043.4913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424</v>
      </c>
      <c r="B88" s="93">
        <v>27929.646400000001</v>
      </c>
      <c r="C88" s="93">
        <v>51.1556</v>
      </c>
      <c r="D88" s="93">
        <v>142.5949</v>
      </c>
      <c r="E88" s="93">
        <v>0</v>
      </c>
      <c r="F88" s="93">
        <v>5.9999999999999995E-4</v>
      </c>
      <c r="G88" s="93">
        <v>8867.3513000000003</v>
      </c>
      <c r="H88" s="93">
        <v>12025.9269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425</v>
      </c>
      <c r="B89" s="93">
        <v>23734.7248</v>
      </c>
      <c r="C89" s="93">
        <v>42.683199999999999</v>
      </c>
      <c r="D89" s="93">
        <v>116.8212</v>
      </c>
      <c r="E89" s="93">
        <v>0</v>
      </c>
      <c r="F89" s="93">
        <v>5.0000000000000001E-4</v>
      </c>
      <c r="G89" s="93">
        <v>7264.3285999999998</v>
      </c>
      <c r="H89" s="93">
        <v>10147.5378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426</v>
      </c>
      <c r="B90" s="93">
        <v>24286.125499999998</v>
      </c>
      <c r="C90" s="93">
        <v>41.862499999999997</v>
      </c>
      <c r="D90" s="93">
        <v>109.5282</v>
      </c>
      <c r="E90" s="93">
        <v>0</v>
      </c>
      <c r="F90" s="93">
        <v>5.0000000000000001E-4</v>
      </c>
      <c r="G90" s="93">
        <v>6810.1738999999998</v>
      </c>
      <c r="H90" s="93">
        <v>10217.5679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427</v>
      </c>
      <c r="B91" s="93">
        <v>25292.0913</v>
      </c>
      <c r="C91" s="93">
        <v>41.3812</v>
      </c>
      <c r="D91" s="93">
        <v>101.8331</v>
      </c>
      <c r="E91" s="93">
        <v>0</v>
      </c>
      <c r="F91" s="93">
        <v>4.0000000000000002E-4</v>
      </c>
      <c r="G91" s="93">
        <v>6330.8437999999996</v>
      </c>
      <c r="H91" s="93">
        <v>10438.233399999999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3" t="s">
        <v>428</v>
      </c>
      <c r="B92" s="93">
        <v>30301.6067</v>
      </c>
      <c r="C92" s="93">
        <v>46.367100000000001</v>
      </c>
      <c r="D92" s="93">
        <v>104.27719999999999</v>
      </c>
      <c r="E92" s="93">
        <v>0</v>
      </c>
      <c r="F92" s="93">
        <v>4.0000000000000002E-4</v>
      </c>
      <c r="G92" s="93">
        <v>6481.3810000000003</v>
      </c>
      <c r="H92" s="93">
        <v>12212.161400000001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3"/>
      <c r="B93" s="93"/>
      <c r="C93" s="93"/>
      <c r="D93" s="93"/>
      <c r="E93" s="93"/>
      <c r="F93" s="93"/>
      <c r="G93" s="93"/>
      <c r="H93" s="93"/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429</v>
      </c>
      <c r="B94" s="93">
        <v>319198.6188</v>
      </c>
      <c r="C94" s="93">
        <v>536.33900000000006</v>
      </c>
      <c r="D94" s="93">
        <v>1362.9733000000001</v>
      </c>
      <c r="E94" s="93">
        <v>0</v>
      </c>
      <c r="F94" s="93">
        <v>5.7000000000000002E-3</v>
      </c>
      <c r="G94" s="93">
        <v>84740.628500000006</v>
      </c>
      <c r="H94" s="93">
        <v>133023.8285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3" t="s">
        <v>430</v>
      </c>
      <c r="B95" s="93">
        <v>23405.055499999999</v>
      </c>
      <c r="C95" s="93">
        <v>39.4358</v>
      </c>
      <c r="D95" s="93">
        <v>94.0886</v>
      </c>
      <c r="E95" s="93">
        <v>0</v>
      </c>
      <c r="F95" s="93">
        <v>4.0000000000000002E-4</v>
      </c>
      <c r="G95" s="93">
        <v>5847.9750999999997</v>
      </c>
      <c r="H95" s="93">
        <v>9763.8657999999996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3" t="s">
        <v>431</v>
      </c>
      <c r="B96" s="93">
        <v>32024.0893</v>
      </c>
      <c r="C96" s="93">
        <v>51.237299999999998</v>
      </c>
      <c r="D96" s="93">
        <v>142.85419999999999</v>
      </c>
      <c r="E96" s="93">
        <v>0</v>
      </c>
      <c r="F96" s="93">
        <v>5.9999999999999995E-4</v>
      </c>
      <c r="G96" s="93">
        <v>8883.4830999999995</v>
      </c>
      <c r="H96" s="93">
        <v>12812.6489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 s="87"/>
      <c r="B98" s="93" t="s">
        <v>439</v>
      </c>
      <c r="C98" s="93" t="s">
        <v>440</v>
      </c>
      <c r="D98" s="93" t="s">
        <v>441</v>
      </c>
      <c r="E98" s="93" t="s">
        <v>442</v>
      </c>
      <c r="F98" s="93" t="s">
        <v>443</v>
      </c>
      <c r="G98" s="93" t="s">
        <v>444</v>
      </c>
      <c r="H98" s="93" t="s">
        <v>445</v>
      </c>
      <c r="I98" s="93" t="s">
        <v>446</v>
      </c>
      <c r="J98" s="93" t="s">
        <v>447</v>
      </c>
      <c r="K98" s="93" t="s">
        <v>448</v>
      </c>
      <c r="L98" s="93" t="s">
        <v>449</v>
      </c>
      <c r="M98" s="93" t="s">
        <v>450</v>
      </c>
      <c r="N98" s="93" t="s">
        <v>451</v>
      </c>
      <c r="O98" s="93" t="s">
        <v>452</v>
      </c>
      <c r="P98" s="93" t="s">
        <v>453</v>
      </c>
      <c r="Q98" s="93" t="s">
        <v>454</v>
      </c>
      <c r="R98" s="93" t="s">
        <v>455</v>
      </c>
      <c r="S98" s="93" t="s">
        <v>456</v>
      </c>
    </row>
    <row r="99" spans="1:19">
      <c r="A99" s="93" t="s">
        <v>418</v>
      </c>
      <c r="B99" s="94">
        <v>103028000000</v>
      </c>
      <c r="C99" s="93">
        <v>50398.078999999998</v>
      </c>
      <c r="D99" s="93" t="s">
        <v>530</v>
      </c>
      <c r="E99" s="93">
        <v>11214.473</v>
      </c>
      <c r="F99" s="93">
        <v>26914.7</v>
      </c>
      <c r="G99" s="93">
        <v>8648.598</v>
      </c>
      <c r="H99" s="93">
        <v>0</v>
      </c>
      <c r="I99" s="93">
        <v>246.49600000000001</v>
      </c>
      <c r="J99" s="93">
        <v>0</v>
      </c>
      <c r="K99" s="93">
        <v>0</v>
      </c>
      <c r="L99" s="93">
        <v>0</v>
      </c>
      <c r="M99" s="93">
        <v>0</v>
      </c>
      <c r="N99" s="93">
        <v>0</v>
      </c>
      <c r="O99" s="93">
        <v>0</v>
      </c>
      <c r="P99" s="93">
        <v>0</v>
      </c>
      <c r="Q99" s="93">
        <v>3373.8110000000001</v>
      </c>
      <c r="R99" s="93">
        <v>0</v>
      </c>
      <c r="S99" s="93">
        <v>0</v>
      </c>
    </row>
    <row r="100" spans="1:19">
      <c r="A100" s="93" t="s">
        <v>419</v>
      </c>
      <c r="B100" s="94">
        <v>92727900000</v>
      </c>
      <c r="C100" s="93">
        <v>50178.275999999998</v>
      </c>
      <c r="D100" s="93" t="s">
        <v>531</v>
      </c>
      <c r="E100" s="93">
        <v>11214.473</v>
      </c>
      <c r="F100" s="93">
        <v>26914.7</v>
      </c>
      <c r="G100" s="93">
        <v>8648.598</v>
      </c>
      <c r="H100" s="93">
        <v>0</v>
      </c>
      <c r="I100" s="93">
        <v>51.094999999999999</v>
      </c>
      <c r="J100" s="93">
        <v>0</v>
      </c>
      <c r="K100" s="93">
        <v>0</v>
      </c>
      <c r="L100" s="93">
        <v>0</v>
      </c>
      <c r="M100" s="93">
        <v>0</v>
      </c>
      <c r="N100" s="93">
        <v>0</v>
      </c>
      <c r="O100" s="93">
        <v>0</v>
      </c>
      <c r="P100" s="93">
        <v>0</v>
      </c>
      <c r="Q100" s="93">
        <v>3349.4090000000001</v>
      </c>
      <c r="R100" s="93">
        <v>0</v>
      </c>
      <c r="S100" s="93">
        <v>0</v>
      </c>
    </row>
    <row r="101" spans="1:19">
      <c r="A101" s="93" t="s">
        <v>420</v>
      </c>
      <c r="B101" s="94">
        <v>102938000000</v>
      </c>
      <c r="C101" s="93">
        <v>62688.127999999997</v>
      </c>
      <c r="D101" s="93" t="s">
        <v>605</v>
      </c>
      <c r="E101" s="93">
        <v>11214.473</v>
      </c>
      <c r="F101" s="93">
        <v>26914.7</v>
      </c>
      <c r="G101" s="93">
        <v>8648.598</v>
      </c>
      <c r="H101" s="93">
        <v>0</v>
      </c>
      <c r="I101" s="93">
        <v>13785.387000000001</v>
      </c>
      <c r="J101" s="93">
        <v>0</v>
      </c>
      <c r="K101" s="93">
        <v>0</v>
      </c>
      <c r="L101" s="93">
        <v>0</v>
      </c>
      <c r="M101" s="93">
        <v>0</v>
      </c>
      <c r="N101" s="93">
        <v>0</v>
      </c>
      <c r="O101" s="93">
        <v>0</v>
      </c>
      <c r="P101" s="93">
        <v>0</v>
      </c>
      <c r="Q101" s="93">
        <v>2124.9690000000001</v>
      </c>
      <c r="R101" s="93">
        <v>0</v>
      </c>
      <c r="S101" s="93">
        <v>0</v>
      </c>
    </row>
    <row r="102" spans="1:19">
      <c r="A102" s="93" t="s">
        <v>421</v>
      </c>
      <c r="B102" s="94">
        <v>99118900000</v>
      </c>
      <c r="C102" s="93">
        <v>64609.546000000002</v>
      </c>
      <c r="D102" s="93" t="s">
        <v>606</v>
      </c>
      <c r="E102" s="93">
        <v>11214.473</v>
      </c>
      <c r="F102" s="93">
        <v>26914.7</v>
      </c>
      <c r="G102" s="93">
        <v>8648.598</v>
      </c>
      <c r="H102" s="93">
        <v>0</v>
      </c>
      <c r="I102" s="93">
        <v>15789.241</v>
      </c>
      <c r="J102" s="93">
        <v>0</v>
      </c>
      <c r="K102" s="93">
        <v>0</v>
      </c>
      <c r="L102" s="93">
        <v>0</v>
      </c>
      <c r="M102" s="93">
        <v>0</v>
      </c>
      <c r="N102" s="93">
        <v>0</v>
      </c>
      <c r="O102" s="93">
        <v>0</v>
      </c>
      <c r="P102" s="93">
        <v>0</v>
      </c>
      <c r="Q102" s="93">
        <v>2042.5340000000001</v>
      </c>
      <c r="R102" s="93">
        <v>0</v>
      </c>
      <c r="S102" s="93">
        <v>0</v>
      </c>
    </row>
    <row r="103" spans="1:19">
      <c r="A103" s="93" t="s">
        <v>278</v>
      </c>
      <c r="B103" s="94">
        <v>111394000000</v>
      </c>
      <c r="C103" s="93">
        <v>75280.097999999998</v>
      </c>
      <c r="D103" s="93" t="s">
        <v>595</v>
      </c>
      <c r="E103" s="93">
        <v>11214.473</v>
      </c>
      <c r="F103" s="93">
        <v>26914.7</v>
      </c>
      <c r="G103" s="93">
        <v>8648.598</v>
      </c>
      <c r="H103" s="93">
        <v>0</v>
      </c>
      <c r="I103" s="93">
        <v>26354.518</v>
      </c>
      <c r="J103" s="93">
        <v>0</v>
      </c>
      <c r="K103" s="93">
        <v>0</v>
      </c>
      <c r="L103" s="93">
        <v>0</v>
      </c>
      <c r="M103" s="93">
        <v>0</v>
      </c>
      <c r="N103" s="93">
        <v>0</v>
      </c>
      <c r="O103" s="93">
        <v>0</v>
      </c>
      <c r="P103" s="93">
        <v>0</v>
      </c>
      <c r="Q103" s="93">
        <v>2147.808</v>
      </c>
      <c r="R103" s="93">
        <v>0</v>
      </c>
      <c r="S103" s="93">
        <v>0</v>
      </c>
    </row>
    <row r="104" spans="1:19">
      <c r="A104" s="93" t="s">
        <v>422</v>
      </c>
      <c r="B104" s="94">
        <v>126684000000</v>
      </c>
      <c r="C104" s="93">
        <v>85507.468999999997</v>
      </c>
      <c r="D104" s="93" t="s">
        <v>556</v>
      </c>
      <c r="E104" s="93">
        <v>11214.473</v>
      </c>
      <c r="F104" s="93">
        <v>26914.7</v>
      </c>
      <c r="G104" s="93">
        <v>8648.598</v>
      </c>
      <c r="H104" s="93">
        <v>0</v>
      </c>
      <c r="I104" s="93">
        <v>36479.74</v>
      </c>
      <c r="J104" s="93">
        <v>0</v>
      </c>
      <c r="K104" s="93">
        <v>0</v>
      </c>
      <c r="L104" s="93">
        <v>0</v>
      </c>
      <c r="M104" s="93">
        <v>0</v>
      </c>
      <c r="N104" s="93">
        <v>0</v>
      </c>
      <c r="O104" s="93">
        <v>0</v>
      </c>
      <c r="P104" s="93">
        <v>0</v>
      </c>
      <c r="Q104" s="93">
        <v>2249.9569999999999</v>
      </c>
      <c r="R104" s="93">
        <v>0</v>
      </c>
      <c r="S104" s="93">
        <v>0</v>
      </c>
    </row>
    <row r="105" spans="1:19">
      <c r="A105" s="93" t="s">
        <v>423</v>
      </c>
      <c r="B105" s="94">
        <v>140860000000</v>
      </c>
      <c r="C105" s="93">
        <v>86407.771999999997</v>
      </c>
      <c r="D105" s="93" t="s">
        <v>496</v>
      </c>
      <c r="E105" s="93">
        <v>11214.473</v>
      </c>
      <c r="F105" s="93">
        <v>26914.7</v>
      </c>
      <c r="G105" s="93">
        <v>8648.598</v>
      </c>
      <c r="H105" s="93">
        <v>0</v>
      </c>
      <c r="I105" s="93">
        <v>36489.491999999998</v>
      </c>
      <c r="J105" s="93">
        <v>0</v>
      </c>
      <c r="K105" s="93">
        <v>0</v>
      </c>
      <c r="L105" s="93">
        <v>0</v>
      </c>
      <c r="M105" s="93">
        <v>0</v>
      </c>
      <c r="N105" s="93">
        <v>0</v>
      </c>
      <c r="O105" s="93">
        <v>0</v>
      </c>
      <c r="P105" s="93">
        <v>0</v>
      </c>
      <c r="Q105" s="93">
        <v>3140.5079999999998</v>
      </c>
      <c r="R105" s="93">
        <v>0</v>
      </c>
      <c r="S105" s="93">
        <v>0</v>
      </c>
    </row>
    <row r="106" spans="1:19">
      <c r="A106" s="93" t="s">
        <v>424</v>
      </c>
      <c r="B106" s="94">
        <v>140604000000</v>
      </c>
      <c r="C106" s="93">
        <v>85739.002999999997</v>
      </c>
      <c r="D106" s="93" t="s">
        <v>554</v>
      </c>
      <c r="E106" s="93">
        <v>11214.473</v>
      </c>
      <c r="F106" s="93">
        <v>26914.7</v>
      </c>
      <c r="G106" s="93">
        <v>8648.598</v>
      </c>
      <c r="H106" s="93">
        <v>0</v>
      </c>
      <c r="I106" s="93">
        <v>36706.593000000001</v>
      </c>
      <c r="J106" s="93">
        <v>0</v>
      </c>
      <c r="K106" s="93">
        <v>0</v>
      </c>
      <c r="L106" s="93">
        <v>0</v>
      </c>
      <c r="M106" s="93">
        <v>0</v>
      </c>
      <c r="N106" s="93">
        <v>0</v>
      </c>
      <c r="O106" s="93">
        <v>0</v>
      </c>
      <c r="P106" s="93">
        <v>0</v>
      </c>
      <c r="Q106" s="93">
        <v>2254.6390000000001</v>
      </c>
      <c r="R106" s="93">
        <v>0</v>
      </c>
      <c r="S106" s="93">
        <v>0</v>
      </c>
    </row>
    <row r="107" spans="1:19">
      <c r="A107" s="93" t="s">
        <v>425</v>
      </c>
      <c r="B107" s="94">
        <v>115186000000</v>
      </c>
      <c r="C107" s="93">
        <v>77027.803</v>
      </c>
      <c r="D107" s="93" t="s">
        <v>497</v>
      </c>
      <c r="E107" s="93">
        <v>11214.473</v>
      </c>
      <c r="F107" s="93">
        <v>26914.7</v>
      </c>
      <c r="G107" s="93">
        <v>8648.598</v>
      </c>
      <c r="H107" s="93">
        <v>0</v>
      </c>
      <c r="I107" s="93">
        <v>28082.446</v>
      </c>
      <c r="J107" s="93">
        <v>0</v>
      </c>
      <c r="K107" s="93">
        <v>0</v>
      </c>
      <c r="L107" s="93">
        <v>0</v>
      </c>
      <c r="M107" s="93">
        <v>0</v>
      </c>
      <c r="N107" s="93">
        <v>0</v>
      </c>
      <c r="O107" s="93">
        <v>0</v>
      </c>
      <c r="P107" s="93">
        <v>0</v>
      </c>
      <c r="Q107" s="93">
        <v>2167.585</v>
      </c>
      <c r="R107" s="93">
        <v>0</v>
      </c>
      <c r="S107" s="93">
        <v>0</v>
      </c>
    </row>
    <row r="108" spans="1:19">
      <c r="A108" s="93" t="s">
        <v>426</v>
      </c>
      <c r="B108" s="94">
        <v>107985000000</v>
      </c>
      <c r="C108" s="93">
        <v>71753.032000000007</v>
      </c>
      <c r="D108" s="93" t="s">
        <v>532</v>
      </c>
      <c r="E108" s="93">
        <v>11214.473</v>
      </c>
      <c r="F108" s="93">
        <v>26914.7</v>
      </c>
      <c r="G108" s="93">
        <v>8648.598</v>
      </c>
      <c r="H108" s="93">
        <v>0</v>
      </c>
      <c r="I108" s="93">
        <v>22829.615000000002</v>
      </c>
      <c r="J108" s="93">
        <v>0</v>
      </c>
      <c r="K108" s="93">
        <v>0</v>
      </c>
      <c r="L108" s="93">
        <v>0</v>
      </c>
      <c r="M108" s="93">
        <v>0</v>
      </c>
      <c r="N108" s="93">
        <v>0</v>
      </c>
      <c r="O108" s="93">
        <v>0</v>
      </c>
      <c r="P108" s="93">
        <v>0</v>
      </c>
      <c r="Q108" s="93">
        <v>2145.645</v>
      </c>
      <c r="R108" s="93">
        <v>0</v>
      </c>
      <c r="S108" s="93">
        <v>0</v>
      </c>
    </row>
    <row r="109" spans="1:19">
      <c r="A109" s="93" t="s">
        <v>427</v>
      </c>
      <c r="B109" s="94">
        <v>100384000000</v>
      </c>
      <c r="C109" s="93">
        <v>65796.095000000001</v>
      </c>
      <c r="D109" s="93" t="s">
        <v>607</v>
      </c>
      <c r="E109" s="93">
        <v>11214.473</v>
      </c>
      <c r="F109" s="93">
        <v>26914.7</v>
      </c>
      <c r="G109" s="93">
        <v>8648.598</v>
      </c>
      <c r="H109" s="93">
        <v>0</v>
      </c>
      <c r="I109" s="93">
        <v>16880.226999999999</v>
      </c>
      <c r="J109" s="93">
        <v>0</v>
      </c>
      <c r="K109" s="93">
        <v>0</v>
      </c>
      <c r="L109" s="93">
        <v>0</v>
      </c>
      <c r="M109" s="93">
        <v>0</v>
      </c>
      <c r="N109" s="93">
        <v>0</v>
      </c>
      <c r="O109" s="93">
        <v>0</v>
      </c>
      <c r="P109" s="93">
        <v>0</v>
      </c>
      <c r="Q109" s="93">
        <v>2138.096</v>
      </c>
      <c r="R109" s="93">
        <v>0</v>
      </c>
      <c r="S109" s="93">
        <v>0</v>
      </c>
    </row>
    <row r="110" spans="1:19">
      <c r="A110" s="93" t="s">
        <v>428</v>
      </c>
      <c r="B110" s="94">
        <v>102771000000</v>
      </c>
      <c r="C110" s="93">
        <v>50362.392999999996</v>
      </c>
      <c r="D110" s="93" t="s">
        <v>533</v>
      </c>
      <c r="E110" s="93">
        <v>11214.473</v>
      </c>
      <c r="F110" s="93">
        <v>26914.7</v>
      </c>
      <c r="G110" s="93">
        <v>8648.598</v>
      </c>
      <c r="H110" s="93">
        <v>0</v>
      </c>
      <c r="I110" s="93">
        <v>211.863</v>
      </c>
      <c r="J110" s="93">
        <v>0</v>
      </c>
      <c r="K110" s="93">
        <v>0</v>
      </c>
      <c r="L110" s="93">
        <v>0</v>
      </c>
      <c r="M110" s="93">
        <v>0</v>
      </c>
      <c r="N110" s="93">
        <v>0</v>
      </c>
      <c r="O110" s="93">
        <v>0</v>
      </c>
      <c r="P110" s="93">
        <v>0</v>
      </c>
      <c r="Q110" s="93">
        <v>3372.7579999999998</v>
      </c>
      <c r="R110" s="93">
        <v>0</v>
      </c>
      <c r="S110" s="93">
        <v>0</v>
      </c>
    </row>
    <row r="111" spans="1:19">
      <c r="A111" s="93"/>
      <c r="B111" s="93"/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</row>
    <row r="112" spans="1:19">
      <c r="A112" s="93" t="s">
        <v>429</v>
      </c>
      <c r="B112" s="94">
        <v>1343680000000</v>
      </c>
      <c r="C112" s="93"/>
      <c r="D112" s="93"/>
      <c r="E112" s="93"/>
      <c r="F112" s="93"/>
      <c r="G112" s="93"/>
      <c r="H112" s="93"/>
      <c r="I112" s="93"/>
      <c r="J112" s="93"/>
      <c r="K112" s="93"/>
      <c r="L112" s="93">
        <v>0</v>
      </c>
      <c r="M112" s="93">
        <v>0</v>
      </c>
      <c r="N112" s="93">
        <v>0</v>
      </c>
      <c r="O112" s="93">
        <v>0</v>
      </c>
      <c r="P112" s="93">
        <v>0</v>
      </c>
      <c r="Q112" s="93"/>
      <c r="R112" s="93">
        <v>0</v>
      </c>
      <c r="S112" s="93">
        <v>0</v>
      </c>
    </row>
    <row r="113" spans="1:19">
      <c r="A113" s="93" t="s">
        <v>430</v>
      </c>
      <c r="B113" s="94">
        <v>92727900000</v>
      </c>
      <c r="C113" s="93">
        <v>50178.275999999998</v>
      </c>
      <c r="D113" s="93"/>
      <c r="E113" s="93">
        <v>11214.473</v>
      </c>
      <c r="F113" s="93">
        <v>26914.7</v>
      </c>
      <c r="G113" s="93">
        <v>8648.598</v>
      </c>
      <c r="H113" s="93">
        <v>0</v>
      </c>
      <c r="I113" s="93">
        <v>51.094999999999999</v>
      </c>
      <c r="J113" s="93">
        <v>0</v>
      </c>
      <c r="K113" s="93">
        <v>0</v>
      </c>
      <c r="L113" s="93">
        <v>0</v>
      </c>
      <c r="M113" s="93">
        <v>0</v>
      </c>
      <c r="N113" s="93">
        <v>0</v>
      </c>
      <c r="O113" s="93">
        <v>0</v>
      </c>
      <c r="P113" s="93">
        <v>0</v>
      </c>
      <c r="Q113" s="93">
        <v>2042.5340000000001</v>
      </c>
      <c r="R113" s="93">
        <v>0</v>
      </c>
      <c r="S113" s="93">
        <v>0</v>
      </c>
    </row>
    <row r="114" spans="1:19">
      <c r="A114" s="93" t="s">
        <v>431</v>
      </c>
      <c r="B114" s="94">
        <v>140860000000</v>
      </c>
      <c r="C114" s="93">
        <v>86407.771999999997</v>
      </c>
      <c r="D114" s="93"/>
      <c r="E114" s="93">
        <v>11214.473</v>
      </c>
      <c r="F114" s="93">
        <v>26914.7</v>
      </c>
      <c r="G114" s="93">
        <v>8648.598</v>
      </c>
      <c r="H114" s="93">
        <v>0</v>
      </c>
      <c r="I114" s="93">
        <v>36706.593000000001</v>
      </c>
      <c r="J114" s="93">
        <v>0</v>
      </c>
      <c r="K114" s="93">
        <v>0</v>
      </c>
      <c r="L114" s="93">
        <v>0</v>
      </c>
      <c r="M114" s="93">
        <v>0</v>
      </c>
      <c r="N114" s="93">
        <v>0</v>
      </c>
      <c r="O114" s="93">
        <v>0</v>
      </c>
      <c r="P114" s="93">
        <v>0</v>
      </c>
      <c r="Q114" s="93">
        <v>3373.8110000000001</v>
      </c>
      <c r="R114" s="93">
        <v>0</v>
      </c>
      <c r="S114" s="93">
        <v>0</v>
      </c>
    </row>
    <row r="115" spans="1:1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7"/>
      <c r="B116" s="93" t="s">
        <v>460</v>
      </c>
      <c r="C116" s="93" t="s">
        <v>461</v>
      </c>
      <c r="D116" s="93" t="s">
        <v>157</v>
      </c>
      <c r="E116" s="93" t="s">
        <v>158</v>
      </c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93" t="s">
        <v>462</v>
      </c>
      <c r="B117" s="93">
        <v>24990.46</v>
      </c>
      <c r="C117" s="93">
        <v>17832.509999999998</v>
      </c>
      <c r="D117" s="93">
        <v>0</v>
      </c>
      <c r="E117" s="93">
        <v>42822.97</v>
      </c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93" t="s">
        <v>463</v>
      </c>
      <c r="B118" s="93">
        <v>48.89</v>
      </c>
      <c r="C118" s="93">
        <v>34.89</v>
      </c>
      <c r="D118" s="93">
        <v>0</v>
      </c>
      <c r="E118" s="93">
        <v>83.78</v>
      </c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93" t="s">
        <v>464</v>
      </c>
      <c r="B119" s="93">
        <v>48.89</v>
      </c>
      <c r="C119" s="93">
        <v>34.89</v>
      </c>
      <c r="D119" s="93">
        <v>0</v>
      </c>
      <c r="E119" s="93">
        <v>83.78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6"/>
      <c r="B120" s="86"/>
      <c r="C120" s="86"/>
      <c r="D120" s="86"/>
      <c r="E120" s="86"/>
    </row>
    <row r="121" spans="1:19">
      <c r="A121" s="86"/>
      <c r="B121" s="86"/>
      <c r="C121" s="86"/>
      <c r="D121" s="86"/>
      <c r="E121" s="86"/>
    </row>
    <row r="122" spans="1:19">
      <c r="A122" s="86"/>
      <c r="B122" s="86"/>
      <c r="C122" s="86"/>
      <c r="D122" s="86"/>
      <c r="E122" s="86"/>
    </row>
    <row r="123" spans="1:19">
      <c r="A123" s="86"/>
      <c r="B123" s="86"/>
    </row>
    <row r="124" spans="1:19">
      <c r="A124" s="86"/>
      <c r="B124" s="86"/>
    </row>
    <row r="125" spans="1:19">
      <c r="A125" s="86"/>
      <c r="B125" s="86"/>
    </row>
    <row r="126" spans="1:19">
      <c r="A126" s="86"/>
      <c r="B126" s="8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4"/>
  <dimension ref="A1:S126"/>
  <sheetViews>
    <sheetView workbookViewId="0"/>
  </sheetViews>
  <sheetFormatPr defaultRowHeight="10.5"/>
  <cols>
    <col min="1" max="1" width="38.5" style="84" customWidth="1"/>
    <col min="2" max="2" width="32.6640625" style="84" customWidth="1"/>
    <col min="3" max="3" width="33.6640625" style="84" customWidth="1"/>
    <col min="4" max="4" width="38.6640625" style="84" customWidth="1"/>
    <col min="5" max="5" width="45.6640625" style="84" customWidth="1"/>
    <col min="6" max="6" width="50" style="84" customWidth="1"/>
    <col min="7" max="7" width="43.6640625" style="84" customWidth="1"/>
    <col min="8" max="9" width="38.33203125" style="84" customWidth="1"/>
    <col min="10" max="10" width="46.1640625" style="84" customWidth="1"/>
    <col min="11" max="11" width="36.5" style="84" customWidth="1"/>
    <col min="12" max="12" width="45" style="84" customWidth="1"/>
    <col min="13" max="13" width="50.1640625" style="84" customWidth="1"/>
    <col min="14" max="15" width="44.83203125" style="84" customWidth="1"/>
    <col min="16" max="16" width="45.33203125" style="84" customWidth="1"/>
    <col min="17" max="17" width="45.1640625" style="84" customWidth="1"/>
    <col min="18" max="18" width="42.6640625" style="84" customWidth="1"/>
    <col min="19" max="19" width="48.1640625" style="84" customWidth="1"/>
    <col min="20" max="23" width="9.33203125" style="84" customWidth="1"/>
    <col min="24" max="16384" width="9.33203125" style="84"/>
  </cols>
  <sheetData>
    <row r="1" spans="1:19">
      <c r="A1" s="87"/>
      <c r="B1" s="93" t="s">
        <v>316</v>
      </c>
      <c r="C1" s="93" t="s">
        <v>317</v>
      </c>
      <c r="D1" s="93" t="s">
        <v>318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319</v>
      </c>
      <c r="B2" s="93">
        <v>2850.74</v>
      </c>
      <c r="C2" s="93">
        <v>5577.07</v>
      </c>
      <c r="D2" s="93">
        <v>5577.07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320</v>
      </c>
      <c r="B3" s="93">
        <v>2850.74</v>
      </c>
      <c r="C3" s="93">
        <v>5577.07</v>
      </c>
      <c r="D3" s="93">
        <v>5577.07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321</v>
      </c>
      <c r="B4" s="93">
        <v>6072.76</v>
      </c>
      <c r="C4" s="93">
        <v>11880.51</v>
      </c>
      <c r="D4" s="93">
        <v>11880.51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322</v>
      </c>
      <c r="B5" s="93">
        <v>6072.76</v>
      </c>
      <c r="C5" s="93">
        <v>11880.51</v>
      </c>
      <c r="D5" s="93">
        <v>11880.51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3" t="s">
        <v>323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324</v>
      </c>
      <c r="B8" s="93">
        <v>511.15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325</v>
      </c>
      <c r="B9" s="93">
        <v>511.15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326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3" t="s">
        <v>327</v>
      </c>
      <c r="C12" s="93" t="s">
        <v>328</v>
      </c>
      <c r="D12" s="93" t="s">
        <v>329</v>
      </c>
      <c r="E12" s="93" t="s">
        <v>330</v>
      </c>
      <c r="F12" s="93" t="s">
        <v>331</v>
      </c>
      <c r="G12" s="93" t="s">
        <v>332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64</v>
      </c>
      <c r="B13" s="93">
        <v>0</v>
      </c>
      <c r="C13" s="93">
        <v>518.71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65</v>
      </c>
      <c r="B14" s="93">
        <v>107.85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73</v>
      </c>
      <c r="B15" s="93">
        <v>289.8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74</v>
      </c>
      <c r="B16" s="93">
        <v>16.84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75</v>
      </c>
      <c r="B17" s="93">
        <v>599.04999999999995</v>
      </c>
      <c r="C17" s="93">
        <v>800.92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76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77</v>
      </c>
      <c r="B19" s="93">
        <v>256.33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78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79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80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59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81</v>
      </c>
      <c r="B24" s="93">
        <v>0</v>
      </c>
      <c r="C24" s="93">
        <v>201.48</v>
      </c>
      <c r="D24" s="93">
        <v>0</v>
      </c>
      <c r="E24" s="93">
        <v>0</v>
      </c>
      <c r="F24" s="93">
        <v>0</v>
      </c>
      <c r="G24" s="93">
        <v>1377.36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82</v>
      </c>
      <c r="B25" s="93">
        <v>59.74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83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84</v>
      </c>
      <c r="B28" s="93">
        <v>1329.63</v>
      </c>
      <c r="C28" s="93">
        <v>1521.11</v>
      </c>
      <c r="D28" s="93">
        <v>0</v>
      </c>
      <c r="E28" s="93">
        <v>0</v>
      </c>
      <c r="F28" s="93">
        <v>0</v>
      </c>
      <c r="G28" s="93">
        <v>1377.36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3" t="s">
        <v>323</v>
      </c>
      <c r="C30" s="93" t="s">
        <v>227</v>
      </c>
      <c r="D30" s="93" t="s">
        <v>333</v>
      </c>
      <c r="E30" s="93" t="s">
        <v>334</v>
      </c>
      <c r="F30" s="93" t="s">
        <v>335</v>
      </c>
      <c r="G30" s="93" t="s">
        <v>336</v>
      </c>
      <c r="H30" s="93" t="s">
        <v>337</v>
      </c>
      <c r="I30" s="93" t="s">
        <v>338</v>
      </c>
      <c r="J30" s="93" t="s">
        <v>339</v>
      </c>
      <c r="K30"/>
      <c r="L30"/>
      <c r="M30"/>
      <c r="N30"/>
      <c r="O30"/>
      <c r="P30"/>
      <c r="Q30"/>
      <c r="R30"/>
      <c r="S30"/>
    </row>
    <row r="31" spans="1:19">
      <c r="A31" s="93" t="s">
        <v>340</v>
      </c>
      <c r="B31" s="93">
        <v>371.75</v>
      </c>
      <c r="C31" s="93" t="s">
        <v>235</v>
      </c>
      <c r="D31" s="93">
        <v>1133.3900000000001</v>
      </c>
      <c r="E31" s="93">
        <v>1</v>
      </c>
      <c r="F31" s="93">
        <v>169.19</v>
      </c>
      <c r="G31" s="93">
        <v>47.17</v>
      </c>
      <c r="H31" s="93">
        <v>27.38</v>
      </c>
      <c r="I31" s="93">
        <v>1.39</v>
      </c>
      <c r="J31" s="93">
        <v>60.261200000000002</v>
      </c>
      <c r="K31"/>
      <c r="L31"/>
      <c r="M31"/>
      <c r="N31"/>
      <c r="O31"/>
      <c r="P31"/>
      <c r="Q31"/>
      <c r="R31"/>
      <c r="S31"/>
    </row>
    <row r="32" spans="1:19">
      <c r="A32" s="93" t="s">
        <v>341</v>
      </c>
      <c r="B32" s="93">
        <v>139.41</v>
      </c>
      <c r="C32" s="93" t="s">
        <v>235</v>
      </c>
      <c r="D32" s="93">
        <v>425.02</v>
      </c>
      <c r="E32" s="93">
        <v>1</v>
      </c>
      <c r="F32" s="93">
        <v>106.53</v>
      </c>
      <c r="G32" s="93">
        <v>0</v>
      </c>
      <c r="H32" s="93">
        <v>16.37</v>
      </c>
      <c r="I32" s="93">
        <v>18.59</v>
      </c>
      <c r="J32" s="93">
        <v>1579.5173</v>
      </c>
      <c r="K32"/>
      <c r="L32"/>
      <c r="M32"/>
      <c r="N32"/>
      <c r="O32"/>
      <c r="P32"/>
      <c r="Q32"/>
      <c r="R32"/>
      <c r="S32"/>
    </row>
    <row r="33" spans="1:19">
      <c r="A33" s="93" t="s">
        <v>158</v>
      </c>
      <c r="B33" s="93">
        <v>511.15</v>
      </c>
      <c r="C33" s="93"/>
      <c r="D33" s="93">
        <v>1558.4</v>
      </c>
      <c r="E33" s="93"/>
      <c r="F33" s="93">
        <v>275.72000000000003</v>
      </c>
      <c r="G33" s="93">
        <v>47.17</v>
      </c>
      <c r="H33" s="93">
        <v>24.377300000000002</v>
      </c>
      <c r="I33" s="93">
        <v>1.86</v>
      </c>
      <c r="J33" s="93">
        <v>474.60320000000002</v>
      </c>
      <c r="K33"/>
      <c r="L33"/>
      <c r="M33"/>
      <c r="N33"/>
      <c r="O33"/>
      <c r="P33"/>
      <c r="Q33"/>
      <c r="R33"/>
      <c r="S33"/>
    </row>
    <row r="34" spans="1:19">
      <c r="A34" s="93" t="s">
        <v>342</v>
      </c>
      <c r="B34" s="93">
        <v>511.15</v>
      </c>
      <c r="C34" s="93"/>
      <c r="D34" s="93">
        <v>1558.4</v>
      </c>
      <c r="E34" s="93"/>
      <c r="F34" s="93">
        <v>275.72000000000003</v>
      </c>
      <c r="G34" s="93">
        <v>47.17</v>
      </c>
      <c r="H34" s="93">
        <v>24.377300000000002</v>
      </c>
      <c r="I34" s="93">
        <v>1.86</v>
      </c>
      <c r="J34" s="93">
        <v>474.60320000000002</v>
      </c>
      <c r="K34"/>
      <c r="L34"/>
      <c r="M34"/>
      <c r="N34"/>
      <c r="O34"/>
      <c r="P34"/>
      <c r="Q34"/>
      <c r="R34"/>
      <c r="S34"/>
    </row>
    <row r="35" spans="1:19">
      <c r="A35" s="93" t="s">
        <v>343</v>
      </c>
      <c r="B35" s="93">
        <v>0</v>
      </c>
      <c r="C35" s="93"/>
      <c r="D35" s="93">
        <v>0</v>
      </c>
      <c r="E35" s="93"/>
      <c r="F35" s="93">
        <v>0</v>
      </c>
      <c r="G35" s="93">
        <v>0</v>
      </c>
      <c r="H35" s="93"/>
      <c r="I35" s="93"/>
      <c r="J35" s="93"/>
      <c r="K35"/>
      <c r="L35"/>
      <c r="M35"/>
      <c r="N35"/>
      <c r="O35"/>
      <c r="P35"/>
      <c r="Q35"/>
      <c r="R35"/>
      <c r="S35"/>
    </row>
    <row r="36" spans="1:19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1:19">
      <c r="A37" s="87"/>
      <c r="B37" s="93" t="s">
        <v>43</v>
      </c>
      <c r="C37" s="93" t="s">
        <v>344</v>
      </c>
      <c r="D37" s="93" t="s">
        <v>345</v>
      </c>
      <c r="E37" s="93" t="s">
        <v>346</v>
      </c>
      <c r="F37" s="93" t="s">
        <v>347</v>
      </c>
      <c r="G37" s="93" t="s">
        <v>348</v>
      </c>
      <c r="H37" s="93" t="s">
        <v>349</v>
      </c>
      <c r="I37" s="93" t="s">
        <v>350</v>
      </c>
      <c r="J37"/>
      <c r="K37"/>
      <c r="L37"/>
      <c r="M37"/>
      <c r="N37"/>
      <c r="O37"/>
      <c r="P37"/>
      <c r="Q37"/>
      <c r="R37"/>
      <c r="S37"/>
    </row>
    <row r="38" spans="1:19">
      <c r="A38" s="93" t="s">
        <v>351</v>
      </c>
      <c r="B38" s="93" t="s">
        <v>352</v>
      </c>
      <c r="C38" s="93">
        <v>0.22</v>
      </c>
      <c r="D38" s="93">
        <v>1.0449999999999999</v>
      </c>
      <c r="E38" s="93">
        <v>1.238</v>
      </c>
      <c r="F38" s="93">
        <v>50.13</v>
      </c>
      <c r="G38" s="93">
        <v>90</v>
      </c>
      <c r="H38" s="93">
        <v>90</v>
      </c>
      <c r="I38" s="93" t="s">
        <v>353</v>
      </c>
      <c r="J38"/>
      <c r="K38"/>
      <c r="L38"/>
      <c r="M38"/>
      <c r="N38"/>
      <c r="O38"/>
      <c r="P38"/>
      <c r="Q38"/>
      <c r="R38"/>
      <c r="S38"/>
    </row>
    <row r="39" spans="1:19">
      <c r="A39" s="93" t="s">
        <v>354</v>
      </c>
      <c r="B39" s="93" t="s">
        <v>352</v>
      </c>
      <c r="C39" s="93">
        <v>0.22</v>
      </c>
      <c r="D39" s="93">
        <v>1.0449999999999999</v>
      </c>
      <c r="E39" s="93">
        <v>1.238</v>
      </c>
      <c r="F39" s="93">
        <v>68.930000000000007</v>
      </c>
      <c r="G39" s="93">
        <v>180</v>
      </c>
      <c r="H39" s="93">
        <v>90</v>
      </c>
      <c r="I39" s="93" t="s">
        <v>355</v>
      </c>
      <c r="J39"/>
      <c r="K39"/>
      <c r="L39"/>
      <c r="M39"/>
      <c r="N39"/>
      <c r="O39"/>
      <c r="P39"/>
      <c r="Q39"/>
      <c r="R39"/>
      <c r="S39"/>
    </row>
    <row r="40" spans="1:19">
      <c r="A40" s="93" t="s">
        <v>356</v>
      </c>
      <c r="B40" s="93" t="s">
        <v>352</v>
      </c>
      <c r="C40" s="93">
        <v>0.22</v>
      </c>
      <c r="D40" s="93">
        <v>1.0449999999999999</v>
      </c>
      <c r="E40" s="93">
        <v>1.238</v>
      </c>
      <c r="F40" s="93">
        <v>50.13</v>
      </c>
      <c r="G40" s="93">
        <v>270</v>
      </c>
      <c r="H40" s="93">
        <v>90</v>
      </c>
      <c r="I40" s="93" t="s">
        <v>357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358</v>
      </c>
      <c r="B41" s="93" t="s">
        <v>359</v>
      </c>
      <c r="C41" s="93">
        <v>0.3</v>
      </c>
      <c r="D41" s="93">
        <v>3.12</v>
      </c>
      <c r="E41" s="93">
        <v>12.904</v>
      </c>
      <c r="F41" s="93">
        <v>371.75</v>
      </c>
      <c r="G41" s="93">
        <v>0</v>
      </c>
      <c r="H41" s="93">
        <v>180</v>
      </c>
      <c r="I41" s="93"/>
      <c r="J41"/>
      <c r="K41"/>
      <c r="L41"/>
      <c r="M41"/>
      <c r="N41"/>
      <c r="O41"/>
      <c r="P41"/>
      <c r="Q41"/>
      <c r="R41"/>
      <c r="S41"/>
    </row>
    <row r="42" spans="1:19">
      <c r="A42" s="93" t="s">
        <v>561</v>
      </c>
      <c r="B42" s="93" t="s">
        <v>562</v>
      </c>
      <c r="C42" s="93">
        <v>0.3</v>
      </c>
      <c r="D42" s="93">
        <v>0.50600000000000001</v>
      </c>
      <c r="E42" s="93">
        <v>0.56000000000000005</v>
      </c>
      <c r="F42" s="93">
        <v>371.75</v>
      </c>
      <c r="G42" s="93">
        <v>180</v>
      </c>
      <c r="H42" s="93">
        <v>0</v>
      </c>
      <c r="I42" s="93"/>
      <c r="J42"/>
      <c r="K42"/>
      <c r="L42"/>
      <c r="M42"/>
      <c r="N42"/>
      <c r="O42"/>
      <c r="P42"/>
      <c r="Q42"/>
      <c r="R42"/>
      <c r="S42"/>
    </row>
    <row r="43" spans="1:19">
      <c r="A43" s="93" t="s">
        <v>360</v>
      </c>
      <c r="B43" s="93" t="s">
        <v>352</v>
      </c>
      <c r="C43" s="93">
        <v>0.22</v>
      </c>
      <c r="D43" s="93">
        <v>1.0449999999999999</v>
      </c>
      <c r="E43" s="93">
        <v>1.238</v>
      </c>
      <c r="F43" s="93">
        <v>18.8</v>
      </c>
      <c r="G43" s="93">
        <v>90</v>
      </c>
      <c r="H43" s="93">
        <v>90</v>
      </c>
      <c r="I43" s="93" t="s">
        <v>353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361</v>
      </c>
      <c r="B44" s="93" t="s">
        <v>352</v>
      </c>
      <c r="C44" s="93">
        <v>0.22</v>
      </c>
      <c r="D44" s="93">
        <v>1.0449999999999999</v>
      </c>
      <c r="E44" s="93">
        <v>1.238</v>
      </c>
      <c r="F44" s="93">
        <v>68.930000000000007</v>
      </c>
      <c r="G44" s="93">
        <v>0</v>
      </c>
      <c r="H44" s="93">
        <v>90</v>
      </c>
      <c r="I44" s="93" t="s">
        <v>362</v>
      </c>
      <c r="J44"/>
      <c r="K44"/>
      <c r="L44"/>
      <c r="M44"/>
      <c r="N44"/>
      <c r="O44"/>
      <c r="P44"/>
      <c r="Q44"/>
      <c r="R44"/>
      <c r="S44"/>
    </row>
    <row r="45" spans="1:19">
      <c r="A45" s="93" t="s">
        <v>363</v>
      </c>
      <c r="B45" s="93" t="s">
        <v>352</v>
      </c>
      <c r="C45" s="93">
        <v>0.22</v>
      </c>
      <c r="D45" s="93">
        <v>1.0449999999999999</v>
      </c>
      <c r="E45" s="93">
        <v>1.238</v>
      </c>
      <c r="F45" s="93">
        <v>18.8</v>
      </c>
      <c r="G45" s="93">
        <v>270</v>
      </c>
      <c r="H45" s="93">
        <v>90</v>
      </c>
      <c r="I45" s="93" t="s">
        <v>357</v>
      </c>
      <c r="J45"/>
      <c r="K45"/>
      <c r="L45"/>
      <c r="M45"/>
      <c r="N45"/>
      <c r="O45"/>
      <c r="P45"/>
      <c r="Q45"/>
      <c r="R45"/>
      <c r="S45"/>
    </row>
    <row r="46" spans="1:19">
      <c r="A46" s="93" t="s">
        <v>364</v>
      </c>
      <c r="B46" s="93" t="s">
        <v>359</v>
      </c>
      <c r="C46" s="93">
        <v>0.3</v>
      </c>
      <c r="D46" s="93">
        <v>3.12</v>
      </c>
      <c r="E46" s="93">
        <v>12.904</v>
      </c>
      <c r="F46" s="93">
        <v>139.41</v>
      </c>
      <c r="G46" s="93">
        <v>0</v>
      </c>
      <c r="H46" s="93">
        <v>180</v>
      </c>
      <c r="I46" s="93"/>
      <c r="J46"/>
      <c r="K46"/>
      <c r="L46"/>
      <c r="M46"/>
      <c r="N46"/>
      <c r="O46"/>
      <c r="P46"/>
      <c r="Q46"/>
      <c r="R46"/>
      <c r="S46"/>
    </row>
    <row r="47" spans="1:19">
      <c r="A47" s="93" t="s">
        <v>563</v>
      </c>
      <c r="B47" s="93" t="s">
        <v>562</v>
      </c>
      <c r="C47" s="93">
        <v>0.3</v>
      </c>
      <c r="D47" s="93">
        <v>0.50600000000000001</v>
      </c>
      <c r="E47" s="93">
        <v>0.56000000000000005</v>
      </c>
      <c r="F47" s="93">
        <v>139.41</v>
      </c>
      <c r="G47" s="93">
        <v>180</v>
      </c>
      <c r="H47" s="93">
        <v>0</v>
      </c>
      <c r="I47" s="93"/>
      <c r="J47"/>
      <c r="K47"/>
      <c r="L47"/>
      <c r="M47"/>
      <c r="N47"/>
      <c r="O47"/>
      <c r="P47"/>
      <c r="Q47"/>
      <c r="R47"/>
      <c r="S47"/>
    </row>
    <row r="48" spans="1:19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19">
      <c r="A49" s="87"/>
      <c r="B49" s="93" t="s">
        <v>43</v>
      </c>
      <c r="C49" s="93" t="s">
        <v>365</v>
      </c>
      <c r="D49" s="93" t="s">
        <v>366</v>
      </c>
      <c r="E49" s="93" t="s">
        <v>367</v>
      </c>
      <c r="F49" s="93" t="s">
        <v>37</v>
      </c>
      <c r="G49" s="93" t="s">
        <v>368</v>
      </c>
      <c r="H49" s="93" t="s">
        <v>369</v>
      </c>
      <c r="I49" s="93" t="s">
        <v>370</v>
      </c>
      <c r="J49" s="93" t="s">
        <v>348</v>
      </c>
      <c r="K49" s="93" t="s">
        <v>350</v>
      </c>
      <c r="L49"/>
      <c r="M49"/>
      <c r="N49"/>
      <c r="O49"/>
      <c r="P49"/>
      <c r="Q49"/>
      <c r="R49"/>
      <c r="S49"/>
    </row>
    <row r="50" spans="1:19">
      <c r="A50" s="93" t="s">
        <v>371</v>
      </c>
      <c r="B50" s="93" t="s">
        <v>649</v>
      </c>
      <c r="C50" s="93">
        <v>13.94</v>
      </c>
      <c r="D50" s="93">
        <v>13.94</v>
      </c>
      <c r="E50" s="93">
        <v>5.835</v>
      </c>
      <c r="F50" s="93">
        <v>0.54</v>
      </c>
      <c r="G50" s="93">
        <v>0.38400000000000001</v>
      </c>
      <c r="H50" s="93" t="s">
        <v>58</v>
      </c>
      <c r="I50" s="93" t="s">
        <v>351</v>
      </c>
      <c r="J50" s="93">
        <v>90</v>
      </c>
      <c r="K50" s="93" t="s">
        <v>353</v>
      </c>
      <c r="L50"/>
      <c r="M50"/>
      <c r="N50"/>
      <c r="O50"/>
      <c r="P50"/>
      <c r="Q50"/>
      <c r="R50"/>
      <c r="S50"/>
    </row>
    <row r="51" spans="1:19">
      <c r="A51" s="93" t="s">
        <v>372</v>
      </c>
      <c r="B51" s="93" t="s">
        <v>649</v>
      </c>
      <c r="C51" s="93">
        <v>19.3</v>
      </c>
      <c r="D51" s="93">
        <v>19.3</v>
      </c>
      <c r="E51" s="93">
        <v>5.835</v>
      </c>
      <c r="F51" s="93">
        <v>0.54</v>
      </c>
      <c r="G51" s="93">
        <v>0.38400000000000001</v>
      </c>
      <c r="H51" s="93" t="s">
        <v>58</v>
      </c>
      <c r="I51" s="93" t="s">
        <v>354</v>
      </c>
      <c r="J51" s="93">
        <v>180</v>
      </c>
      <c r="K51" s="93" t="s">
        <v>355</v>
      </c>
      <c r="L51"/>
      <c r="M51"/>
      <c r="N51"/>
      <c r="O51"/>
      <c r="P51"/>
      <c r="Q51"/>
      <c r="R51"/>
      <c r="S51"/>
    </row>
    <row r="52" spans="1:19">
      <c r="A52" s="93" t="s">
        <v>373</v>
      </c>
      <c r="B52" s="93" t="s">
        <v>649</v>
      </c>
      <c r="C52" s="93">
        <v>13.94</v>
      </c>
      <c r="D52" s="93">
        <v>13.94</v>
      </c>
      <c r="E52" s="93">
        <v>5.835</v>
      </c>
      <c r="F52" s="93">
        <v>0.54</v>
      </c>
      <c r="G52" s="93">
        <v>0.38400000000000001</v>
      </c>
      <c r="H52" s="93" t="s">
        <v>58</v>
      </c>
      <c r="I52" s="93" t="s">
        <v>356</v>
      </c>
      <c r="J52" s="93">
        <v>270</v>
      </c>
      <c r="K52" s="93" t="s">
        <v>357</v>
      </c>
      <c r="L52"/>
      <c r="M52"/>
      <c r="N52"/>
      <c r="O52"/>
      <c r="P52"/>
      <c r="Q52"/>
      <c r="R52"/>
      <c r="S52"/>
    </row>
    <row r="53" spans="1:19">
      <c r="A53" s="93" t="s">
        <v>374</v>
      </c>
      <c r="B53" s="93"/>
      <c r="C53" s="93"/>
      <c r="D53" s="93">
        <v>47.17</v>
      </c>
      <c r="E53" s="93">
        <v>5.83</v>
      </c>
      <c r="F53" s="93">
        <v>0.54</v>
      </c>
      <c r="G53" s="93">
        <v>0.38400000000000001</v>
      </c>
      <c r="H53" s="93"/>
      <c r="I53" s="93"/>
      <c r="J53" s="93"/>
      <c r="K53" s="93"/>
      <c r="L53"/>
      <c r="M53"/>
      <c r="N53"/>
      <c r="O53"/>
      <c r="P53"/>
      <c r="Q53"/>
      <c r="R53"/>
      <c r="S53"/>
    </row>
    <row r="54" spans="1:19">
      <c r="A54" s="93" t="s">
        <v>375</v>
      </c>
      <c r="B54" s="93"/>
      <c r="C54" s="93"/>
      <c r="D54" s="93">
        <v>0</v>
      </c>
      <c r="E54" s="93" t="s">
        <v>376</v>
      </c>
      <c r="F54" s="93" t="s">
        <v>376</v>
      </c>
      <c r="G54" s="93" t="s">
        <v>376</v>
      </c>
      <c r="H54" s="93"/>
      <c r="I54" s="93"/>
      <c r="J54" s="93"/>
      <c r="K54" s="93"/>
      <c r="L54"/>
      <c r="M54"/>
      <c r="N54"/>
      <c r="O54"/>
      <c r="P54"/>
      <c r="Q54"/>
      <c r="R54"/>
      <c r="S54"/>
    </row>
    <row r="55" spans="1:19">
      <c r="A55" s="93" t="s">
        <v>377</v>
      </c>
      <c r="B55" s="93"/>
      <c r="C55" s="93"/>
      <c r="D55" s="93">
        <v>47.17</v>
      </c>
      <c r="E55" s="93">
        <v>5.83</v>
      </c>
      <c r="F55" s="93">
        <v>0.54</v>
      </c>
      <c r="G55" s="93">
        <v>0.38400000000000001</v>
      </c>
      <c r="H55" s="93"/>
      <c r="I55" s="93"/>
      <c r="J55" s="93"/>
      <c r="K55" s="93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87"/>
      <c r="B57" s="93" t="s">
        <v>111</v>
      </c>
      <c r="C57" s="93" t="s">
        <v>378</v>
      </c>
      <c r="D57" s="93" t="s">
        <v>379</v>
      </c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93" t="s">
        <v>27</v>
      </c>
      <c r="B58" s="93"/>
      <c r="C58" s="93"/>
      <c r="D58" s="93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7"/>
      <c r="B60" s="93" t="s">
        <v>111</v>
      </c>
      <c r="C60" s="93" t="s">
        <v>380</v>
      </c>
      <c r="D60" s="93" t="s">
        <v>381</v>
      </c>
      <c r="E60" s="93" t="s">
        <v>382</v>
      </c>
      <c r="F60" s="93" t="s">
        <v>383</v>
      </c>
      <c r="G60" s="93" t="s">
        <v>379</v>
      </c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93" t="s">
        <v>384</v>
      </c>
      <c r="B61" s="93" t="s">
        <v>385</v>
      </c>
      <c r="C61" s="93">
        <v>88885.15</v>
      </c>
      <c r="D61" s="93">
        <v>64773.26</v>
      </c>
      <c r="E61" s="93">
        <v>24111.89</v>
      </c>
      <c r="F61" s="93">
        <v>0.73</v>
      </c>
      <c r="G61" s="93">
        <v>3.55</v>
      </c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93" t="s">
        <v>386</v>
      </c>
      <c r="B62" s="93" t="s">
        <v>385</v>
      </c>
      <c r="C62" s="93">
        <v>23640.29</v>
      </c>
      <c r="D62" s="93">
        <v>16500.54</v>
      </c>
      <c r="E62" s="93">
        <v>7139.75</v>
      </c>
      <c r="F62" s="93">
        <v>0.7</v>
      </c>
      <c r="G62" s="93">
        <v>3.35</v>
      </c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87"/>
      <c r="B64" s="93" t="s">
        <v>111</v>
      </c>
      <c r="C64" s="93" t="s">
        <v>380</v>
      </c>
      <c r="D64" s="93" t="s">
        <v>379</v>
      </c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93" t="s">
        <v>387</v>
      </c>
      <c r="B65" s="93" t="s">
        <v>388</v>
      </c>
      <c r="C65" s="93">
        <v>162099.89000000001</v>
      </c>
      <c r="D65" s="93">
        <v>0.78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 s="93" t="s">
        <v>389</v>
      </c>
      <c r="B66" s="93" t="s">
        <v>388</v>
      </c>
      <c r="C66" s="93">
        <v>50573.31</v>
      </c>
      <c r="D66" s="93">
        <v>0.78</v>
      </c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87"/>
      <c r="B68" s="93" t="s">
        <v>111</v>
      </c>
      <c r="C68" s="93" t="s">
        <v>390</v>
      </c>
      <c r="D68" s="93" t="s">
        <v>391</v>
      </c>
      <c r="E68" s="93" t="s">
        <v>392</v>
      </c>
      <c r="F68" s="93" t="s">
        <v>393</v>
      </c>
      <c r="G68" s="93" t="s">
        <v>394</v>
      </c>
      <c r="H68" s="93" t="s">
        <v>395</v>
      </c>
      <c r="I68"/>
      <c r="J68"/>
      <c r="K68"/>
      <c r="L68"/>
      <c r="M68"/>
      <c r="N68"/>
      <c r="O68"/>
      <c r="P68"/>
      <c r="Q68"/>
      <c r="R68"/>
      <c r="S68"/>
    </row>
    <row r="69" spans="1:19">
      <c r="A69" s="93" t="s">
        <v>396</v>
      </c>
      <c r="B69" s="93" t="s">
        <v>397</v>
      </c>
      <c r="C69" s="93">
        <v>1</v>
      </c>
      <c r="D69" s="93">
        <v>0</v>
      </c>
      <c r="E69" s="93">
        <v>1.83</v>
      </c>
      <c r="F69" s="93">
        <v>0</v>
      </c>
      <c r="G69" s="93">
        <v>1</v>
      </c>
      <c r="H69" s="93" t="s">
        <v>398</v>
      </c>
      <c r="I69"/>
      <c r="J69"/>
      <c r="K69"/>
      <c r="L69"/>
      <c r="M69"/>
      <c r="N69"/>
      <c r="O69"/>
      <c r="P69"/>
      <c r="Q69"/>
      <c r="R69"/>
      <c r="S69"/>
    </row>
    <row r="70" spans="1:19">
      <c r="A70" s="93" t="s">
        <v>399</v>
      </c>
      <c r="B70" s="93" t="s">
        <v>397</v>
      </c>
      <c r="C70" s="93">
        <v>1</v>
      </c>
      <c r="D70" s="93">
        <v>0</v>
      </c>
      <c r="E70" s="93">
        <v>0.06</v>
      </c>
      <c r="F70" s="93">
        <v>0</v>
      </c>
      <c r="G70" s="93">
        <v>1</v>
      </c>
      <c r="H70" s="93" t="s">
        <v>398</v>
      </c>
      <c r="I70"/>
      <c r="J70"/>
      <c r="K70"/>
      <c r="L70"/>
      <c r="M70"/>
      <c r="N70"/>
      <c r="O70"/>
      <c r="P70"/>
      <c r="Q70"/>
      <c r="R70"/>
      <c r="S70"/>
    </row>
    <row r="71" spans="1:19">
      <c r="A71" s="93" t="s">
        <v>400</v>
      </c>
      <c r="B71" s="93" t="s">
        <v>401</v>
      </c>
      <c r="C71" s="93">
        <v>0.57999999999999996</v>
      </c>
      <c r="D71" s="93">
        <v>1109.6500000000001</v>
      </c>
      <c r="E71" s="93">
        <v>4.3499999999999996</v>
      </c>
      <c r="F71" s="93">
        <v>8294.08</v>
      </c>
      <c r="G71" s="93">
        <v>1</v>
      </c>
      <c r="H71" s="93" t="s">
        <v>402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93" t="s">
        <v>403</v>
      </c>
      <c r="B72" s="93" t="s">
        <v>401</v>
      </c>
      <c r="C72" s="93">
        <v>0.55000000000000004</v>
      </c>
      <c r="D72" s="93">
        <v>622</v>
      </c>
      <c r="E72" s="93">
        <v>1.04</v>
      </c>
      <c r="F72" s="93">
        <v>1181.42</v>
      </c>
      <c r="G72" s="93">
        <v>1</v>
      </c>
      <c r="H72" s="93" t="s">
        <v>402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7"/>
      <c r="B74" s="93" t="s">
        <v>111</v>
      </c>
      <c r="C74" s="93" t="s">
        <v>404</v>
      </c>
      <c r="D74" s="93" t="s">
        <v>405</v>
      </c>
      <c r="E74" s="93" t="s">
        <v>406</v>
      </c>
      <c r="F74" s="93" t="s">
        <v>407</v>
      </c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408</v>
      </c>
      <c r="B75" s="93" t="s">
        <v>409</v>
      </c>
      <c r="C75" s="93" t="s">
        <v>410</v>
      </c>
      <c r="D75" s="93">
        <v>0.1</v>
      </c>
      <c r="E75" s="93">
        <v>0</v>
      </c>
      <c r="F75" s="93">
        <v>1</v>
      </c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87"/>
      <c r="B77" s="93" t="s">
        <v>111</v>
      </c>
      <c r="C77" s="93" t="s">
        <v>411</v>
      </c>
      <c r="D77" s="93" t="s">
        <v>412</v>
      </c>
      <c r="E77" s="93" t="s">
        <v>413</v>
      </c>
      <c r="F77" s="93" t="s">
        <v>414</v>
      </c>
      <c r="G77" s="93" t="s">
        <v>415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3" t="s">
        <v>416</v>
      </c>
      <c r="B78" s="93" t="s">
        <v>417</v>
      </c>
      <c r="C78" s="93">
        <v>0.2</v>
      </c>
      <c r="D78" s="93">
        <v>845000</v>
      </c>
      <c r="E78" s="93">
        <v>0.8</v>
      </c>
      <c r="F78" s="93">
        <v>3.43</v>
      </c>
      <c r="G78" s="93">
        <v>0.57999999999999996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87"/>
      <c r="B80" s="93" t="s">
        <v>432</v>
      </c>
      <c r="C80" s="93" t="s">
        <v>433</v>
      </c>
      <c r="D80" s="93" t="s">
        <v>434</v>
      </c>
      <c r="E80" s="93" t="s">
        <v>435</v>
      </c>
      <c r="F80" s="93" t="s">
        <v>436</v>
      </c>
      <c r="G80" s="93" t="s">
        <v>437</v>
      </c>
      <c r="H80" s="93" t="s">
        <v>438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418</v>
      </c>
      <c r="B81" s="93">
        <v>38335.715900000003</v>
      </c>
      <c r="C81" s="93">
        <v>58.2624</v>
      </c>
      <c r="D81" s="93">
        <v>127.1666</v>
      </c>
      <c r="E81" s="93">
        <v>0</v>
      </c>
      <c r="F81" s="93">
        <v>5.0000000000000001E-4</v>
      </c>
      <c r="G81" s="93">
        <v>132176.8205</v>
      </c>
      <c r="H81" s="93">
        <v>15569.690699999999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93" t="s">
        <v>419</v>
      </c>
      <c r="B82" s="93">
        <v>33471.1054</v>
      </c>
      <c r="C82" s="93">
        <v>51.555999999999997</v>
      </c>
      <c r="D82" s="93">
        <v>114.74760000000001</v>
      </c>
      <c r="E82" s="93">
        <v>0</v>
      </c>
      <c r="F82" s="93">
        <v>5.0000000000000001E-4</v>
      </c>
      <c r="G82" s="93">
        <v>119274.5021</v>
      </c>
      <c r="H82" s="93">
        <v>13661.3513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 s="93" t="s">
        <v>420</v>
      </c>
      <c r="B83" s="93">
        <v>35618.987200000003</v>
      </c>
      <c r="C83" s="93">
        <v>55.632199999999997</v>
      </c>
      <c r="D83" s="93">
        <v>126.26649999999999</v>
      </c>
      <c r="E83" s="93">
        <v>0</v>
      </c>
      <c r="F83" s="93">
        <v>5.0000000000000001E-4</v>
      </c>
      <c r="G83" s="93">
        <v>131254.38990000001</v>
      </c>
      <c r="H83" s="93">
        <v>14613.3254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421</v>
      </c>
      <c r="B84" s="93">
        <v>32881.548799999997</v>
      </c>
      <c r="C84" s="93">
        <v>52.822400000000002</v>
      </c>
      <c r="D84" s="93">
        <v>124.4958</v>
      </c>
      <c r="E84" s="93">
        <v>0</v>
      </c>
      <c r="F84" s="93">
        <v>5.0000000000000001E-4</v>
      </c>
      <c r="G84" s="93">
        <v>129425.70239999999</v>
      </c>
      <c r="H84" s="93">
        <v>13634.0152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93" t="s">
        <v>278</v>
      </c>
      <c r="B85" s="93">
        <v>35211.193399999996</v>
      </c>
      <c r="C85" s="93">
        <v>57.6999</v>
      </c>
      <c r="D85" s="93">
        <v>139.4597</v>
      </c>
      <c r="E85" s="93">
        <v>0</v>
      </c>
      <c r="F85" s="93">
        <v>5.9999999999999995E-4</v>
      </c>
      <c r="G85" s="93">
        <v>144990.85389999999</v>
      </c>
      <c r="H85" s="93">
        <v>14711.315500000001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93" t="s">
        <v>422</v>
      </c>
      <c r="B86" s="93">
        <v>36040.8554</v>
      </c>
      <c r="C86" s="93">
        <v>59.638500000000001</v>
      </c>
      <c r="D86" s="93">
        <v>145.87970000000001</v>
      </c>
      <c r="E86" s="93">
        <v>0</v>
      </c>
      <c r="F86" s="93">
        <v>5.9999999999999995E-4</v>
      </c>
      <c r="G86" s="93">
        <v>151669.6489</v>
      </c>
      <c r="H86" s="93">
        <v>15114.7454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423</v>
      </c>
      <c r="B87" s="93">
        <v>39471.654900000001</v>
      </c>
      <c r="C87" s="93">
        <v>65.651899999999998</v>
      </c>
      <c r="D87" s="93">
        <v>161.58670000000001</v>
      </c>
      <c r="E87" s="93">
        <v>0</v>
      </c>
      <c r="F87" s="93">
        <v>5.9999999999999995E-4</v>
      </c>
      <c r="G87" s="93">
        <v>168002.446</v>
      </c>
      <c r="H87" s="93">
        <v>16586.5383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424</v>
      </c>
      <c r="B88" s="93">
        <v>38168.903700000003</v>
      </c>
      <c r="C88" s="93">
        <v>63.361499999999999</v>
      </c>
      <c r="D88" s="93">
        <v>155.5847</v>
      </c>
      <c r="E88" s="93">
        <v>0</v>
      </c>
      <c r="F88" s="93">
        <v>5.9999999999999995E-4</v>
      </c>
      <c r="G88" s="93">
        <v>161761.3468</v>
      </c>
      <c r="H88" s="93">
        <v>16026.983700000001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425</v>
      </c>
      <c r="B89" s="93">
        <v>34553.612399999998</v>
      </c>
      <c r="C89" s="93">
        <v>57.044800000000002</v>
      </c>
      <c r="D89" s="93">
        <v>139.142</v>
      </c>
      <c r="E89" s="93">
        <v>0</v>
      </c>
      <c r="F89" s="93">
        <v>5.9999999999999995E-4</v>
      </c>
      <c r="G89" s="93">
        <v>144663.61040000001</v>
      </c>
      <c r="H89" s="93">
        <v>14478.018400000001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426</v>
      </c>
      <c r="B90" s="93">
        <v>33892.873200000002</v>
      </c>
      <c r="C90" s="93">
        <v>54.662100000000002</v>
      </c>
      <c r="D90" s="93">
        <v>129.4888</v>
      </c>
      <c r="E90" s="93">
        <v>0</v>
      </c>
      <c r="F90" s="93">
        <v>5.0000000000000001E-4</v>
      </c>
      <c r="G90" s="93">
        <v>134618.00880000001</v>
      </c>
      <c r="H90" s="93">
        <v>14074.4437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427</v>
      </c>
      <c r="B91" s="93">
        <v>34560.370600000002</v>
      </c>
      <c r="C91" s="93">
        <v>53.899900000000002</v>
      </c>
      <c r="D91" s="93">
        <v>122.0869</v>
      </c>
      <c r="E91" s="93">
        <v>0</v>
      </c>
      <c r="F91" s="93">
        <v>5.0000000000000001E-4</v>
      </c>
      <c r="G91" s="93">
        <v>126909.0226</v>
      </c>
      <c r="H91" s="93">
        <v>14171.272300000001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3" t="s">
        <v>428</v>
      </c>
      <c r="B92" s="93">
        <v>38597.0798</v>
      </c>
      <c r="C92" s="93">
        <v>58.531999999999996</v>
      </c>
      <c r="D92" s="93">
        <v>127.3433</v>
      </c>
      <c r="E92" s="93">
        <v>0</v>
      </c>
      <c r="F92" s="93">
        <v>5.0000000000000001E-4</v>
      </c>
      <c r="G92" s="93">
        <v>132359.30369999999</v>
      </c>
      <c r="H92" s="93">
        <v>15663.330099999999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3"/>
      <c r="B93" s="93"/>
      <c r="C93" s="93"/>
      <c r="D93" s="93"/>
      <c r="E93" s="93"/>
      <c r="F93" s="93"/>
      <c r="G93" s="93"/>
      <c r="H93" s="93"/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429</v>
      </c>
      <c r="B94" s="93">
        <v>430803.9008</v>
      </c>
      <c r="C94" s="93">
        <v>688.76369999999997</v>
      </c>
      <c r="D94" s="93">
        <v>1613.2483</v>
      </c>
      <c r="E94" s="93">
        <v>0</v>
      </c>
      <c r="F94" s="93">
        <v>6.4000000000000003E-3</v>
      </c>
      <c r="G94" s="94">
        <v>1677110</v>
      </c>
      <c r="H94" s="93">
        <v>178305.03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3" t="s">
        <v>430</v>
      </c>
      <c r="B95" s="93">
        <v>32881.548799999997</v>
      </c>
      <c r="C95" s="93">
        <v>51.555999999999997</v>
      </c>
      <c r="D95" s="93">
        <v>114.74760000000001</v>
      </c>
      <c r="E95" s="93">
        <v>0</v>
      </c>
      <c r="F95" s="93">
        <v>5.0000000000000001E-4</v>
      </c>
      <c r="G95" s="93">
        <v>119274.5021</v>
      </c>
      <c r="H95" s="93">
        <v>13634.0152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3" t="s">
        <v>431</v>
      </c>
      <c r="B96" s="93">
        <v>39471.654900000001</v>
      </c>
      <c r="C96" s="93">
        <v>65.651899999999998</v>
      </c>
      <c r="D96" s="93">
        <v>161.58670000000001</v>
      </c>
      <c r="E96" s="93">
        <v>0</v>
      </c>
      <c r="F96" s="93">
        <v>5.9999999999999995E-4</v>
      </c>
      <c r="G96" s="93">
        <v>168002.446</v>
      </c>
      <c r="H96" s="93">
        <v>16586.5383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 s="87"/>
      <c r="B98" s="93" t="s">
        <v>439</v>
      </c>
      <c r="C98" s="93" t="s">
        <v>440</v>
      </c>
      <c r="D98" s="93" t="s">
        <v>441</v>
      </c>
      <c r="E98" s="93" t="s">
        <v>442</v>
      </c>
      <c r="F98" s="93" t="s">
        <v>443</v>
      </c>
      <c r="G98" s="93" t="s">
        <v>444</v>
      </c>
      <c r="H98" s="93" t="s">
        <v>445</v>
      </c>
      <c r="I98" s="93" t="s">
        <v>446</v>
      </c>
      <c r="J98" s="93" t="s">
        <v>447</v>
      </c>
      <c r="K98" s="93" t="s">
        <v>448</v>
      </c>
      <c r="L98" s="93" t="s">
        <v>449</v>
      </c>
      <c r="M98" s="93" t="s">
        <v>450</v>
      </c>
      <c r="N98" s="93" t="s">
        <v>451</v>
      </c>
      <c r="O98" s="93" t="s">
        <v>452</v>
      </c>
      <c r="P98" s="93" t="s">
        <v>453</v>
      </c>
      <c r="Q98" s="93" t="s">
        <v>454</v>
      </c>
      <c r="R98" s="93" t="s">
        <v>455</v>
      </c>
      <c r="S98" s="93" t="s">
        <v>456</v>
      </c>
    </row>
    <row r="99" spans="1:19">
      <c r="A99" s="93" t="s">
        <v>418</v>
      </c>
      <c r="B99" s="94">
        <v>104791000000</v>
      </c>
      <c r="C99" s="93">
        <v>50939.991999999998</v>
      </c>
      <c r="D99" s="93" t="s">
        <v>557</v>
      </c>
      <c r="E99" s="93">
        <v>11214.473</v>
      </c>
      <c r="F99" s="93">
        <v>26914.7</v>
      </c>
      <c r="G99" s="93">
        <v>9475.5020000000004</v>
      </c>
      <c r="H99" s="93">
        <v>0</v>
      </c>
      <c r="I99" s="93">
        <v>0</v>
      </c>
      <c r="J99" s="93">
        <v>0</v>
      </c>
      <c r="K99" s="93">
        <v>0</v>
      </c>
      <c r="L99" s="93">
        <v>0</v>
      </c>
      <c r="M99" s="93">
        <v>0</v>
      </c>
      <c r="N99" s="93">
        <v>0</v>
      </c>
      <c r="O99" s="93">
        <v>0</v>
      </c>
      <c r="P99" s="93">
        <v>0</v>
      </c>
      <c r="Q99" s="93">
        <v>3335.3159999999998</v>
      </c>
      <c r="R99" s="93">
        <v>0</v>
      </c>
      <c r="S99" s="93">
        <v>0</v>
      </c>
    </row>
    <row r="100" spans="1:19">
      <c r="A100" s="93" t="s">
        <v>419</v>
      </c>
      <c r="B100" s="94">
        <v>94562300000</v>
      </c>
      <c r="C100" s="93">
        <v>54432.811999999998</v>
      </c>
      <c r="D100" s="93" t="s">
        <v>498</v>
      </c>
      <c r="E100" s="93">
        <v>11214.473</v>
      </c>
      <c r="F100" s="93">
        <v>26914.7</v>
      </c>
      <c r="G100" s="93">
        <v>9475.5020000000004</v>
      </c>
      <c r="H100" s="93">
        <v>0</v>
      </c>
      <c r="I100" s="93">
        <v>4875.08</v>
      </c>
      <c r="J100" s="93">
        <v>0</v>
      </c>
      <c r="K100" s="93">
        <v>0</v>
      </c>
      <c r="L100" s="93">
        <v>0</v>
      </c>
      <c r="M100" s="93">
        <v>0</v>
      </c>
      <c r="N100" s="93">
        <v>0</v>
      </c>
      <c r="O100" s="93">
        <v>0</v>
      </c>
      <c r="P100" s="93">
        <v>0</v>
      </c>
      <c r="Q100" s="93">
        <v>1953.0550000000001</v>
      </c>
      <c r="R100" s="93">
        <v>0</v>
      </c>
      <c r="S100" s="93">
        <v>0</v>
      </c>
    </row>
    <row r="101" spans="1:19">
      <c r="A101" s="93" t="s">
        <v>420</v>
      </c>
      <c r="B101" s="94">
        <v>104060000000</v>
      </c>
      <c r="C101" s="93">
        <v>56151.307000000001</v>
      </c>
      <c r="D101" s="93" t="s">
        <v>608</v>
      </c>
      <c r="E101" s="93">
        <v>11214.473</v>
      </c>
      <c r="F101" s="93">
        <v>26914.7</v>
      </c>
      <c r="G101" s="93">
        <v>9475.5020000000004</v>
      </c>
      <c r="H101" s="93">
        <v>0</v>
      </c>
      <c r="I101" s="93">
        <v>6581.3590000000004</v>
      </c>
      <c r="J101" s="93">
        <v>0</v>
      </c>
      <c r="K101" s="93">
        <v>0</v>
      </c>
      <c r="L101" s="93">
        <v>0</v>
      </c>
      <c r="M101" s="93">
        <v>0</v>
      </c>
      <c r="N101" s="93">
        <v>0</v>
      </c>
      <c r="O101" s="93">
        <v>0</v>
      </c>
      <c r="P101" s="93">
        <v>0</v>
      </c>
      <c r="Q101" s="93">
        <v>1965.2719999999999</v>
      </c>
      <c r="R101" s="93">
        <v>0</v>
      </c>
      <c r="S101" s="93">
        <v>0</v>
      </c>
    </row>
    <row r="102" spans="1:19">
      <c r="A102" s="93" t="s">
        <v>421</v>
      </c>
      <c r="B102" s="94">
        <v>102610000000</v>
      </c>
      <c r="C102" s="93">
        <v>65375.192000000003</v>
      </c>
      <c r="D102" s="93" t="s">
        <v>487</v>
      </c>
      <c r="E102" s="93">
        <v>11214.473</v>
      </c>
      <c r="F102" s="93">
        <v>26914.7</v>
      </c>
      <c r="G102" s="93">
        <v>9475.5020000000004</v>
      </c>
      <c r="H102" s="93">
        <v>0</v>
      </c>
      <c r="I102" s="93">
        <v>15739.011</v>
      </c>
      <c r="J102" s="93">
        <v>0</v>
      </c>
      <c r="K102" s="93">
        <v>0</v>
      </c>
      <c r="L102" s="93">
        <v>0</v>
      </c>
      <c r="M102" s="93">
        <v>0</v>
      </c>
      <c r="N102" s="93">
        <v>0</v>
      </c>
      <c r="O102" s="93">
        <v>0</v>
      </c>
      <c r="P102" s="93">
        <v>0</v>
      </c>
      <c r="Q102" s="93">
        <v>2031.5060000000001</v>
      </c>
      <c r="R102" s="93">
        <v>0</v>
      </c>
      <c r="S102" s="93">
        <v>0</v>
      </c>
    </row>
    <row r="103" spans="1:19">
      <c r="A103" s="93" t="s">
        <v>278</v>
      </c>
      <c r="B103" s="94">
        <v>114950000000</v>
      </c>
      <c r="C103" s="93">
        <v>71338.173999999999</v>
      </c>
      <c r="D103" s="93" t="s">
        <v>488</v>
      </c>
      <c r="E103" s="93">
        <v>11214.473</v>
      </c>
      <c r="F103" s="93">
        <v>26914.7</v>
      </c>
      <c r="G103" s="93">
        <v>9475.5020000000004</v>
      </c>
      <c r="H103" s="93">
        <v>0</v>
      </c>
      <c r="I103" s="93">
        <v>21634.51</v>
      </c>
      <c r="J103" s="93">
        <v>0</v>
      </c>
      <c r="K103" s="93">
        <v>0</v>
      </c>
      <c r="L103" s="93">
        <v>0</v>
      </c>
      <c r="M103" s="93">
        <v>0</v>
      </c>
      <c r="N103" s="93">
        <v>0</v>
      </c>
      <c r="O103" s="93">
        <v>0</v>
      </c>
      <c r="P103" s="93">
        <v>0</v>
      </c>
      <c r="Q103" s="93">
        <v>2098.9879999999998</v>
      </c>
      <c r="R103" s="93">
        <v>0</v>
      </c>
      <c r="S103" s="93">
        <v>0</v>
      </c>
    </row>
    <row r="104" spans="1:19">
      <c r="A104" s="93" t="s">
        <v>422</v>
      </c>
      <c r="B104" s="94">
        <v>120246000000</v>
      </c>
      <c r="C104" s="93">
        <v>75129.898000000001</v>
      </c>
      <c r="D104" s="93" t="s">
        <v>609</v>
      </c>
      <c r="E104" s="93">
        <v>11214.473</v>
      </c>
      <c r="F104" s="93">
        <v>26914.7</v>
      </c>
      <c r="G104" s="93">
        <v>9475.5020000000004</v>
      </c>
      <c r="H104" s="93">
        <v>0</v>
      </c>
      <c r="I104" s="93">
        <v>25380.213</v>
      </c>
      <c r="J104" s="93">
        <v>0</v>
      </c>
      <c r="K104" s="93">
        <v>0</v>
      </c>
      <c r="L104" s="93">
        <v>0</v>
      </c>
      <c r="M104" s="93">
        <v>0</v>
      </c>
      <c r="N104" s="93">
        <v>0</v>
      </c>
      <c r="O104" s="93">
        <v>0</v>
      </c>
      <c r="P104" s="93">
        <v>0</v>
      </c>
      <c r="Q104" s="93">
        <v>2145.009</v>
      </c>
      <c r="R104" s="93">
        <v>0</v>
      </c>
      <c r="S104" s="93">
        <v>0</v>
      </c>
    </row>
    <row r="105" spans="1:19">
      <c r="A105" s="93" t="s">
        <v>423</v>
      </c>
      <c r="B105" s="94">
        <v>133194000000</v>
      </c>
      <c r="C105" s="93">
        <v>77667.588000000003</v>
      </c>
      <c r="D105" s="93" t="s">
        <v>534</v>
      </c>
      <c r="E105" s="93">
        <v>11214.473</v>
      </c>
      <c r="F105" s="93">
        <v>26914.7</v>
      </c>
      <c r="G105" s="93">
        <v>9475.5020000000004</v>
      </c>
      <c r="H105" s="93">
        <v>0</v>
      </c>
      <c r="I105" s="93">
        <v>27929.829000000002</v>
      </c>
      <c r="J105" s="93">
        <v>0</v>
      </c>
      <c r="K105" s="93">
        <v>0</v>
      </c>
      <c r="L105" s="93">
        <v>0</v>
      </c>
      <c r="M105" s="93">
        <v>0</v>
      </c>
      <c r="N105" s="93">
        <v>0</v>
      </c>
      <c r="O105" s="93">
        <v>0</v>
      </c>
      <c r="P105" s="93">
        <v>0</v>
      </c>
      <c r="Q105" s="93">
        <v>2133.0830000000001</v>
      </c>
      <c r="R105" s="93">
        <v>0</v>
      </c>
      <c r="S105" s="93">
        <v>0</v>
      </c>
    </row>
    <row r="106" spans="1:19">
      <c r="A106" s="93" t="s">
        <v>424</v>
      </c>
      <c r="B106" s="94">
        <v>128246000000</v>
      </c>
      <c r="C106" s="93">
        <v>77924.58</v>
      </c>
      <c r="D106" s="93" t="s">
        <v>469</v>
      </c>
      <c r="E106" s="93">
        <v>11214.473</v>
      </c>
      <c r="F106" s="93">
        <v>26914.7</v>
      </c>
      <c r="G106" s="93">
        <v>9475.5020000000004</v>
      </c>
      <c r="H106" s="93">
        <v>0</v>
      </c>
      <c r="I106" s="93">
        <v>28171.024000000001</v>
      </c>
      <c r="J106" s="93">
        <v>0</v>
      </c>
      <c r="K106" s="93">
        <v>0</v>
      </c>
      <c r="L106" s="93">
        <v>0</v>
      </c>
      <c r="M106" s="93">
        <v>0</v>
      </c>
      <c r="N106" s="93">
        <v>0</v>
      </c>
      <c r="O106" s="93">
        <v>0</v>
      </c>
      <c r="P106" s="93">
        <v>0</v>
      </c>
      <c r="Q106" s="93">
        <v>2148.8789999999999</v>
      </c>
      <c r="R106" s="93">
        <v>0</v>
      </c>
      <c r="S106" s="93">
        <v>0</v>
      </c>
    </row>
    <row r="107" spans="1:19">
      <c r="A107" s="93" t="s">
        <v>425</v>
      </c>
      <c r="B107" s="94">
        <v>114691000000</v>
      </c>
      <c r="C107" s="93">
        <v>71460.953999999998</v>
      </c>
      <c r="D107" s="93" t="s">
        <v>501</v>
      </c>
      <c r="E107" s="93">
        <v>11214.473</v>
      </c>
      <c r="F107" s="93">
        <v>26914.7</v>
      </c>
      <c r="G107" s="93">
        <v>9475.5020000000004</v>
      </c>
      <c r="H107" s="93">
        <v>0</v>
      </c>
      <c r="I107" s="93">
        <v>21755.083999999999</v>
      </c>
      <c r="J107" s="93">
        <v>0</v>
      </c>
      <c r="K107" s="93">
        <v>0</v>
      </c>
      <c r="L107" s="93">
        <v>0</v>
      </c>
      <c r="M107" s="93">
        <v>0</v>
      </c>
      <c r="N107" s="93">
        <v>0</v>
      </c>
      <c r="O107" s="93">
        <v>0</v>
      </c>
      <c r="P107" s="93">
        <v>0</v>
      </c>
      <c r="Q107" s="93">
        <v>2101.194</v>
      </c>
      <c r="R107" s="93">
        <v>0</v>
      </c>
      <c r="S107" s="93">
        <v>0</v>
      </c>
    </row>
    <row r="108" spans="1:19">
      <c r="A108" s="93" t="s">
        <v>426</v>
      </c>
      <c r="B108" s="94">
        <v>106727000000</v>
      </c>
      <c r="C108" s="93">
        <v>65904.781000000003</v>
      </c>
      <c r="D108" s="93" t="s">
        <v>610</v>
      </c>
      <c r="E108" s="93">
        <v>11214.473</v>
      </c>
      <c r="F108" s="93">
        <v>26914.7</v>
      </c>
      <c r="G108" s="93">
        <v>9475.5020000000004</v>
      </c>
      <c r="H108" s="93">
        <v>0</v>
      </c>
      <c r="I108" s="93">
        <v>16257.163</v>
      </c>
      <c r="J108" s="93">
        <v>0</v>
      </c>
      <c r="K108" s="93">
        <v>0</v>
      </c>
      <c r="L108" s="93">
        <v>0</v>
      </c>
      <c r="M108" s="93">
        <v>0</v>
      </c>
      <c r="N108" s="93">
        <v>0</v>
      </c>
      <c r="O108" s="93">
        <v>0</v>
      </c>
      <c r="P108" s="93">
        <v>0</v>
      </c>
      <c r="Q108" s="93">
        <v>2042.941</v>
      </c>
      <c r="R108" s="93">
        <v>0</v>
      </c>
      <c r="S108" s="93">
        <v>0</v>
      </c>
    </row>
    <row r="109" spans="1:19">
      <c r="A109" s="93" t="s">
        <v>427</v>
      </c>
      <c r="B109" s="94">
        <v>100615000000</v>
      </c>
      <c r="C109" s="93">
        <v>51236.328000000001</v>
      </c>
      <c r="D109" s="93" t="s">
        <v>611</v>
      </c>
      <c r="E109" s="93">
        <v>11214.473</v>
      </c>
      <c r="F109" s="93">
        <v>26914.7</v>
      </c>
      <c r="G109" s="93">
        <v>9475.5020000000004</v>
      </c>
      <c r="H109" s="93">
        <v>0</v>
      </c>
      <c r="I109" s="93">
        <v>1699.894</v>
      </c>
      <c r="J109" s="93">
        <v>0</v>
      </c>
      <c r="K109" s="93">
        <v>0</v>
      </c>
      <c r="L109" s="93">
        <v>0</v>
      </c>
      <c r="M109" s="93">
        <v>0</v>
      </c>
      <c r="N109" s="93">
        <v>0</v>
      </c>
      <c r="O109" s="93">
        <v>0</v>
      </c>
      <c r="P109" s="93">
        <v>0</v>
      </c>
      <c r="Q109" s="93">
        <v>1931.758</v>
      </c>
      <c r="R109" s="93">
        <v>0</v>
      </c>
      <c r="S109" s="93">
        <v>0</v>
      </c>
    </row>
    <row r="110" spans="1:19">
      <c r="A110" s="93" t="s">
        <v>428</v>
      </c>
      <c r="B110" s="94">
        <v>104936000000</v>
      </c>
      <c r="C110" s="93">
        <v>50934.457999999999</v>
      </c>
      <c r="D110" s="93" t="s">
        <v>558</v>
      </c>
      <c r="E110" s="93">
        <v>11214.473</v>
      </c>
      <c r="F110" s="93">
        <v>26914.7</v>
      </c>
      <c r="G110" s="93">
        <v>9475.5020000000004</v>
      </c>
      <c r="H110" s="93">
        <v>0</v>
      </c>
      <c r="I110" s="93">
        <v>0</v>
      </c>
      <c r="J110" s="93">
        <v>0</v>
      </c>
      <c r="K110" s="93">
        <v>0</v>
      </c>
      <c r="L110" s="93">
        <v>0</v>
      </c>
      <c r="M110" s="93">
        <v>0</v>
      </c>
      <c r="N110" s="93">
        <v>0</v>
      </c>
      <c r="O110" s="93">
        <v>0</v>
      </c>
      <c r="P110" s="93">
        <v>0</v>
      </c>
      <c r="Q110" s="93">
        <v>3329.7829999999999</v>
      </c>
      <c r="R110" s="93">
        <v>0</v>
      </c>
      <c r="S110" s="93">
        <v>0</v>
      </c>
    </row>
    <row r="111" spans="1:19">
      <c r="A111" s="93"/>
      <c r="B111" s="93"/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</row>
    <row r="112" spans="1:19">
      <c r="A112" s="93" t="s">
        <v>429</v>
      </c>
      <c r="B112" s="94">
        <v>1329630000000</v>
      </c>
      <c r="C112" s="93"/>
      <c r="D112" s="93"/>
      <c r="E112" s="93"/>
      <c r="F112" s="93"/>
      <c r="G112" s="93"/>
      <c r="H112" s="93"/>
      <c r="I112" s="93"/>
      <c r="J112" s="93"/>
      <c r="K112" s="93"/>
      <c r="L112" s="93">
        <v>0</v>
      </c>
      <c r="M112" s="93">
        <v>0</v>
      </c>
      <c r="N112" s="93">
        <v>0</v>
      </c>
      <c r="O112" s="93">
        <v>0</v>
      </c>
      <c r="P112" s="93">
        <v>0</v>
      </c>
      <c r="Q112" s="93"/>
      <c r="R112" s="93">
        <v>0</v>
      </c>
      <c r="S112" s="93">
        <v>0</v>
      </c>
    </row>
    <row r="113" spans="1:19">
      <c r="A113" s="93" t="s">
        <v>430</v>
      </c>
      <c r="B113" s="94">
        <v>94562300000</v>
      </c>
      <c r="C113" s="93">
        <v>50934.457999999999</v>
      </c>
      <c r="D113" s="93"/>
      <c r="E113" s="93">
        <v>11214.473</v>
      </c>
      <c r="F113" s="93">
        <v>26914.7</v>
      </c>
      <c r="G113" s="93">
        <v>9475.5020000000004</v>
      </c>
      <c r="H113" s="93">
        <v>0</v>
      </c>
      <c r="I113" s="93">
        <v>0</v>
      </c>
      <c r="J113" s="93">
        <v>0</v>
      </c>
      <c r="K113" s="93">
        <v>0</v>
      </c>
      <c r="L113" s="93">
        <v>0</v>
      </c>
      <c r="M113" s="93">
        <v>0</v>
      </c>
      <c r="N113" s="93">
        <v>0</v>
      </c>
      <c r="O113" s="93">
        <v>0</v>
      </c>
      <c r="P113" s="93">
        <v>0</v>
      </c>
      <c r="Q113" s="93">
        <v>1931.758</v>
      </c>
      <c r="R113" s="93">
        <v>0</v>
      </c>
      <c r="S113" s="93">
        <v>0</v>
      </c>
    </row>
    <row r="114" spans="1:19">
      <c r="A114" s="93" t="s">
        <v>431</v>
      </c>
      <c r="B114" s="94">
        <v>133194000000</v>
      </c>
      <c r="C114" s="93">
        <v>77924.58</v>
      </c>
      <c r="D114" s="93"/>
      <c r="E114" s="93">
        <v>11214.473</v>
      </c>
      <c r="F114" s="93">
        <v>26914.7</v>
      </c>
      <c r="G114" s="93">
        <v>9475.5020000000004</v>
      </c>
      <c r="H114" s="93">
        <v>0</v>
      </c>
      <c r="I114" s="93">
        <v>28171.024000000001</v>
      </c>
      <c r="J114" s="93">
        <v>0</v>
      </c>
      <c r="K114" s="93">
        <v>0</v>
      </c>
      <c r="L114" s="93">
        <v>0</v>
      </c>
      <c r="M114" s="93">
        <v>0</v>
      </c>
      <c r="N114" s="93">
        <v>0</v>
      </c>
      <c r="O114" s="93">
        <v>0</v>
      </c>
      <c r="P114" s="93">
        <v>0</v>
      </c>
      <c r="Q114" s="93">
        <v>3335.3159999999998</v>
      </c>
      <c r="R114" s="93">
        <v>0</v>
      </c>
      <c r="S114" s="93">
        <v>0</v>
      </c>
    </row>
    <row r="115" spans="1:1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7"/>
      <c r="B116" s="93" t="s">
        <v>460</v>
      </c>
      <c r="C116" s="93" t="s">
        <v>461</v>
      </c>
      <c r="D116" s="93" t="s">
        <v>157</v>
      </c>
      <c r="E116" s="93" t="s">
        <v>158</v>
      </c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93" t="s">
        <v>462</v>
      </c>
      <c r="B117" s="93">
        <v>13831.55</v>
      </c>
      <c r="C117" s="93">
        <v>10842.23</v>
      </c>
      <c r="D117" s="93">
        <v>0</v>
      </c>
      <c r="E117" s="93">
        <v>24673.78</v>
      </c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93" t="s">
        <v>463</v>
      </c>
      <c r="B118" s="93">
        <v>27.06</v>
      </c>
      <c r="C118" s="93">
        <v>21.21</v>
      </c>
      <c r="D118" s="93">
        <v>0</v>
      </c>
      <c r="E118" s="93">
        <v>48.27</v>
      </c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93" t="s">
        <v>464</v>
      </c>
      <c r="B119" s="93">
        <v>27.06</v>
      </c>
      <c r="C119" s="93">
        <v>21.21</v>
      </c>
      <c r="D119" s="93">
        <v>0</v>
      </c>
      <c r="E119" s="93">
        <v>48.27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6"/>
      <c r="B120" s="86"/>
      <c r="C120" s="86"/>
      <c r="D120" s="86"/>
      <c r="E120" s="86"/>
    </row>
    <row r="121" spans="1:19">
      <c r="A121" s="86"/>
      <c r="B121" s="86"/>
      <c r="C121" s="86"/>
      <c r="D121" s="86"/>
      <c r="E121" s="86"/>
    </row>
    <row r="122" spans="1:19">
      <c r="A122" s="86"/>
      <c r="B122" s="86"/>
      <c r="C122" s="86"/>
      <c r="D122" s="86"/>
      <c r="E122" s="86"/>
    </row>
    <row r="123" spans="1:19">
      <c r="A123" s="86"/>
      <c r="B123" s="86"/>
    </row>
    <row r="124" spans="1:19">
      <c r="A124" s="86"/>
      <c r="B124" s="86"/>
    </row>
    <row r="125" spans="1:19">
      <c r="A125" s="86"/>
      <c r="B125" s="86"/>
    </row>
    <row r="126" spans="1:19">
      <c r="A126" s="86"/>
      <c r="B126" s="8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S126"/>
  <sheetViews>
    <sheetView workbookViewId="0"/>
  </sheetViews>
  <sheetFormatPr defaultRowHeight="10.5"/>
  <cols>
    <col min="1" max="1" width="38.5" style="84" customWidth="1"/>
    <col min="2" max="2" width="32.6640625" style="84" customWidth="1"/>
    <col min="3" max="3" width="33.6640625" style="84" customWidth="1"/>
    <col min="4" max="4" width="38.6640625" style="84" customWidth="1"/>
    <col min="5" max="5" width="45.6640625" style="84" customWidth="1"/>
    <col min="6" max="6" width="50" style="84" customWidth="1"/>
    <col min="7" max="7" width="43.6640625" style="84" customWidth="1"/>
    <col min="8" max="9" width="38.33203125" style="84" customWidth="1"/>
    <col min="10" max="10" width="46.1640625" style="84" customWidth="1"/>
    <col min="11" max="11" width="36.5" style="84" customWidth="1"/>
    <col min="12" max="12" width="45" style="84" customWidth="1"/>
    <col min="13" max="13" width="50.1640625" style="84" customWidth="1"/>
    <col min="14" max="15" width="44.83203125" style="84" customWidth="1"/>
    <col min="16" max="16" width="45.33203125" style="84" customWidth="1"/>
    <col min="17" max="17" width="45.1640625" style="84" customWidth="1"/>
    <col min="18" max="18" width="42.6640625" style="84" customWidth="1"/>
    <col min="19" max="19" width="48.1640625" style="84" customWidth="1"/>
    <col min="20" max="23" width="9.33203125" style="84" customWidth="1"/>
    <col min="24" max="16384" width="9.33203125" style="84"/>
  </cols>
  <sheetData>
    <row r="1" spans="1:19">
      <c r="A1" s="87"/>
      <c r="B1" s="93" t="s">
        <v>316</v>
      </c>
      <c r="C1" s="93" t="s">
        <v>317</v>
      </c>
      <c r="D1" s="93" t="s">
        <v>318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319</v>
      </c>
      <c r="B2" s="93">
        <v>2934.27</v>
      </c>
      <c r="C2" s="93">
        <v>5740.48</v>
      </c>
      <c r="D2" s="93">
        <v>5740.48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320</v>
      </c>
      <c r="B3" s="93">
        <v>2934.27</v>
      </c>
      <c r="C3" s="93">
        <v>5740.48</v>
      </c>
      <c r="D3" s="93">
        <v>5740.48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321</v>
      </c>
      <c r="B4" s="93">
        <v>3985.3</v>
      </c>
      <c r="C4" s="93">
        <v>7796.69</v>
      </c>
      <c r="D4" s="93">
        <v>7796.69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322</v>
      </c>
      <c r="B5" s="93">
        <v>3985.3</v>
      </c>
      <c r="C5" s="93">
        <v>7796.69</v>
      </c>
      <c r="D5" s="93">
        <v>7796.69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3" t="s">
        <v>323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324</v>
      </c>
      <c r="B8" s="93">
        <v>511.15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325</v>
      </c>
      <c r="B9" s="93">
        <v>511.15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326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3" t="s">
        <v>327</v>
      </c>
      <c r="C12" s="93" t="s">
        <v>328</v>
      </c>
      <c r="D12" s="93" t="s">
        <v>329</v>
      </c>
      <c r="E12" s="93" t="s">
        <v>330</v>
      </c>
      <c r="F12" s="93" t="s">
        <v>331</v>
      </c>
      <c r="G12" s="93" t="s">
        <v>332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64</v>
      </c>
      <c r="B13" s="93">
        <v>0</v>
      </c>
      <c r="C13" s="93">
        <v>713.48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65</v>
      </c>
      <c r="B14" s="93">
        <v>26.86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73</v>
      </c>
      <c r="B15" s="93">
        <v>289.8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74</v>
      </c>
      <c r="B16" s="93">
        <v>16.82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75</v>
      </c>
      <c r="B17" s="93">
        <v>599.04999999999995</v>
      </c>
      <c r="C17" s="93">
        <v>800.92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76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77</v>
      </c>
      <c r="B19" s="93">
        <v>210.67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78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79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80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59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81</v>
      </c>
      <c r="B24" s="93">
        <v>0</v>
      </c>
      <c r="C24" s="93">
        <v>218.2</v>
      </c>
      <c r="D24" s="93">
        <v>0</v>
      </c>
      <c r="E24" s="93">
        <v>0</v>
      </c>
      <c r="F24" s="93">
        <v>0</v>
      </c>
      <c r="G24" s="93">
        <v>1377.36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82</v>
      </c>
      <c r="B25" s="93">
        <v>58.46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83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84</v>
      </c>
      <c r="B28" s="93">
        <v>1201.67</v>
      </c>
      <c r="C28" s="93">
        <v>1732.6</v>
      </c>
      <c r="D28" s="93">
        <v>0</v>
      </c>
      <c r="E28" s="93">
        <v>0</v>
      </c>
      <c r="F28" s="93">
        <v>0</v>
      </c>
      <c r="G28" s="93">
        <v>1377.36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3" t="s">
        <v>323</v>
      </c>
      <c r="C30" s="93" t="s">
        <v>227</v>
      </c>
      <c r="D30" s="93" t="s">
        <v>333</v>
      </c>
      <c r="E30" s="93" t="s">
        <v>334</v>
      </c>
      <c r="F30" s="93" t="s">
        <v>335</v>
      </c>
      <c r="G30" s="93" t="s">
        <v>336</v>
      </c>
      <c r="H30" s="93" t="s">
        <v>337</v>
      </c>
      <c r="I30" s="93" t="s">
        <v>338</v>
      </c>
      <c r="J30" s="93" t="s">
        <v>339</v>
      </c>
      <c r="K30"/>
      <c r="L30"/>
      <c r="M30"/>
      <c r="N30"/>
      <c r="O30"/>
      <c r="P30"/>
      <c r="Q30"/>
      <c r="R30"/>
      <c r="S30"/>
    </row>
    <row r="31" spans="1:19">
      <c r="A31" s="93" t="s">
        <v>340</v>
      </c>
      <c r="B31" s="93">
        <v>371.75</v>
      </c>
      <c r="C31" s="93" t="s">
        <v>235</v>
      </c>
      <c r="D31" s="93">
        <v>1133.3900000000001</v>
      </c>
      <c r="E31" s="93">
        <v>1</v>
      </c>
      <c r="F31" s="93">
        <v>169.19</v>
      </c>
      <c r="G31" s="93">
        <v>47.17</v>
      </c>
      <c r="H31" s="93">
        <v>27.38</v>
      </c>
      <c r="I31" s="93">
        <v>1.39</v>
      </c>
      <c r="J31" s="93">
        <v>60.261200000000002</v>
      </c>
      <c r="K31"/>
      <c r="L31"/>
      <c r="M31"/>
      <c r="N31"/>
      <c r="O31"/>
      <c r="P31"/>
      <c r="Q31"/>
      <c r="R31"/>
      <c r="S31"/>
    </row>
    <row r="32" spans="1:19">
      <c r="A32" s="93" t="s">
        <v>341</v>
      </c>
      <c r="B32" s="93">
        <v>139.41</v>
      </c>
      <c r="C32" s="93" t="s">
        <v>235</v>
      </c>
      <c r="D32" s="93">
        <v>425.02</v>
      </c>
      <c r="E32" s="93">
        <v>1</v>
      </c>
      <c r="F32" s="93">
        <v>106.53</v>
      </c>
      <c r="G32" s="93">
        <v>0</v>
      </c>
      <c r="H32" s="93">
        <v>16.37</v>
      </c>
      <c r="I32" s="93">
        <v>18.59</v>
      </c>
      <c r="J32" s="93">
        <v>1579.5173</v>
      </c>
      <c r="K32"/>
      <c r="L32"/>
      <c r="M32"/>
      <c r="N32"/>
      <c r="O32"/>
      <c r="P32"/>
      <c r="Q32"/>
      <c r="R32"/>
      <c r="S32"/>
    </row>
    <row r="33" spans="1:19">
      <c r="A33" s="93" t="s">
        <v>158</v>
      </c>
      <c r="B33" s="93">
        <v>511.15</v>
      </c>
      <c r="C33" s="93"/>
      <c r="D33" s="93">
        <v>1558.4</v>
      </c>
      <c r="E33" s="93"/>
      <c r="F33" s="93">
        <v>275.72000000000003</v>
      </c>
      <c r="G33" s="93">
        <v>47.17</v>
      </c>
      <c r="H33" s="93">
        <v>24.377300000000002</v>
      </c>
      <c r="I33" s="93">
        <v>1.86</v>
      </c>
      <c r="J33" s="93">
        <v>474.60320000000002</v>
      </c>
      <c r="K33"/>
      <c r="L33"/>
      <c r="M33"/>
      <c r="N33"/>
      <c r="O33"/>
      <c r="P33"/>
      <c r="Q33"/>
      <c r="R33"/>
      <c r="S33"/>
    </row>
    <row r="34" spans="1:19">
      <c r="A34" s="93" t="s">
        <v>342</v>
      </c>
      <c r="B34" s="93">
        <v>511.15</v>
      </c>
      <c r="C34" s="93"/>
      <c r="D34" s="93">
        <v>1558.4</v>
      </c>
      <c r="E34" s="93"/>
      <c r="F34" s="93">
        <v>275.72000000000003</v>
      </c>
      <c r="G34" s="93">
        <v>47.17</v>
      </c>
      <c r="H34" s="93">
        <v>24.377300000000002</v>
      </c>
      <c r="I34" s="93">
        <v>1.86</v>
      </c>
      <c r="J34" s="93">
        <v>474.60320000000002</v>
      </c>
      <c r="K34"/>
      <c r="L34"/>
      <c r="M34"/>
      <c r="N34"/>
      <c r="O34"/>
      <c r="P34"/>
      <c r="Q34"/>
      <c r="R34"/>
      <c r="S34"/>
    </row>
    <row r="35" spans="1:19">
      <c r="A35" s="93" t="s">
        <v>343</v>
      </c>
      <c r="B35" s="93">
        <v>0</v>
      </c>
      <c r="C35" s="93"/>
      <c r="D35" s="93">
        <v>0</v>
      </c>
      <c r="E35" s="93"/>
      <c r="F35" s="93">
        <v>0</v>
      </c>
      <c r="G35" s="93">
        <v>0</v>
      </c>
      <c r="H35" s="93"/>
      <c r="I35" s="93"/>
      <c r="J35" s="93"/>
      <c r="K35"/>
      <c r="L35"/>
      <c r="M35"/>
      <c r="N35"/>
      <c r="O35"/>
      <c r="P35"/>
      <c r="Q35"/>
      <c r="R35"/>
      <c r="S35"/>
    </row>
    <row r="36" spans="1:19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1:19">
      <c r="A37" s="87"/>
      <c r="B37" s="93" t="s">
        <v>43</v>
      </c>
      <c r="C37" s="93" t="s">
        <v>344</v>
      </c>
      <c r="D37" s="93" t="s">
        <v>345</v>
      </c>
      <c r="E37" s="93" t="s">
        <v>346</v>
      </c>
      <c r="F37" s="93" t="s">
        <v>347</v>
      </c>
      <c r="G37" s="93" t="s">
        <v>348</v>
      </c>
      <c r="H37" s="93" t="s">
        <v>349</v>
      </c>
      <c r="I37" s="93" t="s">
        <v>350</v>
      </c>
      <c r="J37"/>
      <c r="K37"/>
      <c r="L37"/>
      <c r="M37"/>
      <c r="N37"/>
      <c r="O37"/>
      <c r="P37"/>
      <c r="Q37"/>
      <c r="R37"/>
      <c r="S37"/>
    </row>
    <row r="38" spans="1:19">
      <c r="A38" s="93" t="s">
        <v>351</v>
      </c>
      <c r="B38" s="93" t="s">
        <v>352</v>
      </c>
      <c r="C38" s="93">
        <v>0.22</v>
      </c>
      <c r="D38" s="93">
        <v>0.99399999999999999</v>
      </c>
      <c r="E38" s="93">
        <v>1.167</v>
      </c>
      <c r="F38" s="93">
        <v>50.13</v>
      </c>
      <c r="G38" s="93">
        <v>90</v>
      </c>
      <c r="H38" s="93">
        <v>90</v>
      </c>
      <c r="I38" s="93" t="s">
        <v>353</v>
      </c>
      <c r="J38"/>
      <c r="K38"/>
      <c r="L38"/>
      <c r="M38"/>
      <c r="N38"/>
      <c r="O38"/>
      <c r="P38"/>
      <c r="Q38"/>
      <c r="R38"/>
      <c r="S38"/>
    </row>
    <row r="39" spans="1:19">
      <c r="A39" s="93" t="s">
        <v>354</v>
      </c>
      <c r="B39" s="93" t="s">
        <v>352</v>
      </c>
      <c r="C39" s="93">
        <v>0.22</v>
      </c>
      <c r="D39" s="93">
        <v>0.99399999999999999</v>
      </c>
      <c r="E39" s="93">
        <v>1.167</v>
      </c>
      <c r="F39" s="93">
        <v>68.930000000000007</v>
      </c>
      <c r="G39" s="93">
        <v>180</v>
      </c>
      <c r="H39" s="93">
        <v>90</v>
      </c>
      <c r="I39" s="93" t="s">
        <v>355</v>
      </c>
      <c r="J39"/>
      <c r="K39"/>
      <c r="L39"/>
      <c r="M39"/>
      <c r="N39"/>
      <c r="O39"/>
      <c r="P39"/>
      <c r="Q39"/>
      <c r="R39"/>
      <c r="S39"/>
    </row>
    <row r="40" spans="1:19">
      <c r="A40" s="93" t="s">
        <v>356</v>
      </c>
      <c r="B40" s="93" t="s">
        <v>352</v>
      </c>
      <c r="C40" s="93">
        <v>0.22</v>
      </c>
      <c r="D40" s="93">
        <v>0.99399999999999999</v>
      </c>
      <c r="E40" s="93">
        <v>1.167</v>
      </c>
      <c r="F40" s="93">
        <v>50.13</v>
      </c>
      <c r="G40" s="93">
        <v>270</v>
      </c>
      <c r="H40" s="93">
        <v>90</v>
      </c>
      <c r="I40" s="93" t="s">
        <v>357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358</v>
      </c>
      <c r="B41" s="93" t="s">
        <v>359</v>
      </c>
      <c r="C41" s="93">
        <v>0.3</v>
      </c>
      <c r="D41" s="93">
        <v>3.12</v>
      </c>
      <c r="E41" s="93">
        <v>12.904</v>
      </c>
      <c r="F41" s="93">
        <v>371.75</v>
      </c>
      <c r="G41" s="93">
        <v>0</v>
      </c>
      <c r="H41" s="93">
        <v>180</v>
      </c>
      <c r="I41" s="93"/>
      <c r="J41"/>
      <c r="K41"/>
      <c r="L41"/>
      <c r="M41"/>
      <c r="N41"/>
      <c r="O41"/>
      <c r="P41"/>
      <c r="Q41"/>
      <c r="R41"/>
      <c r="S41"/>
    </row>
    <row r="42" spans="1:19">
      <c r="A42" s="93" t="s">
        <v>561</v>
      </c>
      <c r="B42" s="93" t="s">
        <v>562</v>
      </c>
      <c r="C42" s="93">
        <v>0.3</v>
      </c>
      <c r="D42" s="93">
        <v>0.48299999999999998</v>
      </c>
      <c r="E42" s="93">
        <v>0.53200000000000003</v>
      </c>
      <c r="F42" s="93">
        <v>371.75</v>
      </c>
      <c r="G42" s="93">
        <v>180</v>
      </c>
      <c r="H42" s="93">
        <v>0</v>
      </c>
      <c r="I42" s="93"/>
      <c r="J42"/>
      <c r="K42"/>
      <c r="L42"/>
      <c r="M42"/>
      <c r="N42"/>
      <c r="O42"/>
      <c r="P42"/>
      <c r="Q42"/>
      <c r="R42"/>
      <c r="S42"/>
    </row>
    <row r="43" spans="1:19">
      <c r="A43" s="93" t="s">
        <v>360</v>
      </c>
      <c r="B43" s="93" t="s">
        <v>352</v>
      </c>
      <c r="C43" s="93">
        <v>0.22</v>
      </c>
      <c r="D43" s="93">
        <v>0.99399999999999999</v>
      </c>
      <c r="E43" s="93">
        <v>1.167</v>
      </c>
      <c r="F43" s="93">
        <v>18.8</v>
      </c>
      <c r="G43" s="93">
        <v>90</v>
      </c>
      <c r="H43" s="93">
        <v>90</v>
      </c>
      <c r="I43" s="93" t="s">
        <v>353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361</v>
      </c>
      <c r="B44" s="93" t="s">
        <v>352</v>
      </c>
      <c r="C44" s="93">
        <v>0.22</v>
      </c>
      <c r="D44" s="93">
        <v>0.99399999999999999</v>
      </c>
      <c r="E44" s="93">
        <v>1.167</v>
      </c>
      <c r="F44" s="93">
        <v>68.930000000000007</v>
      </c>
      <c r="G44" s="93">
        <v>0</v>
      </c>
      <c r="H44" s="93">
        <v>90</v>
      </c>
      <c r="I44" s="93" t="s">
        <v>362</v>
      </c>
      <c r="J44"/>
      <c r="K44"/>
      <c r="L44"/>
      <c r="M44"/>
      <c r="N44"/>
      <c r="O44"/>
      <c r="P44"/>
      <c r="Q44"/>
      <c r="R44"/>
      <c r="S44"/>
    </row>
    <row r="45" spans="1:19">
      <c r="A45" s="93" t="s">
        <v>363</v>
      </c>
      <c r="B45" s="93" t="s">
        <v>352</v>
      </c>
      <c r="C45" s="93">
        <v>0.22</v>
      </c>
      <c r="D45" s="93">
        <v>0.99399999999999999</v>
      </c>
      <c r="E45" s="93">
        <v>1.167</v>
      </c>
      <c r="F45" s="93">
        <v>18.8</v>
      </c>
      <c r="G45" s="93">
        <v>270</v>
      </c>
      <c r="H45" s="93">
        <v>90</v>
      </c>
      <c r="I45" s="93" t="s">
        <v>357</v>
      </c>
      <c r="J45"/>
      <c r="K45"/>
      <c r="L45"/>
      <c r="M45"/>
      <c r="N45"/>
      <c r="O45"/>
      <c r="P45"/>
      <c r="Q45"/>
      <c r="R45"/>
      <c r="S45"/>
    </row>
    <row r="46" spans="1:19">
      <c r="A46" s="93" t="s">
        <v>364</v>
      </c>
      <c r="B46" s="93" t="s">
        <v>359</v>
      </c>
      <c r="C46" s="93">
        <v>0.3</v>
      </c>
      <c r="D46" s="93">
        <v>3.12</v>
      </c>
      <c r="E46" s="93">
        <v>12.904</v>
      </c>
      <c r="F46" s="93">
        <v>139.41</v>
      </c>
      <c r="G46" s="93">
        <v>0</v>
      </c>
      <c r="H46" s="93">
        <v>180</v>
      </c>
      <c r="I46" s="93"/>
      <c r="J46"/>
      <c r="K46"/>
      <c r="L46"/>
      <c r="M46"/>
      <c r="N46"/>
      <c r="O46"/>
      <c r="P46"/>
      <c r="Q46"/>
      <c r="R46"/>
      <c r="S46"/>
    </row>
    <row r="47" spans="1:19">
      <c r="A47" s="93" t="s">
        <v>563</v>
      </c>
      <c r="B47" s="93" t="s">
        <v>562</v>
      </c>
      <c r="C47" s="93">
        <v>0.3</v>
      </c>
      <c r="D47" s="93">
        <v>0.48299999999999998</v>
      </c>
      <c r="E47" s="93">
        <v>0.53200000000000003</v>
      </c>
      <c r="F47" s="93">
        <v>139.41</v>
      </c>
      <c r="G47" s="93">
        <v>180</v>
      </c>
      <c r="H47" s="93">
        <v>0</v>
      </c>
      <c r="I47" s="93"/>
      <c r="J47"/>
      <c r="K47"/>
      <c r="L47"/>
      <c r="M47"/>
      <c r="N47"/>
      <c r="O47"/>
      <c r="P47"/>
      <c r="Q47"/>
      <c r="R47"/>
      <c r="S47"/>
    </row>
    <row r="48" spans="1:19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19">
      <c r="A49" s="87"/>
      <c r="B49" s="93" t="s">
        <v>43</v>
      </c>
      <c r="C49" s="93" t="s">
        <v>365</v>
      </c>
      <c r="D49" s="93" t="s">
        <v>366</v>
      </c>
      <c r="E49" s="93" t="s">
        <v>367</v>
      </c>
      <c r="F49" s="93" t="s">
        <v>37</v>
      </c>
      <c r="G49" s="93" t="s">
        <v>368</v>
      </c>
      <c r="H49" s="93" t="s">
        <v>369</v>
      </c>
      <c r="I49" s="93" t="s">
        <v>370</v>
      </c>
      <c r="J49" s="93" t="s">
        <v>348</v>
      </c>
      <c r="K49" s="93" t="s">
        <v>350</v>
      </c>
      <c r="L49"/>
      <c r="M49"/>
      <c r="N49"/>
      <c r="O49"/>
      <c r="P49"/>
      <c r="Q49"/>
      <c r="R49"/>
      <c r="S49"/>
    </row>
    <row r="50" spans="1:19">
      <c r="A50" s="93" t="s">
        <v>371</v>
      </c>
      <c r="B50" s="93" t="s">
        <v>649</v>
      </c>
      <c r="C50" s="93">
        <v>13.94</v>
      </c>
      <c r="D50" s="93">
        <v>13.94</v>
      </c>
      <c r="E50" s="93">
        <v>5.835</v>
      </c>
      <c r="F50" s="93">
        <v>0.54</v>
      </c>
      <c r="G50" s="93">
        <v>0.38400000000000001</v>
      </c>
      <c r="H50" s="93" t="s">
        <v>58</v>
      </c>
      <c r="I50" s="93" t="s">
        <v>351</v>
      </c>
      <c r="J50" s="93">
        <v>90</v>
      </c>
      <c r="K50" s="93" t="s">
        <v>353</v>
      </c>
      <c r="L50"/>
      <c r="M50"/>
      <c r="N50"/>
      <c r="O50"/>
      <c r="P50"/>
      <c r="Q50"/>
      <c r="R50"/>
      <c r="S50"/>
    </row>
    <row r="51" spans="1:19">
      <c r="A51" s="93" t="s">
        <v>372</v>
      </c>
      <c r="B51" s="93" t="s">
        <v>649</v>
      </c>
      <c r="C51" s="93">
        <v>19.3</v>
      </c>
      <c r="D51" s="93">
        <v>19.3</v>
      </c>
      <c r="E51" s="93">
        <v>5.835</v>
      </c>
      <c r="F51" s="93">
        <v>0.54</v>
      </c>
      <c r="G51" s="93">
        <v>0.38400000000000001</v>
      </c>
      <c r="H51" s="93" t="s">
        <v>58</v>
      </c>
      <c r="I51" s="93" t="s">
        <v>354</v>
      </c>
      <c r="J51" s="93">
        <v>180</v>
      </c>
      <c r="K51" s="93" t="s">
        <v>355</v>
      </c>
      <c r="L51"/>
      <c r="M51"/>
      <c r="N51"/>
      <c r="O51"/>
      <c r="P51"/>
      <c r="Q51"/>
      <c r="R51"/>
      <c r="S51"/>
    </row>
    <row r="52" spans="1:19">
      <c r="A52" s="93" t="s">
        <v>373</v>
      </c>
      <c r="B52" s="93" t="s">
        <v>649</v>
      </c>
      <c r="C52" s="93">
        <v>13.94</v>
      </c>
      <c r="D52" s="93">
        <v>13.94</v>
      </c>
      <c r="E52" s="93">
        <v>5.835</v>
      </c>
      <c r="F52" s="93">
        <v>0.54</v>
      </c>
      <c r="G52" s="93">
        <v>0.38400000000000001</v>
      </c>
      <c r="H52" s="93" t="s">
        <v>58</v>
      </c>
      <c r="I52" s="93" t="s">
        <v>356</v>
      </c>
      <c r="J52" s="93">
        <v>270</v>
      </c>
      <c r="K52" s="93" t="s">
        <v>357</v>
      </c>
      <c r="L52"/>
      <c r="M52"/>
      <c r="N52"/>
      <c r="O52"/>
      <c r="P52"/>
      <c r="Q52"/>
      <c r="R52"/>
      <c r="S52"/>
    </row>
    <row r="53" spans="1:19">
      <c r="A53" s="93" t="s">
        <v>374</v>
      </c>
      <c r="B53" s="93"/>
      <c r="C53" s="93"/>
      <c r="D53" s="93">
        <v>47.17</v>
      </c>
      <c r="E53" s="93">
        <v>5.83</v>
      </c>
      <c r="F53" s="93">
        <v>0.54</v>
      </c>
      <c r="G53" s="93">
        <v>0.38400000000000001</v>
      </c>
      <c r="H53" s="93"/>
      <c r="I53" s="93"/>
      <c r="J53" s="93"/>
      <c r="K53" s="93"/>
      <c r="L53"/>
      <c r="M53"/>
      <c r="N53"/>
      <c r="O53"/>
      <c r="P53"/>
      <c r="Q53"/>
      <c r="R53"/>
      <c r="S53"/>
    </row>
    <row r="54" spans="1:19">
      <c r="A54" s="93" t="s">
        <v>375</v>
      </c>
      <c r="B54" s="93"/>
      <c r="C54" s="93"/>
      <c r="D54" s="93">
        <v>0</v>
      </c>
      <c r="E54" s="93" t="s">
        <v>376</v>
      </c>
      <c r="F54" s="93" t="s">
        <v>376</v>
      </c>
      <c r="G54" s="93" t="s">
        <v>376</v>
      </c>
      <c r="H54" s="93"/>
      <c r="I54" s="93"/>
      <c r="J54" s="93"/>
      <c r="K54" s="93"/>
      <c r="L54"/>
      <c r="M54"/>
      <c r="N54"/>
      <c r="O54"/>
      <c r="P54"/>
      <c r="Q54"/>
      <c r="R54"/>
      <c r="S54"/>
    </row>
    <row r="55" spans="1:19">
      <c r="A55" s="93" t="s">
        <v>377</v>
      </c>
      <c r="B55" s="93"/>
      <c r="C55" s="93"/>
      <c r="D55" s="93">
        <v>47.17</v>
      </c>
      <c r="E55" s="93">
        <v>5.83</v>
      </c>
      <c r="F55" s="93">
        <v>0.54</v>
      </c>
      <c r="G55" s="93">
        <v>0.38400000000000001</v>
      </c>
      <c r="H55" s="93"/>
      <c r="I55" s="93"/>
      <c r="J55" s="93"/>
      <c r="K55" s="93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87"/>
      <c r="B57" s="93" t="s">
        <v>111</v>
      </c>
      <c r="C57" s="93" t="s">
        <v>378</v>
      </c>
      <c r="D57" s="93" t="s">
        <v>379</v>
      </c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93" t="s">
        <v>27</v>
      </c>
      <c r="B58" s="93"/>
      <c r="C58" s="93"/>
      <c r="D58" s="93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7"/>
      <c r="B60" s="93" t="s">
        <v>111</v>
      </c>
      <c r="C60" s="93" t="s">
        <v>380</v>
      </c>
      <c r="D60" s="93" t="s">
        <v>381</v>
      </c>
      <c r="E60" s="93" t="s">
        <v>382</v>
      </c>
      <c r="F60" s="93" t="s">
        <v>383</v>
      </c>
      <c r="G60" s="93" t="s">
        <v>379</v>
      </c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93" t="s">
        <v>384</v>
      </c>
      <c r="B61" s="93" t="s">
        <v>385</v>
      </c>
      <c r="C61" s="93">
        <v>78215.13</v>
      </c>
      <c r="D61" s="93">
        <v>56148.9</v>
      </c>
      <c r="E61" s="93">
        <v>22066.23</v>
      </c>
      <c r="F61" s="93">
        <v>0.72</v>
      </c>
      <c r="G61" s="93">
        <v>3.5</v>
      </c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93" t="s">
        <v>386</v>
      </c>
      <c r="B62" s="93" t="s">
        <v>385</v>
      </c>
      <c r="C62" s="93">
        <v>16712.79</v>
      </c>
      <c r="D62" s="93">
        <v>11815.24</v>
      </c>
      <c r="E62" s="93">
        <v>4897.55</v>
      </c>
      <c r="F62" s="93">
        <v>0.71</v>
      </c>
      <c r="G62" s="93">
        <v>3.39</v>
      </c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87"/>
      <c r="B64" s="93" t="s">
        <v>111</v>
      </c>
      <c r="C64" s="93" t="s">
        <v>380</v>
      </c>
      <c r="D64" s="93" t="s">
        <v>379</v>
      </c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93" t="s">
        <v>387</v>
      </c>
      <c r="B65" s="93" t="s">
        <v>388</v>
      </c>
      <c r="C65" s="93">
        <v>164915.53</v>
      </c>
      <c r="D65" s="93">
        <v>0.78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 s="93" t="s">
        <v>389</v>
      </c>
      <c r="B66" s="93" t="s">
        <v>388</v>
      </c>
      <c r="C66" s="93">
        <v>40222.81</v>
      </c>
      <c r="D66" s="93">
        <v>0.78</v>
      </c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87"/>
      <c r="B68" s="93" t="s">
        <v>111</v>
      </c>
      <c r="C68" s="93" t="s">
        <v>390</v>
      </c>
      <c r="D68" s="93" t="s">
        <v>391</v>
      </c>
      <c r="E68" s="93" t="s">
        <v>392</v>
      </c>
      <c r="F68" s="93" t="s">
        <v>393</v>
      </c>
      <c r="G68" s="93" t="s">
        <v>394</v>
      </c>
      <c r="H68" s="93" t="s">
        <v>395</v>
      </c>
      <c r="I68"/>
      <c r="J68"/>
      <c r="K68"/>
      <c r="L68"/>
      <c r="M68"/>
      <c r="N68"/>
      <c r="O68"/>
      <c r="P68"/>
      <c r="Q68"/>
      <c r="R68"/>
      <c r="S68"/>
    </row>
    <row r="69" spans="1:19">
      <c r="A69" s="93" t="s">
        <v>396</v>
      </c>
      <c r="B69" s="93" t="s">
        <v>397</v>
      </c>
      <c r="C69" s="93">
        <v>1</v>
      </c>
      <c r="D69" s="93">
        <v>0</v>
      </c>
      <c r="E69" s="93">
        <v>1.83</v>
      </c>
      <c r="F69" s="93">
        <v>0</v>
      </c>
      <c r="G69" s="93">
        <v>1</v>
      </c>
      <c r="H69" s="93" t="s">
        <v>398</v>
      </c>
      <c r="I69"/>
      <c r="J69"/>
      <c r="K69"/>
      <c r="L69"/>
      <c r="M69"/>
      <c r="N69"/>
      <c r="O69"/>
      <c r="P69"/>
      <c r="Q69"/>
      <c r="R69"/>
      <c r="S69"/>
    </row>
    <row r="70" spans="1:19">
      <c r="A70" s="93" t="s">
        <v>399</v>
      </c>
      <c r="B70" s="93" t="s">
        <v>397</v>
      </c>
      <c r="C70" s="93">
        <v>1</v>
      </c>
      <c r="D70" s="93">
        <v>0</v>
      </c>
      <c r="E70" s="93">
        <v>0.06</v>
      </c>
      <c r="F70" s="93">
        <v>0</v>
      </c>
      <c r="G70" s="93">
        <v>1</v>
      </c>
      <c r="H70" s="93" t="s">
        <v>398</v>
      </c>
      <c r="I70"/>
      <c r="J70"/>
      <c r="K70"/>
      <c r="L70"/>
      <c r="M70"/>
      <c r="N70"/>
      <c r="O70"/>
      <c r="P70"/>
      <c r="Q70"/>
      <c r="R70"/>
      <c r="S70"/>
    </row>
    <row r="71" spans="1:19">
      <c r="A71" s="93" t="s">
        <v>400</v>
      </c>
      <c r="B71" s="93" t="s">
        <v>401</v>
      </c>
      <c r="C71" s="93">
        <v>0.57999999999999996</v>
      </c>
      <c r="D71" s="93">
        <v>1109.6500000000001</v>
      </c>
      <c r="E71" s="93">
        <v>3.69</v>
      </c>
      <c r="F71" s="93">
        <v>7032.42</v>
      </c>
      <c r="G71" s="93">
        <v>1</v>
      </c>
      <c r="H71" s="93" t="s">
        <v>402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93" t="s">
        <v>403</v>
      </c>
      <c r="B72" s="93" t="s">
        <v>401</v>
      </c>
      <c r="C72" s="93">
        <v>0.54</v>
      </c>
      <c r="D72" s="93">
        <v>622</v>
      </c>
      <c r="E72" s="93">
        <v>0.76</v>
      </c>
      <c r="F72" s="93">
        <v>878.99</v>
      </c>
      <c r="G72" s="93">
        <v>1</v>
      </c>
      <c r="H72" s="93" t="s">
        <v>402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7"/>
      <c r="B74" s="93" t="s">
        <v>111</v>
      </c>
      <c r="C74" s="93" t="s">
        <v>404</v>
      </c>
      <c r="D74" s="93" t="s">
        <v>405</v>
      </c>
      <c r="E74" s="93" t="s">
        <v>406</v>
      </c>
      <c r="F74" s="93" t="s">
        <v>407</v>
      </c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408</v>
      </c>
      <c r="B75" s="93" t="s">
        <v>409</v>
      </c>
      <c r="C75" s="93" t="s">
        <v>410</v>
      </c>
      <c r="D75" s="93">
        <v>0.1</v>
      </c>
      <c r="E75" s="93">
        <v>0</v>
      </c>
      <c r="F75" s="93">
        <v>1</v>
      </c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87"/>
      <c r="B77" s="93" t="s">
        <v>111</v>
      </c>
      <c r="C77" s="93" t="s">
        <v>411</v>
      </c>
      <c r="D77" s="93" t="s">
        <v>412</v>
      </c>
      <c r="E77" s="93" t="s">
        <v>413</v>
      </c>
      <c r="F77" s="93" t="s">
        <v>414</v>
      </c>
      <c r="G77" s="93" t="s">
        <v>415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3" t="s">
        <v>416</v>
      </c>
      <c r="B78" s="93" t="s">
        <v>417</v>
      </c>
      <c r="C78" s="93">
        <v>0.2</v>
      </c>
      <c r="D78" s="93">
        <v>845000</v>
      </c>
      <c r="E78" s="93">
        <v>0.8</v>
      </c>
      <c r="F78" s="93">
        <v>3.43</v>
      </c>
      <c r="G78" s="93">
        <v>0.57999999999999996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87"/>
      <c r="B80" s="93" t="s">
        <v>432</v>
      </c>
      <c r="C80" s="93" t="s">
        <v>433</v>
      </c>
      <c r="D80" s="93" t="s">
        <v>434</v>
      </c>
      <c r="E80" s="93" t="s">
        <v>435</v>
      </c>
      <c r="F80" s="93" t="s">
        <v>436</v>
      </c>
      <c r="G80" s="93" t="s">
        <v>437</v>
      </c>
      <c r="H80" s="93" t="s">
        <v>438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418</v>
      </c>
      <c r="B81" s="93">
        <v>16043.402099999999</v>
      </c>
      <c r="C81" s="93">
        <v>17.939399999999999</v>
      </c>
      <c r="D81" s="93">
        <v>21.625499999999999</v>
      </c>
      <c r="E81" s="93">
        <v>0</v>
      </c>
      <c r="F81" s="93">
        <v>1E-4</v>
      </c>
      <c r="G81" s="93">
        <v>285092.42479999998</v>
      </c>
      <c r="H81" s="93">
        <v>5914.2678999999998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93" t="s">
        <v>419</v>
      </c>
      <c r="B82" s="93">
        <v>13146.026</v>
      </c>
      <c r="C82" s="93">
        <v>14.967000000000001</v>
      </c>
      <c r="D82" s="93">
        <v>19.427399999999999</v>
      </c>
      <c r="E82" s="93">
        <v>0</v>
      </c>
      <c r="F82" s="93">
        <v>1E-4</v>
      </c>
      <c r="G82" s="93">
        <v>256201.10829999999</v>
      </c>
      <c r="H82" s="93">
        <v>4874.8145999999997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 s="93" t="s">
        <v>420</v>
      </c>
      <c r="B83" s="93">
        <v>14249.4809</v>
      </c>
      <c r="C83" s="93">
        <v>16.296700000000001</v>
      </c>
      <c r="D83" s="93">
        <v>21.526499999999999</v>
      </c>
      <c r="E83" s="93">
        <v>0</v>
      </c>
      <c r="F83" s="93">
        <v>1E-4</v>
      </c>
      <c r="G83" s="93">
        <v>283904.2622</v>
      </c>
      <c r="H83" s="93">
        <v>5291.8545000000004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421</v>
      </c>
      <c r="B84" s="93">
        <v>12208.0617</v>
      </c>
      <c r="C84" s="93">
        <v>14.322900000000001</v>
      </c>
      <c r="D84" s="93">
        <v>20.747299999999999</v>
      </c>
      <c r="E84" s="93">
        <v>0</v>
      </c>
      <c r="F84" s="93">
        <v>1E-4</v>
      </c>
      <c r="G84" s="93">
        <v>273731.83559999999</v>
      </c>
      <c r="H84" s="93">
        <v>4572.3897999999999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93" t="s">
        <v>278</v>
      </c>
      <c r="B85" s="93">
        <v>11041.341200000001</v>
      </c>
      <c r="C85" s="93">
        <v>13.427</v>
      </c>
      <c r="D85" s="93">
        <v>21.783999999999999</v>
      </c>
      <c r="E85" s="93">
        <v>0</v>
      </c>
      <c r="F85" s="93">
        <v>1E-4</v>
      </c>
      <c r="G85" s="93">
        <v>287530.614</v>
      </c>
      <c r="H85" s="93">
        <v>4186.0581000000002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93" t="s">
        <v>422</v>
      </c>
      <c r="B86" s="93">
        <v>9966.3711000000003</v>
      </c>
      <c r="C86" s="93">
        <v>12.3894</v>
      </c>
      <c r="D86" s="93">
        <v>21.384799999999998</v>
      </c>
      <c r="E86" s="93">
        <v>0</v>
      </c>
      <c r="F86" s="93">
        <v>1E-4</v>
      </c>
      <c r="G86" s="93">
        <v>282321.0784</v>
      </c>
      <c r="H86" s="93">
        <v>3807.3890000000001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423</v>
      </c>
      <c r="B87" s="93">
        <v>9951.0802000000003</v>
      </c>
      <c r="C87" s="93">
        <v>12.6401</v>
      </c>
      <c r="D87" s="93">
        <v>23.073799999999999</v>
      </c>
      <c r="E87" s="93">
        <v>0</v>
      </c>
      <c r="F87" s="93">
        <v>1E-4</v>
      </c>
      <c r="G87" s="93">
        <v>304674.34940000001</v>
      </c>
      <c r="H87" s="93">
        <v>3830.4303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424</v>
      </c>
      <c r="B88" s="93">
        <v>9870.1406999999999</v>
      </c>
      <c r="C88" s="93">
        <v>12.5708</v>
      </c>
      <c r="D88" s="93">
        <v>23.100100000000001</v>
      </c>
      <c r="E88" s="93">
        <v>0</v>
      </c>
      <c r="F88" s="93">
        <v>1E-4</v>
      </c>
      <c r="G88" s="93">
        <v>305027.78259999998</v>
      </c>
      <c r="H88" s="93">
        <v>3802.8636999999999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425</v>
      </c>
      <c r="B89" s="93">
        <v>10187.9992</v>
      </c>
      <c r="C89" s="93">
        <v>12.6578</v>
      </c>
      <c r="D89" s="93">
        <v>21.814599999999999</v>
      </c>
      <c r="E89" s="93">
        <v>0</v>
      </c>
      <c r="F89" s="93">
        <v>1E-4</v>
      </c>
      <c r="G89" s="93">
        <v>287993.52679999999</v>
      </c>
      <c r="H89" s="93">
        <v>3891.2883999999999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426</v>
      </c>
      <c r="B90" s="93">
        <v>11615.0249</v>
      </c>
      <c r="C90" s="93">
        <v>13.906599999999999</v>
      </c>
      <c r="D90" s="93">
        <v>21.523299999999999</v>
      </c>
      <c r="E90" s="93">
        <v>0</v>
      </c>
      <c r="F90" s="93">
        <v>1E-4</v>
      </c>
      <c r="G90" s="93">
        <v>284042.39130000002</v>
      </c>
      <c r="H90" s="93">
        <v>4380.1985999999997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427</v>
      </c>
      <c r="B91" s="93">
        <v>13829.484</v>
      </c>
      <c r="C91" s="93">
        <v>15.8078</v>
      </c>
      <c r="D91" s="93">
        <v>20.837499999999999</v>
      </c>
      <c r="E91" s="93">
        <v>0</v>
      </c>
      <c r="F91" s="93">
        <v>1E-4</v>
      </c>
      <c r="G91" s="93">
        <v>274816.0478</v>
      </c>
      <c r="H91" s="93">
        <v>5134.9665000000005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3" t="s">
        <v>428</v>
      </c>
      <c r="B92" s="93">
        <v>15912.088599999999</v>
      </c>
      <c r="C92" s="93">
        <v>17.818999999999999</v>
      </c>
      <c r="D92" s="93">
        <v>21.617599999999999</v>
      </c>
      <c r="E92" s="93">
        <v>0</v>
      </c>
      <c r="F92" s="93">
        <v>1E-4</v>
      </c>
      <c r="G92" s="93">
        <v>284997.08140000002</v>
      </c>
      <c r="H92" s="93">
        <v>5868.6971000000003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3"/>
      <c r="B93" s="93"/>
      <c r="C93" s="93"/>
      <c r="D93" s="93"/>
      <c r="E93" s="93"/>
      <c r="F93" s="93"/>
      <c r="G93" s="93"/>
      <c r="H93" s="93"/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429</v>
      </c>
      <c r="B94" s="93">
        <v>148020.5007</v>
      </c>
      <c r="C94" s="93">
        <v>174.74469999999999</v>
      </c>
      <c r="D94" s="93">
        <v>258.4624</v>
      </c>
      <c r="E94" s="93">
        <v>0</v>
      </c>
      <c r="F94" s="93">
        <v>1.1999999999999999E-3</v>
      </c>
      <c r="G94" s="94">
        <v>3410330</v>
      </c>
      <c r="H94" s="93">
        <v>55555.218399999998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3" t="s">
        <v>430</v>
      </c>
      <c r="B95" s="93">
        <v>9870.1406999999999</v>
      </c>
      <c r="C95" s="93">
        <v>12.3894</v>
      </c>
      <c r="D95" s="93">
        <v>19.427399999999999</v>
      </c>
      <c r="E95" s="93">
        <v>0</v>
      </c>
      <c r="F95" s="93">
        <v>1E-4</v>
      </c>
      <c r="G95" s="93">
        <v>256201.10829999999</v>
      </c>
      <c r="H95" s="93">
        <v>3802.8636999999999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3" t="s">
        <v>431</v>
      </c>
      <c r="B96" s="93">
        <v>16043.402099999999</v>
      </c>
      <c r="C96" s="93">
        <v>17.939399999999999</v>
      </c>
      <c r="D96" s="93">
        <v>23.100100000000001</v>
      </c>
      <c r="E96" s="93">
        <v>0</v>
      </c>
      <c r="F96" s="93">
        <v>1E-4</v>
      </c>
      <c r="G96" s="93">
        <v>305027.78259999998</v>
      </c>
      <c r="H96" s="93">
        <v>5914.2678999999998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 s="87"/>
      <c r="B98" s="93" t="s">
        <v>439</v>
      </c>
      <c r="C98" s="93" t="s">
        <v>440</v>
      </c>
      <c r="D98" s="93" t="s">
        <v>441</v>
      </c>
      <c r="E98" s="93" t="s">
        <v>442</v>
      </c>
      <c r="F98" s="93" t="s">
        <v>443</v>
      </c>
      <c r="G98" s="93" t="s">
        <v>444</v>
      </c>
      <c r="H98" s="93" t="s">
        <v>445</v>
      </c>
      <c r="I98" s="93" t="s">
        <v>446</v>
      </c>
      <c r="J98" s="93" t="s">
        <v>447</v>
      </c>
      <c r="K98" s="93" t="s">
        <v>448</v>
      </c>
      <c r="L98" s="93" t="s">
        <v>449</v>
      </c>
      <c r="M98" s="93" t="s">
        <v>450</v>
      </c>
      <c r="N98" s="93" t="s">
        <v>451</v>
      </c>
      <c r="O98" s="93" t="s">
        <v>452</v>
      </c>
      <c r="P98" s="93" t="s">
        <v>453</v>
      </c>
      <c r="Q98" s="93" t="s">
        <v>454</v>
      </c>
      <c r="R98" s="93" t="s">
        <v>455</v>
      </c>
      <c r="S98" s="93" t="s">
        <v>456</v>
      </c>
    </row>
    <row r="99" spans="1:19">
      <c r="A99" s="93" t="s">
        <v>418</v>
      </c>
      <c r="B99" s="94">
        <v>100455000000</v>
      </c>
      <c r="C99" s="93">
        <v>49405.328000000001</v>
      </c>
      <c r="D99" s="93" t="s">
        <v>612</v>
      </c>
      <c r="E99" s="93">
        <v>11214.473</v>
      </c>
      <c r="F99" s="93">
        <v>26914.7</v>
      </c>
      <c r="G99" s="93">
        <v>7911.4040000000005</v>
      </c>
      <c r="H99" s="93">
        <v>0</v>
      </c>
      <c r="I99" s="93">
        <v>38.177</v>
      </c>
      <c r="J99" s="93">
        <v>0</v>
      </c>
      <c r="K99" s="93">
        <v>0</v>
      </c>
      <c r="L99" s="93">
        <v>0</v>
      </c>
      <c r="M99" s="93">
        <v>0</v>
      </c>
      <c r="N99" s="93">
        <v>0</v>
      </c>
      <c r="O99" s="93">
        <v>0</v>
      </c>
      <c r="P99" s="93">
        <v>0</v>
      </c>
      <c r="Q99" s="93">
        <v>3326.5729999999999</v>
      </c>
      <c r="R99" s="93">
        <v>0</v>
      </c>
      <c r="S99" s="93">
        <v>0</v>
      </c>
    </row>
    <row r="100" spans="1:19">
      <c r="A100" s="93" t="s">
        <v>419</v>
      </c>
      <c r="B100" s="94">
        <v>90275200000</v>
      </c>
      <c r="C100" s="93">
        <v>49422.294000000002</v>
      </c>
      <c r="D100" s="93" t="s">
        <v>560</v>
      </c>
      <c r="E100" s="93">
        <v>11214.473</v>
      </c>
      <c r="F100" s="93">
        <v>26914.7</v>
      </c>
      <c r="G100" s="93">
        <v>7911.4040000000005</v>
      </c>
      <c r="H100" s="93">
        <v>0</v>
      </c>
      <c r="I100" s="93">
        <v>36.213000000000001</v>
      </c>
      <c r="J100" s="93">
        <v>0</v>
      </c>
      <c r="K100" s="93">
        <v>0</v>
      </c>
      <c r="L100" s="93">
        <v>0</v>
      </c>
      <c r="M100" s="93">
        <v>0</v>
      </c>
      <c r="N100" s="93">
        <v>0</v>
      </c>
      <c r="O100" s="93">
        <v>0</v>
      </c>
      <c r="P100" s="93">
        <v>0</v>
      </c>
      <c r="Q100" s="93">
        <v>3345.5039999999999</v>
      </c>
      <c r="R100" s="93">
        <v>0</v>
      </c>
      <c r="S100" s="93">
        <v>0</v>
      </c>
    </row>
    <row r="101" spans="1:19">
      <c r="A101" s="93" t="s">
        <v>420</v>
      </c>
      <c r="B101" s="94">
        <v>100037000000</v>
      </c>
      <c r="C101" s="93">
        <v>52669.125</v>
      </c>
      <c r="D101" s="93" t="s">
        <v>613</v>
      </c>
      <c r="E101" s="93">
        <v>11214.473</v>
      </c>
      <c r="F101" s="93">
        <v>26914.7</v>
      </c>
      <c r="G101" s="93">
        <v>7911.4040000000005</v>
      </c>
      <c r="H101" s="93">
        <v>0</v>
      </c>
      <c r="I101" s="93">
        <v>4670.7240000000002</v>
      </c>
      <c r="J101" s="93">
        <v>0</v>
      </c>
      <c r="K101" s="93">
        <v>0</v>
      </c>
      <c r="L101" s="93">
        <v>0</v>
      </c>
      <c r="M101" s="93">
        <v>0</v>
      </c>
      <c r="N101" s="93">
        <v>0</v>
      </c>
      <c r="O101" s="93">
        <v>0</v>
      </c>
      <c r="P101" s="93">
        <v>0</v>
      </c>
      <c r="Q101" s="93">
        <v>1957.8230000000001</v>
      </c>
      <c r="R101" s="93">
        <v>0</v>
      </c>
      <c r="S101" s="93">
        <v>0</v>
      </c>
    </row>
    <row r="102" spans="1:19">
      <c r="A102" s="93" t="s">
        <v>421</v>
      </c>
      <c r="B102" s="94">
        <v>96452400000</v>
      </c>
      <c r="C102" s="93">
        <v>55980.678</v>
      </c>
      <c r="D102" s="93" t="s">
        <v>573</v>
      </c>
      <c r="E102" s="93">
        <v>11214.473</v>
      </c>
      <c r="F102" s="93">
        <v>26914.7</v>
      </c>
      <c r="G102" s="93">
        <v>7911.4040000000005</v>
      </c>
      <c r="H102" s="93">
        <v>0</v>
      </c>
      <c r="I102" s="93">
        <v>7860.326</v>
      </c>
      <c r="J102" s="93">
        <v>0</v>
      </c>
      <c r="K102" s="93">
        <v>0</v>
      </c>
      <c r="L102" s="93">
        <v>0</v>
      </c>
      <c r="M102" s="93">
        <v>0</v>
      </c>
      <c r="N102" s="93">
        <v>0</v>
      </c>
      <c r="O102" s="93">
        <v>0</v>
      </c>
      <c r="P102" s="93">
        <v>0</v>
      </c>
      <c r="Q102" s="93">
        <v>2079.7750000000001</v>
      </c>
      <c r="R102" s="93">
        <v>0</v>
      </c>
      <c r="S102" s="93">
        <v>0</v>
      </c>
    </row>
    <row r="103" spans="1:19">
      <c r="A103" s="93" t="s">
        <v>278</v>
      </c>
      <c r="B103" s="94">
        <v>101315000000</v>
      </c>
      <c r="C103" s="93">
        <v>60464.538</v>
      </c>
      <c r="D103" s="93" t="s">
        <v>499</v>
      </c>
      <c r="E103" s="93">
        <v>11214.473</v>
      </c>
      <c r="F103" s="93">
        <v>26914.7</v>
      </c>
      <c r="G103" s="93">
        <v>7911.4040000000005</v>
      </c>
      <c r="H103" s="93">
        <v>0</v>
      </c>
      <c r="I103" s="93">
        <v>12397.281999999999</v>
      </c>
      <c r="J103" s="93">
        <v>0</v>
      </c>
      <c r="K103" s="93">
        <v>0</v>
      </c>
      <c r="L103" s="93">
        <v>0</v>
      </c>
      <c r="M103" s="93">
        <v>0</v>
      </c>
      <c r="N103" s="93">
        <v>0</v>
      </c>
      <c r="O103" s="93">
        <v>0</v>
      </c>
      <c r="P103" s="93">
        <v>0</v>
      </c>
      <c r="Q103" s="93">
        <v>2026.6790000000001</v>
      </c>
      <c r="R103" s="93">
        <v>0</v>
      </c>
      <c r="S103" s="93">
        <v>0</v>
      </c>
    </row>
    <row r="104" spans="1:19">
      <c r="A104" s="93" t="s">
        <v>422</v>
      </c>
      <c r="B104" s="94">
        <v>99478900000</v>
      </c>
      <c r="C104" s="93">
        <v>66202.906000000003</v>
      </c>
      <c r="D104" s="93" t="s">
        <v>536</v>
      </c>
      <c r="E104" s="93">
        <v>11214.473</v>
      </c>
      <c r="F104" s="93">
        <v>26914.7</v>
      </c>
      <c r="G104" s="93">
        <v>7911.4040000000005</v>
      </c>
      <c r="H104" s="93">
        <v>0</v>
      </c>
      <c r="I104" s="93">
        <v>18031.433000000001</v>
      </c>
      <c r="J104" s="93">
        <v>0</v>
      </c>
      <c r="K104" s="93">
        <v>0</v>
      </c>
      <c r="L104" s="93">
        <v>0</v>
      </c>
      <c r="M104" s="93">
        <v>0</v>
      </c>
      <c r="N104" s="93">
        <v>0</v>
      </c>
      <c r="O104" s="93">
        <v>0</v>
      </c>
      <c r="P104" s="93">
        <v>0</v>
      </c>
      <c r="Q104" s="93">
        <v>2130.8960000000002</v>
      </c>
      <c r="R104" s="93">
        <v>0</v>
      </c>
      <c r="S104" s="93">
        <v>0</v>
      </c>
    </row>
    <row r="105" spans="1:19">
      <c r="A105" s="93" t="s">
        <v>423</v>
      </c>
      <c r="B105" s="94">
        <v>107355000000</v>
      </c>
      <c r="C105" s="93">
        <v>68034.05</v>
      </c>
      <c r="D105" s="93" t="s">
        <v>534</v>
      </c>
      <c r="E105" s="93">
        <v>11214.473</v>
      </c>
      <c r="F105" s="93">
        <v>26914.7</v>
      </c>
      <c r="G105" s="93">
        <v>7911.4040000000005</v>
      </c>
      <c r="H105" s="93">
        <v>0</v>
      </c>
      <c r="I105" s="93">
        <v>19908.295999999998</v>
      </c>
      <c r="J105" s="93">
        <v>0</v>
      </c>
      <c r="K105" s="93">
        <v>0</v>
      </c>
      <c r="L105" s="93">
        <v>0</v>
      </c>
      <c r="M105" s="93">
        <v>0</v>
      </c>
      <c r="N105" s="93">
        <v>0</v>
      </c>
      <c r="O105" s="93">
        <v>0</v>
      </c>
      <c r="P105" s="93">
        <v>0</v>
      </c>
      <c r="Q105" s="93">
        <v>2085.1770000000001</v>
      </c>
      <c r="R105" s="93">
        <v>0</v>
      </c>
      <c r="S105" s="93">
        <v>0</v>
      </c>
    </row>
    <row r="106" spans="1:19">
      <c r="A106" s="93" t="s">
        <v>424</v>
      </c>
      <c r="B106" s="94">
        <v>107480000000</v>
      </c>
      <c r="C106" s="93">
        <v>67319.203999999998</v>
      </c>
      <c r="D106" s="93" t="s">
        <v>500</v>
      </c>
      <c r="E106" s="93">
        <v>11214.473</v>
      </c>
      <c r="F106" s="93">
        <v>26914.7</v>
      </c>
      <c r="G106" s="93">
        <v>7911.4040000000005</v>
      </c>
      <c r="H106" s="93">
        <v>0</v>
      </c>
      <c r="I106" s="93">
        <v>19206.225999999999</v>
      </c>
      <c r="J106" s="93">
        <v>0</v>
      </c>
      <c r="K106" s="93">
        <v>0</v>
      </c>
      <c r="L106" s="93">
        <v>0</v>
      </c>
      <c r="M106" s="93">
        <v>0</v>
      </c>
      <c r="N106" s="93">
        <v>0</v>
      </c>
      <c r="O106" s="93">
        <v>0</v>
      </c>
      <c r="P106" s="93">
        <v>0</v>
      </c>
      <c r="Q106" s="93">
        <v>2072.4</v>
      </c>
      <c r="R106" s="93">
        <v>0</v>
      </c>
      <c r="S106" s="93">
        <v>0</v>
      </c>
    </row>
    <row r="107" spans="1:19">
      <c r="A107" s="93" t="s">
        <v>425</v>
      </c>
      <c r="B107" s="94">
        <v>101478000000</v>
      </c>
      <c r="C107" s="93">
        <v>75233.990999999995</v>
      </c>
      <c r="D107" s="93" t="s">
        <v>537</v>
      </c>
      <c r="E107" s="93">
        <v>11214.473</v>
      </c>
      <c r="F107" s="93">
        <v>26914.7</v>
      </c>
      <c r="G107" s="93">
        <v>7911.4040000000005</v>
      </c>
      <c r="H107" s="93">
        <v>0</v>
      </c>
      <c r="I107" s="93">
        <v>27022.491999999998</v>
      </c>
      <c r="J107" s="93">
        <v>0</v>
      </c>
      <c r="K107" s="93">
        <v>0</v>
      </c>
      <c r="L107" s="93">
        <v>0</v>
      </c>
      <c r="M107" s="93">
        <v>0</v>
      </c>
      <c r="N107" s="93">
        <v>0</v>
      </c>
      <c r="O107" s="93">
        <v>0</v>
      </c>
      <c r="P107" s="93">
        <v>0</v>
      </c>
      <c r="Q107" s="93">
        <v>2170.922</v>
      </c>
      <c r="R107" s="93">
        <v>0</v>
      </c>
      <c r="S107" s="93">
        <v>0</v>
      </c>
    </row>
    <row r="108" spans="1:19">
      <c r="A108" s="93" t="s">
        <v>426</v>
      </c>
      <c r="B108" s="94">
        <v>100085000000</v>
      </c>
      <c r="C108" s="93">
        <v>54699.095000000001</v>
      </c>
      <c r="D108" s="93" t="s">
        <v>614</v>
      </c>
      <c r="E108" s="93">
        <v>11214.473</v>
      </c>
      <c r="F108" s="93">
        <v>26914.7</v>
      </c>
      <c r="G108" s="93">
        <v>7911.4040000000005</v>
      </c>
      <c r="H108" s="93">
        <v>0</v>
      </c>
      <c r="I108" s="93">
        <v>6678.8850000000002</v>
      </c>
      <c r="J108" s="93">
        <v>0</v>
      </c>
      <c r="K108" s="93">
        <v>0</v>
      </c>
      <c r="L108" s="93">
        <v>0</v>
      </c>
      <c r="M108" s="93">
        <v>0</v>
      </c>
      <c r="N108" s="93">
        <v>0</v>
      </c>
      <c r="O108" s="93">
        <v>0</v>
      </c>
      <c r="P108" s="93">
        <v>0</v>
      </c>
      <c r="Q108" s="93">
        <v>1979.6320000000001</v>
      </c>
      <c r="R108" s="93">
        <v>0</v>
      </c>
      <c r="S108" s="93">
        <v>0</v>
      </c>
    </row>
    <row r="109" spans="1:19">
      <c r="A109" s="93" t="s">
        <v>427</v>
      </c>
      <c r="B109" s="94">
        <v>96834400000</v>
      </c>
      <c r="C109" s="93">
        <v>49474.498</v>
      </c>
      <c r="D109" s="93" t="s">
        <v>615</v>
      </c>
      <c r="E109" s="93">
        <v>11214.473</v>
      </c>
      <c r="F109" s="93">
        <v>26914.7</v>
      </c>
      <c r="G109" s="93">
        <v>7911.4040000000005</v>
      </c>
      <c r="H109" s="93">
        <v>0</v>
      </c>
      <c r="I109" s="93">
        <v>62.747</v>
      </c>
      <c r="J109" s="93">
        <v>0</v>
      </c>
      <c r="K109" s="93">
        <v>0</v>
      </c>
      <c r="L109" s="93">
        <v>0</v>
      </c>
      <c r="M109" s="93">
        <v>0</v>
      </c>
      <c r="N109" s="93">
        <v>0</v>
      </c>
      <c r="O109" s="93">
        <v>0</v>
      </c>
      <c r="P109" s="93">
        <v>0</v>
      </c>
      <c r="Q109" s="93">
        <v>3371.1729999999998</v>
      </c>
      <c r="R109" s="93">
        <v>0</v>
      </c>
      <c r="S109" s="93">
        <v>0</v>
      </c>
    </row>
    <row r="110" spans="1:19">
      <c r="A110" s="93" t="s">
        <v>428</v>
      </c>
      <c r="B110" s="94">
        <v>100422000000</v>
      </c>
      <c r="C110" s="93">
        <v>49407.997000000003</v>
      </c>
      <c r="D110" s="93" t="s">
        <v>526</v>
      </c>
      <c r="E110" s="93">
        <v>11214.473</v>
      </c>
      <c r="F110" s="93">
        <v>26914.7</v>
      </c>
      <c r="G110" s="93">
        <v>7911.4040000000005</v>
      </c>
      <c r="H110" s="93">
        <v>0</v>
      </c>
      <c r="I110" s="93">
        <v>44.026000000000003</v>
      </c>
      <c r="J110" s="93">
        <v>0</v>
      </c>
      <c r="K110" s="93">
        <v>0</v>
      </c>
      <c r="L110" s="93">
        <v>0</v>
      </c>
      <c r="M110" s="93">
        <v>0</v>
      </c>
      <c r="N110" s="93">
        <v>0</v>
      </c>
      <c r="O110" s="93">
        <v>0</v>
      </c>
      <c r="P110" s="93">
        <v>0</v>
      </c>
      <c r="Q110" s="93">
        <v>3323.3939999999998</v>
      </c>
      <c r="R110" s="93">
        <v>0</v>
      </c>
      <c r="S110" s="93">
        <v>0</v>
      </c>
    </row>
    <row r="111" spans="1:19">
      <c r="A111" s="93"/>
      <c r="B111" s="93"/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</row>
    <row r="112" spans="1:19">
      <c r="A112" s="93" t="s">
        <v>429</v>
      </c>
      <c r="B112" s="94">
        <v>1201670000000</v>
      </c>
      <c r="C112" s="93"/>
      <c r="D112" s="93"/>
      <c r="E112" s="93"/>
      <c r="F112" s="93"/>
      <c r="G112" s="93"/>
      <c r="H112" s="93"/>
      <c r="I112" s="93"/>
      <c r="J112" s="93"/>
      <c r="K112" s="93"/>
      <c r="L112" s="93">
        <v>0</v>
      </c>
      <c r="M112" s="93">
        <v>0</v>
      </c>
      <c r="N112" s="93">
        <v>0</v>
      </c>
      <c r="O112" s="93">
        <v>0</v>
      </c>
      <c r="P112" s="93">
        <v>0</v>
      </c>
      <c r="Q112" s="93"/>
      <c r="R112" s="93">
        <v>0</v>
      </c>
      <c r="S112" s="93">
        <v>0</v>
      </c>
    </row>
    <row r="113" spans="1:19">
      <c r="A113" s="93" t="s">
        <v>430</v>
      </c>
      <c r="B113" s="94">
        <v>90275200000</v>
      </c>
      <c r="C113" s="93">
        <v>49405.328000000001</v>
      </c>
      <c r="D113" s="93"/>
      <c r="E113" s="93">
        <v>11214.473</v>
      </c>
      <c r="F113" s="93">
        <v>26914.7</v>
      </c>
      <c r="G113" s="93">
        <v>7911.4040000000005</v>
      </c>
      <c r="H113" s="93">
        <v>0</v>
      </c>
      <c r="I113" s="93">
        <v>36.213000000000001</v>
      </c>
      <c r="J113" s="93">
        <v>0</v>
      </c>
      <c r="K113" s="93">
        <v>0</v>
      </c>
      <c r="L113" s="93">
        <v>0</v>
      </c>
      <c r="M113" s="93">
        <v>0</v>
      </c>
      <c r="N113" s="93">
        <v>0</v>
      </c>
      <c r="O113" s="93">
        <v>0</v>
      </c>
      <c r="P113" s="93">
        <v>0</v>
      </c>
      <c r="Q113" s="93">
        <v>1957.8230000000001</v>
      </c>
      <c r="R113" s="93">
        <v>0</v>
      </c>
      <c r="S113" s="93">
        <v>0</v>
      </c>
    </row>
    <row r="114" spans="1:19">
      <c r="A114" s="93" t="s">
        <v>431</v>
      </c>
      <c r="B114" s="94">
        <v>107480000000</v>
      </c>
      <c r="C114" s="93">
        <v>75233.990999999995</v>
      </c>
      <c r="D114" s="93"/>
      <c r="E114" s="93">
        <v>11214.473</v>
      </c>
      <c r="F114" s="93">
        <v>26914.7</v>
      </c>
      <c r="G114" s="93">
        <v>7911.4040000000005</v>
      </c>
      <c r="H114" s="93">
        <v>0</v>
      </c>
      <c r="I114" s="93">
        <v>27022.491999999998</v>
      </c>
      <c r="J114" s="93">
        <v>0</v>
      </c>
      <c r="K114" s="93">
        <v>0</v>
      </c>
      <c r="L114" s="93">
        <v>0</v>
      </c>
      <c r="M114" s="93">
        <v>0</v>
      </c>
      <c r="N114" s="93">
        <v>0</v>
      </c>
      <c r="O114" s="93">
        <v>0</v>
      </c>
      <c r="P114" s="93">
        <v>0</v>
      </c>
      <c r="Q114" s="93">
        <v>3371.1729999999998</v>
      </c>
      <c r="R114" s="93">
        <v>0</v>
      </c>
      <c r="S114" s="93">
        <v>0</v>
      </c>
    </row>
    <row r="115" spans="1:1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7"/>
      <c r="B116" s="93" t="s">
        <v>460</v>
      </c>
      <c r="C116" s="93" t="s">
        <v>461</v>
      </c>
      <c r="D116" s="93" t="s">
        <v>157</v>
      </c>
      <c r="E116" s="93" t="s">
        <v>158</v>
      </c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93" t="s">
        <v>462</v>
      </c>
      <c r="B117" s="93">
        <v>24101.9</v>
      </c>
      <c r="C117" s="93">
        <v>14424.52</v>
      </c>
      <c r="D117" s="93">
        <v>0</v>
      </c>
      <c r="E117" s="93">
        <v>38526.42</v>
      </c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93" t="s">
        <v>463</v>
      </c>
      <c r="B118" s="93">
        <v>47.15</v>
      </c>
      <c r="C118" s="93">
        <v>28.22</v>
      </c>
      <c r="D118" s="93">
        <v>0</v>
      </c>
      <c r="E118" s="93">
        <v>75.37</v>
      </c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93" t="s">
        <v>464</v>
      </c>
      <c r="B119" s="93">
        <v>47.15</v>
      </c>
      <c r="C119" s="93">
        <v>28.22</v>
      </c>
      <c r="D119" s="93">
        <v>0</v>
      </c>
      <c r="E119" s="93">
        <v>75.37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6"/>
      <c r="B120" s="86"/>
      <c r="C120" s="86"/>
      <c r="D120" s="86"/>
      <c r="E120" s="86"/>
    </row>
    <row r="121" spans="1:19">
      <c r="A121" s="86"/>
      <c r="B121" s="86"/>
      <c r="C121" s="86"/>
      <c r="D121" s="86"/>
      <c r="E121" s="86"/>
    </row>
    <row r="122" spans="1:19">
      <c r="A122" s="86"/>
      <c r="B122" s="86"/>
      <c r="C122" s="86"/>
      <c r="D122" s="86"/>
      <c r="E122" s="86"/>
    </row>
    <row r="123" spans="1:19">
      <c r="A123" s="86"/>
      <c r="B123" s="86"/>
    </row>
    <row r="124" spans="1:19">
      <c r="A124" s="86"/>
      <c r="B124" s="86"/>
    </row>
    <row r="125" spans="1:19">
      <c r="A125" s="86"/>
      <c r="B125" s="86"/>
    </row>
    <row r="126" spans="1:19">
      <c r="A126" s="86"/>
      <c r="B126" s="8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S126"/>
  <sheetViews>
    <sheetView workbookViewId="0"/>
  </sheetViews>
  <sheetFormatPr defaultRowHeight="10.5"/>
  <cols>
    <col min="1" max="1" width="38.5" style="84" customWidth="1"/>
    <col min="2" max="2" width="32.6640625" style="84" customWidth="1"/>
    <col min="3" max="3" width="33.6640625" style="84" customWidth="1"/>
    <col min="4" max="4" width="38.6640625" style="84" customWidth="1"/>
    <col min="5" max="5" width="45.6640625" style="84" customWidth="1"/>
    <col min="6" max="6" width="50" style="84" customWidth="1"/>
    <col min="7" max="7" width="43.6640625" style="84" customWidth="1"/>
    <col min="8" max="9" width="38.33203125" style="84" customWidth="1"/>
    <col min="10" max="10" width="46.1640625" style="84" customWidth="1"/>
    <col min="11" max="11" width="36.5" style="84" customWidth="1"/>
    <col min="12" max="12" width="45" style="84" customWidth="1"/>
    <col min="13" max="13" width="50.1640625" style="84" customWidth="1"/>
    <col min="14" max="15" width="44.83203125" style="84" customWidth="1"/>
    <col min="16" max="16" width="45.33203125" style="84" customWidth="1"/>
    <col min="17" max="17" width="45.1640625" style="84" customWidth="1"/>
    <col min="18" max="18" width="42.6640625" style="84" customWidth="1"/>
    <col min="19" max="19" width="48.1640625" style="84" customWidth="1"/>
    <col min="20" max="23" width="9.33203125" style="84" customWidth="1"/>
    <col min="24" max="16384" width="9.33203125" style="84"/>
  </cols>
  <sheetData>
    <row r="1" spans="1:19">
      <c r="A1" s="87"/>
      <c r="B1" s="93" t="s">
        <v>316</v>
      </c>
      <c r="C1" s="93" t="s">
        <v>317</v>
      </c>
      <c r="D1" s="93" t="s">
        <v>318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319</v>
      </c>
      <c r="B2" s="93">
        <v>3375.97</v>
      </c>
      <c r="C2" s="93">
        <v>6604.6</v>
      </c>
      <c r="D2" s="93">
        <v>6604.6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320</v>
      </c>
      <c r="B3" s="93">
        <v>3375.97</v>
      </c>
      <c r="C3" s="93">
        <v>6604.6</v>
      </c>
      <c r="D3" s="93">
        <v>6604.6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321</v>
      </c>
      <c r="B4" s="93">
        <v>6822.92</v>
      </c>
      <c r="C4" s="93">
        <v>13348.1</v>
      </c>
      <c r="D4" s="93">
        <v>13348.1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322</v>
      </c>
      <c r="B5" s="93">
        <v>6822.92</v>
      </c>
      <c r="C5" s="93">
        <v>13348.1</v>
      </c>
      <c r="D5" s="93">
        <v>13348.1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3" t="s">
        <v>323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324</v>
      </c>
      <c r="B8" s="93">
        <v>511.15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325</v>
      </c>
      <c r="B9" s="93">
        <v>511.15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326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3" t="s">
        <v>327</v>
      </c>
      <c r="C12" s="93" t="s">
        <v>328</v>
      </c>
      <c r="D12" s="93" t="s">
        <v>329</v>
      </c>
      <c r="E12" s="93" t="s">
        <v>330</v>
      </c>
      <c r="F12" s="93" t="s">
        <v>331</v>
      </c>
      <c r="G12" s="93" t="s">
        <v>332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64</v>
      </c>
      <c r="B13" s="93">
        <v>0</v>
      </c>
      <c r="C13" s="93">
        <v>1070.3699999999999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65</v>
      </c>
      <c r="B14" s="93">
        <v>94.65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73</v>
      </c>
      <c r="B15" s="93">
        <v>289.8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74</v>
      </c>
      <c r="B16" s="93">
        <v>16.82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75</v>
      </c>
      <c r="B17" s="93">
        <v>599.04999999999995</v>
      </c>
      <c r="C17" s="93">
        <v>800.92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76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77</v>
      </c>
      <c r="B19" s="93">
        <v>218.98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78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79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80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59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81</v>
      </c>
      <c r="B24" s="93">
        <v>0</v>
      </c>
      <c r="C24" s="93">
        <v>226.61</v>
      </c>
      <c r="D24" s="93">
        <v>0</v>
      </c>
      <c r="E24" s="93">
        <v>0</v>
      </c>
      <c r="F24" s="93">
        <v>0</v>
      </c>
      <c r="G24" s="93">
        <v>1377.36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82</v>
      </c>
      <c r="B25" s="93">
        <v>58.75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83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84</v>
      </c>
      <c r="B28" s="93">
        <v>1278.06</v>
      </c>
      <c r="C28" s="93">
        <v>2097.9</v>
      </c>
      <c r="D28" s="93">
        <v>0</v>
      </c>
      <c r="E28" s="93">
        <v>0</v>
      </c>
      <c r="F28" s="93">
        <v>0</v>
      </c>
      <c r="G28" s="93">
        <v>1377.36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3" t="s">
        <v>323</v>
      </c>
      <c r="C30" s="93" t="s">
        <v>227</v>
      </c>
      <c r="D30" s="93" t="s">
        <v>333</v>
      </c>
      <c r="E30" s="93" t="s">
        <v>334</v>
      </c>
      <c r="F30" s="93" t="s">
        <v>335</v>
      </c>
      <c r="G30" s="93" t="s">
        <v>336</v>
      </c>
      <c r="H30" s="93" t="s">
        <v>337</v>
      </c>
      <c r="I30" s="93" t="s">
        <v>338</v>
      </c>
      <c r="J30" s="93" t="s">
        <v>339</v>
      </c>
      <c r="K30"/>
      <c r="L30"/>
      <c r="M30"/>
      <c r="N30"/>
      <c r="O30"/>
      <c r="P30"/>
      <c r="Q30"/>
      <c r="R30"/>
      <c r="S30"/>
    </row>
    <row r="31" spans="1:19">
      <c r="A31" s="93" t="s">
        <v>340</v>
      </c>
      <c r="B31" s="93">
        <v>371.75</v>
      </c>
      <c r="C31" s="93" t="s">
        <v>235</v>
      </c>
      <c r="D31" s="93">
        <v>1133.3900000000001</v>
      </c>
      <c r="E31" s="93">
        <v>1</v>
      </c>
      <c r="F31" s="93">
        <v>169.19</v>
      </c>
      <c r="G31" s="93">
        <v>47.17</v>
      </c>
      <c r="H31" s="93">
        <v>27.38</v>
      </c>
      <c r="I31" s="93">
        <v>1.39</v>
      </c>
      <c r="J31" s="93">
        <v>60.261200000000002</v>
      </c>
      <c r="K31"/>
      <c r="L31"/>
      <c r="M31"/>
      <c r="N31"/>
      <c r="O31"/>
      <c r="P31"/>
      <c r="Q31"/>
      <c r="R31"/>
      <c r="S31"/>
    </row>
    <row r="32" spans="1:19">
      <c r="A32" s="93" t="s">
        <v>341</v>
      </c>
      <c r="B32" s="93">
        <v>139.41</v>
      </c>
      <c r="C32" s="93" t="s">
        <v>235</v>
      </c>
      <c r="D32" s="93">
        <v>425.02</v>
      </c>
      <c r="E32" s="93">
        <v>1</v>
      </c>
      <c r="F32" s="93">
        <v>106.53</v>
      </c>
      <c r="G32" s="93">
        <v>0</v>
      </c>
      <c r="H32" s="93">
        <v>16.37</v>
      </c>
      <c r="I32" s="93">
        <v>18.59</v>
      </c>
      <c r="J32" s="93">
        <v>1579.5173</v>
      </c>
      <c r="K32"/>
      <c r="L32"/>
      <c r="M32"/>
      <c r="N32"/>
      <c r="O32"/>
      <c r="P32"/>
      <c r="Q32"/>
      <c r="R32"/>
      <c r="S32"/>
    </row>
    <row r="33" spans="1:19">
      <c r="A33" s="93" t="s">
        <v>158</v>
      </c>
      <c r="B33" s="93">
        <v>511.15</v>
      </c>
      <c r="C33" s="93"/>
      <c r="D33" s="93">
        <v>1558.4</v>
      </c>
      <c r="E33" s="93"/>
      <c r="F33" s="93">
        <v>275.72000000000003</v>
      </c>
      <c r="G33" s="93">
        <v>47.17</v>
      </c>
      <c r="H33" s="93">
        <v>24.377300000000002</v>
      </c>
      <c r="I33" s="93">
        <v>1.86</v>
      </c>
      <c r="J33" s="93">
        <v>474.60320000000002</v>
      </c>
      <c r="K33"/>
      <c r="L33"/>
      <c r="M33"/>
      <c r="N33"/>
      <c r="O33"/>
      <c r="P33"/>
      <c r="Q33"/>
      <c r="R33"/>
      <c r="S33"/>
    </row>
    <row r="34" spans="1:19">
      <c r="A34" s="93" t="s">
        <v>342</v>
      </c>
      <c r="B34" s="93">
        <v>511.15</v>
      </c>
      <c r="C34" s="93"/>
      <c r="D34" s="93">
        <v>1558.4</v>
      </c>
      <c r="E34" s="93"/>
      <c r="F34" s="93">
        <v>275.72000000000003</v>
      </c>
      <c r="G34" s="93">
        <v>47.17</v>
      </c>
      <c r="H34" s="93">
        <v>24.377300000000002</v>
      </c>
      <c r="I34" s="93">
        <v>1.86</v>
      </c>
      <c r="J34" s="93">
        <v>474.60320000000002</v>
      </c>
      <c r="K34"/>
      <c r="L34"/>
      <c r="M34"/>
      <c r="N34"/>
      <c r="O34"/>
      <c r="P34"/>
      <c r="Q34"/>
      <c r="R34"/>
      <c r="S34"/>
    </row>
    <row r="35" spans="1:19">
      <c r="A35" s="93" t="s">
        <v>343</v>
      </c>
      <c r="B35" s="93">
        <v>0</v>
      </c>
      <c r="C35" s="93"/>
      <c r="D35" s="93">
        <v>0</v>
      </c>
      <c r="E35" s="93"/>
      <c r="F35" s="93">
        <v>0</v>
      </c>
      <c r="G35" s="93">
        <v>0</v>
      </c>
      <c r="H35" s="93"/>
      <c r="I35" s="93"/>
      <c r="J35" s="93"/>
      <c r="K35"/>
      <c r="L35"/>
      <c r="M35"/>
      <c r="N35"/>
      <c r="O35"/>
      <c r="P35"/>
      <c r="Q35"/>
      <c r="R35"/>
      <c r="S35"/>
    </row>
    <row r="36" spans="1:19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1:19">
      <c r="A37" s="87"/>
      <c r="B37" s="93" t="s">
        <v>43</v>
      </c>
      <c r="C37" s="93" t="s">
        <v>344</v>
      </c>
      <c r="D37" s="93" t="s">
        <v>345</v>
      </c>
      <c r="E37" s="93" t="s">
        <v>346</v>
      </c>
      <c r="F37" s="93" t="s">
        <v>347</v>
      </c>
      <c r="G37" s="93" t="s">
        <v>348</v>
      </c>
      <c r="H37" s="93" t="s">
        <v>349</v>
      </c>
      <c r="I37" s="93" t="s">
        <v>350</v>
      </c>
      <c r="J37"/>
      <c r="K37"/>
      <c r="L37"/>
      <c r="M37"/>
      <c r="N37"/>
      <c r="O37"/>
      <c r="P37"/>
      <c r="Q37"/>
      <c r="R37"/>
      <c r="S37"/>
    </row>
    <row r="38" spans="1:19">
      <c r="A38" s="93" t="s">
        <v>351</v>
      </c>
      <c r="B38" s="93" t="s">
        <v>352</v>
      </c>
      <c r="C38" s="93">
        <v>0.22</v>
      </c>
      <c r="D38" s="93">
        <v>0.88600000000000001</v>
      </c>
      <c r="E38" s="93">
        <v>1.0209999999999999</v>
      </c>
      <c r="F38" s="93">
        <v>50.13</v>
      </c>
      <c r="G38" s="93">
        <v>90</v>
      </c>
      <c r="H38" s="93">
        <v>90</v>
      </c>
      <c r="I38" s="93" t="s">
        <v>353</v>
      </c>
      <c r="J38"/>
      <c r="K38"/>
      <c r="L38"/>
      <c r="M38"/>
      <c r="N38"/>
      <c r="O38"/>
      <c r="P38"/>
      <c r="Q38"/>
      <c r="R38"/>
      <c r="S38"/>
    </row>
    <row r="39" spans="1:19">
      <c r="A39" s="93" t="s">
        <v>354</v>
      </c>
      <c r="B39" s="93" t="s">
        <v>352</v>
      </c>
      <c r="C39" s="93">
        <v>0.22</v>
      </c>
      <c r="D39" s="93">
        <v>0.88600000000000001</v>
      </c>
      <c r="E39" s="93">
        <v>1.0209999999999999</v>
      </c>
      <c r="F39" s="93">
        <v>68.930000000000007</v>
      </c>
      <c r="G39" s="93">
        <v>180</v>
      </c>
      <c r="H39" s="93">
        <v>90</v>
      </c>
      <c r="I39" s="93" t="s">
        <v>355</v>
      </c>
      <c r="J39"/>
      <c r="K39"/>
      <c r="L39"/>
      <c r="M39"/>
      <c r="N39"/>
      <c r="O39"/>
      <c r="P39"/>
      <c r="Q39"/>
      <c r="R39"/>
      <c r="S39"/>
    </row>
    <row r="40" spans="1:19">
      <c r="A40" s="93" t="s">
        <v>356</v>
      </c>
      <c r="B40" s="93" t="s">
        <v>352</v>
      </c>
      <c r="C40" s="93">
        <v>0.22</v>
      </c>
      <c r="D40" s="93">
        <v>0.88600000000000001</v>
      </c>
      <c r="E40" s="93">
        <v>1.0209999999999999</v>
      </c>
      <c r="F40" s="93">
        <v>50.13</v>
      </c>
      <c r="G40" s="93">
        <v>270</v>
      </c>
      <c r="H40" s="93">
        <v>90</v>
      </c>
      <c r="I40" s="93" t="s">
        <v>357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358</v>
      </c>
      <c r="B41" s="93" t="s">
        <v>359</v>
      </c>
      <c r="C41" s="93">
        <v>0.3</v>
      </c>
      <c r="D41" s="93">
        <v>3.12</v>
      </c>
      <c r="E41" s="93">
        <v>12.904</v>
      </c>
      <c r="F41" s="93">
        <v>371.75</v>
      </c>
      <c r="G41" s="93">
        <v>0</v>
      </c>
      <c r="H41" s="93">
        <v>180</v>
      </c>
      <c r="I41" s="93"/>
      <c r="J41"/>
      <c r="K41"/>
      <c r="L41"/>
      <c r="M41"/>
      <c r="N41"/>
      <c r="O41"/>
      <c r="P41"/>
      <c r="Q41"/>
      <c r="R41"/>
      <c r="S41"/>
    </row>
    <row r="42" spans="1:19">
      <c r="A42" s="93" t="s">
        <v>561</v>
      </c>
      <c r="B42" s="93" t="s">
        <v>562</v>
      </c>
      <c r="C42" s="93">
        <v>0.3</v>
      </c>
      <c r="D42" s="93">
        <v>0.4</v>
      </c>
      <c r="E42" s="93">
        <v>0.433</v>
      </c>
      <c r="F42" s="93">
        <v>371.75</v>
      </c>
      <c r="G42" s="93">
        <v>180</v>
      </c>
      <c r="H42" s="93">
        <v>0</v>
      </c>
      <c r="I42" s="93"/>
      <c r="J42"/>
      <c r="K42"/>
      <c r="L42"/>
      <c r="M42"/>
      <c r="N42"/>
      <c r="O42"/>
      <c r="P42"/>
      <c r="Q42"/>
      <c r="R42"/>
      <c r="S42"/>
    </row>
    <row r="43" spans="1:19">
      <c r="A43" s="93" t="s">
        <v>360</v>
      </c>
      <c r="B43" s="93" t="s">
        <v>352</v>
      </c>
      <c r="C43" s="93">
        <v>0.22</v>
      </c>
      <c r="D43" s="93">
        <v>0.88600000000000001</v>
      </c>
      <c r="E43" s="93">
        <v>1.0209999999999999</v>
      </c>
      <c r="F43" s="93">
        <v>18.8</v>
      </c>
      <c r="G43" s="93">
        <v>90</v>
      </c>
      <c r="H43" s="93">
        <v>90</v>
      </c>
      <c r="I43" s="93" t="s">
        <v>353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361</v>
      </c>
      <c r="B44" s="93" t="s">
        <v>352</v>
      </c>
      <c r="C44" s="93">
        <v>0.22</v>
      </c>
      <c r="D44" s="93">
        <v>0.88600000000000001</v>
      </c>
      <c r="E44" s="93">
        <v>1.0209999999999999</v>
      </c>
      <c r="F44" s="93">
        <v>68.930000000000007</v>
      </c>
      <c r="G44" s="93">
        <v>0</v>
      </c>
      <c r="H44" s="93">
        <v>90</v>
      </c>
      <c r="I44" s="93" t="s">
        <v>362</v>
      </c>
      <c r="J44"/>
      <c r="K44"/>
      <c r="L44"/>
      <c r="M44"/>
      <c r="N44"/>
      <c r="O44"/>
      <c r="P44"/>
      <c r="Q44"/>
      <c r="R44"/>
      <c r="S44"/>
    </row>
    <row r="45" spans="1:19">
      <c r="A45" s="93" t="s">
        <v>363</v>
      </c>
      <c r="B45" s="93" t="s">
        <v>352</v>
      </c>
      <c r="C45" s="93">
        <v>0.22</v>
      </c>
      <c r="D45" s="93">
        <v>0.88600000000000001</v>
      </c>
      <c r="E45" s="93">
        <v>1.0209999999999999</v>
      </c>
      <c r="F45" s="93">
        <v>18.8</v>
      </c>
      <c r="G45" s="93">
        <v>270</v>
      </c>
      <c r="H45" s="93">
        <v>90</v>
      </c>
      <c r="I45" s="93" t="s">
        <v>357</v>
      </c>
      <c r="J45"/>
      <c r="K45"/>
      <c r="L45"/>
      <c r="M45"/>
      <c r="N45"/>
      <c r="O45"/>
      <c r="P45"/>
      <c r="Q45"/>
      <c r="R45"/>
      <c r="S45"/>
    </row>
    <row r="46" spans="1:19">
      <c r="A46" s="93" t="s">
        <v>364</v>
      </c>
      <c r="B46" s="93" t="s">
        <v>359</v>
      </c>
      <c r="C46" s="93">
        <v>0.3</v>
      </c>
      <c r="D46" s="93">
        <v>3.12</v>
      </c>
      <c r="E46" s="93">
        <v>12.904</v>
      </c>
      <c r="F46" s="93">
        <v>139.41</v>
      </c>
      <c r="G46" s="93">
        <v>0</v>
      </c>
      <c r="H46" s="93">
        <v>180</v>
      </c>
      <c r="I46" s="93"/>
      <c r="J46"/>
      <c r="K46"/>
      <c r="L46"/>
      <c r="M46"/>
      <c r="N46"/>
      <c r="O46"/>
      <c r="P46"/>
      <c r="Q46"/>
      <c r="R46"/>
      <c r="S46"/>
    </row>
    <row r="47" spans="1:19">
      <c r="A47" s="93" t="s">
        <v>563</v>
      </c>
      <c r="B47" s="93" t="s">
        <v>562</v>
      </c>
      <c r="C47" s="93">
        <v>0.3</v>
      </c>
      <c r="D47" s="93">
        <v>0.4</v>
      </c>
      <c r="E47" s="93">
        <v>0.433</v>
      </c>
      <c r="F47" s="93">
        <v>139.41</v>
      </c>
      <c r="G47" s="93">
        <v>180</v>
      </c>
      <c r="H47" s="93">
        <v>0</v>
      </c>
      <c r="I47" s="93"/>
      <c r="J47"/>
      <c r="K47"/>
      <c r="L47"/>
      <c r="M47"/>
      <c r="N47"/>
      <c r="O47"/>
      <c r="P47"/>
      <c r="Q47"/>
      <c r="R47"/>
      <c r="S47"/>
    </row>
    <row r="48" spans="1:19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19">
      <c r="A49" s="87"/>
      <c r="B49" s="93" t="s">
        <v>43</v>
      </c>
      <c r="C49" s="93" t="s">
        <v>365</v>
      </c>
      <c r="D49" s="93" t="s">
        <v>366</v>
      </c>
      <c r="E49" s="93" t="s">
        <v>367</v>
      </c>
      <c r="F49" s="93" t="s">
        <v>37</v>
      </c>
      <c r="G49" s="93" t="s">
        <v>368</v>
      </c>
      <c r="H49" s="93" t="s">
        <v>369</v>
      </c>
      <c r="I49" s="93" t="s">
        <v>370</v>
      </c>
      <c r="J49" s="93" t="s">
        <v>348</v>
      </c>
      <c r="K49" s="93" t="s">
        <v>350</v>
      </c>
      <c r="L49"/>
      <c r="M49"/>
      <c r="N49"/>
      <c r="O49"/>
      <c r="P49"/>
      <c r="Q49"/>
      <c r="R49"/>
      <c r="S49"/>
    </row>
    <row r="50" spans="1:19">
      <c r="A50" s="93" t="s">
        <v>371</v>
      </c>
      <c r="B50" s="93" t="s">
        <v>649</v>
      </c>
      <c r="C50" s="93">
        <v>13.94</v>
      </c>
      <c r="D50" s="93">
        <v>13.94</v>
      </c>
      <c r="E50" s="93">
        <v>3.5249999999999999</v>
      </c>
      <c r="F50" s="93">
        <v>0.40699999999999997</v>
      </c>
      <c r="G50" s="93">
        <v>0.316</v>
      </c>
      <c r="H50" s="93" t="s">
        <v>58</v>
      </c>
      <c r="I50" s="93" t="s">
        <v>351</v>
      </c>
      <c r="J50" s="93">
        <v>90</v>
      </c>
      <c r="K50" s="93" t="s">
        <v>353</v>
      </c>
      <c r="L50"/>
      <c r="M50"/>
      <c r="N50"/>
      <c r="O50"/>
      <c r="P50"/>
      <c r="Q50"/>
      <c r="R50"/>
      <c r="S50"/>
    </row>
    <row r="51" spans="1:19">
      <c r="A51" s="93" t="s">
        <v>372</v>
      </c>
      <c r="B51" s="93" t="s">
        <v>649</v>
      </c>
      <c r="C51" s="93">
        <v>19.3</v>
      </c>
      <c r="D51" s="93">
        <v>19.3</v>
      </c>
      <c r="E51" s="93">
        <v>3.5249999999999999</v>
      </c>
      <c r="F51" s="93">
        <v>0.40699999999999997</v>
      </c>
      <c r="G51" s="93">
        <v>0.316</v>
      </c>
      <c r="H51" s="93" t="s">
        <v>58</v>
      </c>
      <c r="I51" s="93" t="s">
        <v>354</v>
      </c>
      <c r="J51" s="93">
        <v>180</v>
      </c>
      <c r="K51" s="93" t="s">
        <v>355</v>
      </c>
      <c r="L51"/>
      <c r="M51"/>
      <c r="N51"/>
      <c r="O51"/>
      <c r="P51"/>
      <c r="Q51"/>
      <c r="R51"/>
      <c r="S51"/>
    </row>
    <row r="52" spans="1:19">
      <c r="A52" s="93" t="s">
        <v>373</v>
      </c>
      <c r="B52" s="93" t="s">
        <v>649</v>
      </c>
      <c r="C52" s="93">
        <v>13.94</v>
      </c>
      <c r="D52" s="93">
        <v>13.94</v>
      </c>
      <c r="E52" s="93">
        <v>3.5249999999999999</v>
      </c>
      <c r="F52" s="93">
        <v>0.40699999999999997</v>
      </c>
      <c r="G52" s="93">
        <v>0.316</v>
      </c>
      <c r="H52" s="93" t="s">
        <v>58</v>
      </c>
      <c r="I52" s="93" t="s">
        <v>356</v>
      </c>
      <c r="J52" s="93">
        <v>270</v>
      </c>
      <c r="K52" s="93" t="s">
        <v>357</v>
      </c>
      <c r="L52"/>
      <c r="M52"/>
      <c r="N52"/>
      <c r="O52"/>
      <c r="P52"/>
      <c r="Q52"/>
      <c r="R52"/>
      <c r="S52"/>
    </row>
    <row r="53" spans="1:19">
      <c r="A53" s="93" t="s">
        <v>374</v>
      </c>
      <c r="B53" s="93"/>
      <c r="C53" s="93"/>
      <c r="D53" s="93">
        <v>47.17</v>
      </c>
      <c r="E53" s="93">
        <v>3.52</v>
      </c>
      <c r="F53" s="93">
        <v>0.40699999999999997</v>
      </c>
      <c r="G53" s="93">
        <v>0.316</v>
      </c>
      <c r="H53" s="93"/>
      <c r="I53" s="93"/>
      <c r="J53" s="93"/>
      <c r="K53" s="93"/>
      <c r="L53"/>
      <c r="M53"/>
      <c r="N53"/>
      <c r="O53"/>
      <c r="P53"/>
      <c r="Q53"/>
      <c r="R53"/>
      <c r="S53"/>
    </row>
    <row r="54" spans="1:19">
      <c r="A54" s="93" t="s">
        <v>375</v>
      </c>
      <c r="B54" s="93"/>
      <c r="C54" s="93"/>
      <c r="D54" s="93">
        <v>0</v>
      </c>
      <c r="E54" s="93" t="s">
        <v>376</v>
      </c>
      <c r="F54" s="93" t="s">
        <v>376</v>
      </c>
      <c r="G54" s="93" t="s">
        <v>376</v>
      </c>
      <c r="H54" s="93"/>
      <c r="I54" s="93"/>
      <c r="J54" s="93"/>
      <c r="K54" s="93"/>
      <c r="L54"/>
      <c r="M54"/>
      <c r="N54"/>
      <c r="O54"/>
      <c r="P54"/>
      <c r="Q54"/>
      <c r="R54"/>
      <c r="S54"/>
    </row>
    <row r="55" spans="1:19">
      <c r="A55" s="93" t="s">
        <v>377</v>
      </c>
      <c r="B55" s="93"/>
      <c r="C55" s="93"/>
      <c r="D55" s="93">
        <v>47.17</v>
      </c>
      <c r="E55" s="93">
        <v>3.52</v>
      </c>
      <c r="F55" s="93">
        <v>0.40699999999999997</v>
      </c>
      <c r="G55" s="93">
        <v>0.316</v>
      </c>
      <c r="H55" s="93"/>
      <c r="I55" s="93"/>
      <c r="J55" s="93"/>
      <c r="K55" s="93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87"/>
      <c r="B57" s="93" t="s">
        <v>111</v>
      </c>
      <c r="C57" s="93" t="s">
        <v>378</v>
      </c>
      <c r="D57" s="93" t="s">
        <v>379</v>
      </c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93" t="s">
        <v>27</v>
      </c>
      <c r="B58" s="93"/>
      <c r="C58" s="93"/>
      <c r="D58" s="93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7"/>
      <c r="B60" s="93" t="s">
        <v>111</v>
      </c>
      <c r="C60" s="93" t="s">
        <v>380</v>
      </c>
      <c r="D60" s="93" t="s">
        <v>381</v>
      </c>
      <c r="E60" s="93" t="s">
        <v>382</v>
      </c>
      <c r="F60" s="93" t="s">
        <v>383</v>
      </c>
      <c r="G60" s="93" t="s">
        <v>379</v>
      </c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93" t="s">
        <v>384</v>
      </c>
      <c r="B61" s="93" t="s">
        <v>385</v>
      </c>
      <c r="C61" s="93">
        <v>90211.85</v>
      </c>
      <c r="D61" s="93">
        <v>60990.720000000001</v>
      </c>
      <c r="E61" s="93">
        <v>29221.13</v>
      </c>
      <c r="F61" s="93">
        <v>0.68</v>
      </c>
      <c r="G61" s="93">
        <v>3.33</v>
      </c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93" t="s">
        <v>386</v>
      </c>
      <c r="B62" s="93" t="s">
        <v>385</v>
      </c>
      <c r="C62" s="93">
        <v>24048.12</v>
      </c>
      <c r="D62" s="93">
        <v>16258.53</v>
      </c>
      <c r="E62" s="93">
        <v>7789.59</v>
      </c>
      <c r="F62" s="93">
        <v>0.68</v>
      </c>
      <c r="G62" s="93">
        <v>3.3</v>
      </c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87"/>
      <c r="B64" s="93" t="s">
        <v>111</v>
      </c>
      <c r="C64" s="93" t="s">
        <v>380</v>
      </c>
      <c r="D64" s="93" t="s">
        <v>379</v>
      </c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93" t="s">
        <v>387</v>
      </c>
      <c r="B65" s="93" t="s">
        <v>388</v>
      </c>
      <c r="C65" s="93">
        <v>213325.93</v>
      </c>
      <c r="D65" s="93">
        <v>0.78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 s="93" t="s">
        <v>389</v>
      </c>
      <c r="B66" s="93" t="s">
        <v>388</v>
      </c>
      <c r="C66" s="93">
        <v>69434.3</v>
      </c>
      <c r="D66" s="93">
        <v>0.78</v>
      </c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87"/>
      <c r="B68" s="93" t="s">
        <v>111</v>
      </c>
      <c r="C68" s="93" t="s">
        <v>390</v>
      </c>
      <c r="D68" s="93" t="s">
        <v>391</v>
      </c>
      <c r="E68" s="93" t="s">
        <v>392</v>
      </c>
      <c r="F68" s="93" t="s">
        <v>393</v>
      </c>
      <c r="G68" s="93" t="s">
        <v>394</v>
      </c>
      <c r="H68" s="93" t="s">
        <v>395</v>
      </c>
      <c r="I68"/>
      <c r="J68"/>
      <c r="K68"/>
      <c r="L68"/>
      <c r="M68"/>
      <c r="N68"/>
      <c r="O68"/>
      <c r="P68"/>
      <c r="Q68"/>
      <c r="R68"/>
      <c r="S68"/>
    </row>
    <row r="69" spans="1:19">
      <c r="A69" s="93" t="s">
        <v>396</v>
      </c>
      <c r="B69" s="93" t="s">
        <v>397</v>
      </c>
      <c r="C69" s="93">
        <v>1</v>
      </c>
      <c r="D69" s="93">
        <v>0</v>
      </c>
      <c r="E69" s="93">
        <v>1.83</v>
      </c>
      <c r="F69" s="93">
        <v>0</v>
      </c>
      <c r="G69" s="93">
        <v>1</v>
      </c>
      <c r="H69" s="93" t="s">
        <v>398</v>
      </c>
      <c r="I69"/>
      <c r="J69"/>
      <c r="K69"/>
      <c r="L69"/>
      <c r="M69"/>
      <c r="N69"/>
      <c r="O69"/>
      <c r="P69"/>
      <c r="Q69"/>
      <c r="R69"/>
      <c r="S69"/>
    </row>
    <row r="70" spans="1:19">
      <c r="A70" s="93" t="s">
        <v>399</v>
      </c>
      <c r="B70" s="93" t="s">
        <v>397</v>
      </c>
      <c r="C70" s="93">
        <v>1</v>
      </c>
      <c r="D70" s="93">
        <v>0</v>
      </c>
      <c r="E70" s="93">
        <v>0.06</v>
      </c>
      <c r="F70" s="93">
        <v>0</v>
      </c>
      <c r="G70" s="93">
        <v>1</v>
      </c>
      <c r="H70" s="93" t="s">
        <v>398</v>
      </c>
      <c r="I70"/>
      <c r="J70"/>
      <c r="K70"/>
      <c r="L70"/>
      <c r="M70"/>
      <c r="N70"/>
      <c r="O70"/>
      <c r="P70"/>
      <c r="Q70"/>
      <c r="R70"/>
      <c r="S70"/>
    </row>
    <row r="71" spans="1:19">
      <c r="A71" s="93" t="s">
        <v>400</v>
      </c>
      <c r="B71" s="93" t="s">
        <v>401</v>
      </c>
      <c r="C71" s="93">
        <v>0.57999999999999996</v>
      </c>
      <c r="D71" s="93">
        <v>1109.6500000000001</v>
      </c>
      <c r="E71" s="93">
        <v>3.63</v>
      </c>
      <c r="F71" s="93">
        <v>6929.38</v>
      </c>
      <c r="G71" s="93">
        <v>1</v>
      </c>
      <c r="H71" s="93" t="s">
        <v>402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93" t="s">
        <v>403</v>
      </c>
      <c r="B72" s="93" t="s">
        <v>401</v>
      </c>
      <c r="C72" s="93">
        <v>0.55000000000000004</v>
      </c>
      <c r="D72" s="93">
        <v>622</v>
      </c>
      <c r="E72" s="93">
        <v>0.97</v>
      </c>
      <c r="F72" s="93">
        <v>1103.22</v>
      </c>
      <c r="G72" s="93">
        <v>1</v>
      </c>
      <c r="H72" s="93" t="s">
        <v>402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7"/>
      <c r="B74" s="93" t="s">
        <v>111</v>
      </c>
      <c r="C74" s="93" t="s">
        <v>404</v>
      </c>
      <c r="D74" s="93" t="s">
        <v>405</v>
      </c>
      <c r="E74" s="93" t="s">
        <v>406</v>
      </c>
      <c r="F74" s="93" t="s">
        <v>407</v>
      </c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408</v>
      </c>
      <c r="B75" s="93" t="s">
        <v>409</v>
      </c>
      <c r="C75" s="93" t="s">
        <v>410</v>
      </c>
      <c r="D75" s="93">
        <v>0.1</v>
      </c>
      <c r="E75" s="93">
        <v>0</v>
      </c>
      <c r="F75" s="93">
        <v>1</v>
      </c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87"/>
      <c r="B77" s="93" t="s">
        <v>111</v>
      </c>
      <c r="C77" s="93" t="s">
        <v>411</v>
      </c>
      <c r="D77" s="93" t="s">
        <v>412</v>
      </c>
      <c r="E77" s="93" t="s">
        <v>413</v>
      </c>
      <c r="F77" s="93" t="s">
        <v>414</v>
      </c>
      <c r="G77" s="93" t="s">
        <v>415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3" t="s">
        <v>416</v>
      </c>
      <c r="B78" s="93" t="s">
        <v>417</v>
      </c>
      <c r="C78" s="93">
        <v>0.2</v>
      </c>
      <c r="D78" s="93">
        <v>845000</v>
      </c>
      <c r="E78" s="93">
        <v>0.8</v>
      </c>
      <c r="F78" s="93">
        <v>3.43</v>
      </c>
      <c r="G78" s="93">
        <v>0.57999999999999996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87"/>
      <c r="B80" s="93" t="s">
        <v>432</v>
      </c>
      <c r="C80" s="93" t="s">
        <v>433</v>
      </c>
      <c r="D80" s="93" t="s">
        <v>434</v>
      </c>
      <c r="E80" s="93" t="s">
        <v>435</v>
      </c>
      <c r="F80" s="93" t="s">
        <v>436</v>
      </c>
      <c r="G80" s="93" t="s">
        <v>437</v>
      </c>
      <c r="H80" s="93" t="s">
        <v>438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418</v>
      </c>
      <c r="B81" s="93">
        <v>51869.225700000003</v>
      </c>
      <c r="C81" s="93">
        <v>78.787599999999998</v>
      </c>
      <c r="D81" s="93">
        <v>190.2826</v>
      </c>
      <c r="E81" s="93">
        <v>0</v>
      </c>
      <c r="F81" s="93">
        <v>5.9999999999999995E-4</v>
      </c>
      <c r="G81" s="93">
        <v>43784.905700000003</v>
      </c>
      <c r="H81" s="93">
        <v>20983.4244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93" t="s">
        <v>419</v>
      </c>
      <c r="B82" s="93">
        <v>45249.234600000003</v>
      </c>
      <c r="C82" s="93">
        <v>69.64</v>
      </c>
      <c r="D82" s="93">
        <v>171.43960000000001</v>
      </c>
      <c r="E82" s="93">
        <v>0</v>
      </c>
      <c r="F82" s="93">
        <v>5.0000000000000001E-4</v>
      </c>
      <c r="G82" s="93">
        <v>39450.802499999998</v>
      </c>
      <c r="H82" s="93">
        <v>18392.144400000001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 s="93" t="s">
        <v>420</v>
      </c>
      <c r="B83" s="93">
        <v>47379.686999999998</v>
      </c>
      <c r="C83" s="93">
        <v>74.5167</v>
      </c>
      <c r="D83" s="93">
        <v>189.09039999999999</v>
      </c>
      <c r="E83" s="93">
        <v>0</v>
      </c>
      <c r="F83" s="93">
        <v>5.9999999999999995E-4</v>
      </c>
      <c r="G83" s="93">
        <v>43515.499100000001</v>
      </c>
      <c r="H83" s="93">
        <v>19410.87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421</v>
      </c>
      <c r="B84" s="93">
        <v>41305.780700000003</v>
      </c>
      <c r="C84" s="93">
        <v>67.723699999999994</v>
      </c>
      <c r="D84" s="93">
        <v>181.39400000000001</v>
      </c>
      <c r="E84" s="93">
        <v>0</v>
      </c>
      <c r="F84" s="93">
        <v>5.9999999999999995E-4</v>
      </c>
      <c r="G84" s="93">
        <v>41749.242299999998</v>
      </c>
      <c r="H84" s="93">
        <v>17186.333500000001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93" t="s">
        <v>278</v>
      </c>
      <c r="B85" s="93">
        <v>42104.073600000003</v>
      </c>
      <c r="C85" s="93">
        <v>71.422600000000003</v>
      </c>
      <c r="D85" s="93">
        <v>199.22739999999999</v>
      </c>
      <c r="E85" s="93">
        <v>0</v>
      </c>
      <c r="F85" s="93">
        <v>5.9999999999999995E-4</v>
      </c>
      <c r="G85" s="93">
        <v>45857.6014</v>
      </c>
      <c r="H85" s="93">
        <v>17746.9977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93" t="s">
        <v>422</v>
      </c>
      <c r="B86" s="93">
        <v>44405.345399999998</v>
      </c>
      <c r="C86" s="93">
        <v>76.758399999999995</v>
      </c>
      <c r="D86" s="93">
        <v>218.7012</v>
      </c>
      <c r="E86" s="93">
        <v>0</v>
      </c>
      <c r="F86" s="93">
        <v>6.9999999999999999E-4</v>
      </c>
      <c r="G86" s="93">
        <v>50342.186399999999</v>
      </c>
      <c r="H86" s="93">
        <v>18853.909599999999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423</v>
      </c>
      <c r="B87" s="93">
        <v>48926.681100000002</v>
      </c>
      <c r="C87" s="93">
        <v>85.070099999999996</v>
      </c>
      <c r="D87" s="93">
        <v>243.9442</v>
      </c>
      <c r="E87" s="93">
        <v>0</v>
      </c>
      <c r="F87" s="93">
        <v>6.9999999999999999E-4</v>
      </c>
      <c r="G87" s="93">
        <v>56153.493499999997</v>
      </c>
      <c r="H87" s="93">
        <v>20821.0537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424</v>
      </c>
      <c r="B88" s="93">
        <v>47044.775999999998</v>
      </c>
      <c r="C88" s="93">
        <v>81.628900000000002</v>
      </c>
      <c r="D88" s="93">
        <v>233.54740000000001</v>
      </c>
      <c r="E88" s="93">
        <v>0</v>
      </c>
      <c r="F88" s="93">
        <v>6.9999999999999999E-4</v>
      </c>
      <c r="G88" s="93">
        <v>53760.022499999999</v>
      </c>
      <c r="H88" s="93">
        <v>20004.028900000001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425</v>
      </c>
      <c r="B89" s="93">
        <v>41362.765500000001</v>
      </c>
      <c r="C89" s="93">
        <v>71.055199999999999</v>
      </c>
      <c r="D89" s="93">
        <v>201.05529999999999</v>
      </c>
      <c r="E89" s="93">
        <v>0</v>
      </c>
      <c r="F89" s="93">
        <v>5.9999999999999995E-4</v>
      </c>
      <c r="G89" s="93">
        <v>46279.673900000002</v>
      </c>
      <c r="H89" s="93">
        <v>17519.632000000001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426</v>
      </c>
      <c r="B90" s="93">
        <v>41785.830600000001</v>
      </c>
      <c r="C90" s="93">
        <v>69.772199999999998</v>
      </c>
      <c r="D90" s="93">
        <v>191.06370000000001</v>
      </c>
      <c r="E90" s="93">
        <v>0</v>
      </c>
      <c r="F90" s="93">
        <v>5.9999999999999995E-4</v>
      </c>
      <c r="G90" s="93">
        <v>43976.836300000003</v>
      </c>
      <c r="H90" s="93">
        <v>17506.670600000001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427</v>
      </c>
      <c r="B91" s="93">
        <v>44253.897799999999</v>
      </c>
      <c r="C91" s="93">
        <v>70.736999999999995</v>
      </c>
      <c r="D91" s="93">
        <v>183.42789999999999</v>
      </c>
      <c r="E91" s="93">
        <v>0</v>
      </c>
      <c r="F91" s="93">
        <v>5.9999999999999995E-4</v>
      </c>
      <c r="G91" s="93">
        <v>42214.409599999999</v>
      </c>
      <c r="H91" s="93">
        <v>18238.924800000001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3" t="s">
        <v>428</v>
      </c>
      <c r="B92" s="93">
        <v>50327.892500000002</v>
      </c>
      <c r="C92" s="93">
        <v>77.329899999999995</v>
      </c>
      <c r="D92" s="93">
        <v>189.9248</v>
      </c>
      <c r="E92" s="93">
        <v>0</v>
      </c>
      <c r="F92" s="93">
        <v>5.9999999999999995E-4</v>
      </c>
      <c r="G92" s="93">
        <v>43704.273099999999</v>
      </c>
      <c r="H92" s="93">
        <v>20444.361199999999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3"/>
      <c r="B93" s="93"/>
      <c r="C93" s="93"/>
      <c r="D93" s="93"/>
      <c r="E93" s="93"/>
      <c r="F93" s="93"/>
      <c r="G93" s="93"/>
      <c r="H93" s="93"/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429</v>
      </c>
      <c r="B94" s="93">
        <v>546015.19050000003</v>
      </c>
      <c r="C94" s="93">
        <v>894.44230000000005</v>
      </c>
      <c r="D94" s="93">
        <v>2393.0985000000001</v>
      </c>
      <c r="E94" s="93">
        <v>0</v>
      </c>
      <c r="F94" s="93">
        <v>7.4000000000000003E-3</v>
      </c>
      <c r="G94" s="93">
        <v>550788.94629999995</v>
      </c>
      <c r="H94" s="93">
        <v>227108.35089999999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3" t="s">
        <v>430</v>
      </c>
      <c r="B95" s="93">
        <v>41305.780700000003</v>
      </c>
      <c r="C95" s="93">
        <v>67.723699999999994</v>
      </c>
      <c r="D95" s="93">
        <v>171.43960000000001</v>
      </c>
      <c r="E95" s="93">
        <v>0</v>
      </c>
      <c r="F95" s="93">
        <v>5.0000000000000001E-4</v>
      </c>
      <c r="G95" s="93">
        <v>39450.802499999998</v>
      </c>
      <c r="H95" s="93">
        <v>17186.333500000001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3" t="s">
        <v>431</v>
      </c>
      <c r="B96" s="93">
        <v>51869.225700000003</v>
      </c>
      <c r="C96" s="93">
        <v>85.070099999999996</v>
      </c>
      <c r="D96" s="93">
        <v>243.9442</v>
      </c>
      <c r="E96" s="93">
        <v>0</v>
      </c>
      <c r="F96" s="93">
        <v>6.9999999999999999E-4</v>
      </c>
      <c r="G96" s="93">
        <v>56153.493499999997</v>
      </c>
      <c r="H96" s="93">
        <v>20983.4244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 s="87"/>
      <c r="B98" s="93" t="s">
        <v>439</v>
      </c>
      <c r="C98" s="93" t="s">
        <v>440</v>
      </c>
      <c r="D98" s="93" t="s">
        <v>441</v>
      </c>
      <c r="E98" s="93" t="s">
        <v>442</v>
      </c>
      <c r="F98" s="93" t="s">
        <v>443</v>
      </c>
      <c r="G98" s="93" t="s">
        <v>444</v>
      </c>
      <c r="H98" s="93" t="s">
        <v>445</v>
      </c>
      <c r="I98" s="93" t="s">
        <v>446</v>
      </c>
      <c r="J98" s="93" t="s">
        <v>447</v>
      </c>
      <c r="K98" s="93" t="s">
        <v>448</v>
      </c>
      <c r="L98" s="93" t="s">
        <v>449</v>
      </c>
      <c r="M98" s="93" t="s">
        <v>450</v>
      </c>
      <c r="N98" s="93" t="s">
        <v>451</v>
      </c>
      <c r="O98" s="93" t="s">
        <v>452</v>
      </c>
      <c r="P98" s="93" t="s">
        <v>453</v>
      </c>
      <c r="Q98" s="93" t="s">
        <v>454</v>
      </c>
      <c r="R98" s="93" t="s">
        <v>455</v>
      </c>
      <c r="S98" s="93" t="s">
        <v>456</v>
      </c>
    </row>
    <row r="99" spans="1:19">
      <c r="A99" s="93" t="s">
        <v>418</v>
      </c>
      <c r="B99" s="94">
        <v>101600000000</v>
      </c>
      <c r="C99" s="93">
        <v>49544.103000000003</v>
      </c>
      <c r="D99" s="93" t="s">
        <v>502</v>
      </c>
      <c r="E99" s="93">
        <v>11214.473</v>
      </c>
      <c r="F99" s="93">
        <v>26914.7</v>
      </c>
      <c r="G99" s="93">
        <v>8032.5910000000003</v>
      </c>
      <c r="H99" s="93">
        <v>0</v>
      </c>
      <c r="I99" s="93">
        <v>50.484999999999999</v>
      </c>
      <c r="J99" s="93">
        <v>0</v>
      </c>
      <c r="K99" s="93">
        <v>0</v>
      </c>
      <c r="L99" s="93">
        <v>0</v>
      </c>
      <c r="M99" s="93">
        <v>0</v>
      </c>
      <c r="N99" s="93">
        <v>0</v>
      </c>
      <c r="O99" s="93">
        <v>0</v>
      </c>
      <c r="P99" s="93">
        <v>0</v>
      </c>
      <c r="Q99" s="93">
        <v>3331.8530000000001</v>
      </c>
      <c r="R99" s="93">
        <v>0</v>
      </c>
      <c r="S99" s="93">
        <v>0</v>
      </c>
    </row>
    <row r="100" spans="1:19">
      <c r="A100" s="93" t="s">
        <v>419</v>
      </c>
      <c r="B100" s="94">
        <v>91542600000</v>
      </c>
      <c r="C100" s="93">
        <v>49552.625999999997</v>
      </c>
      <c r="D100" s="93" t="s">
        <v>503</v>
      </c>
      <c r="E100" s="93">
        <v>11214.473</v>
      </c>
      <c r="F100" s="93">
        <v>26914.7</v>
      </c>
      <c r="G100" s="93">
        <v>8032.5910000000003</v>
      </c>
      <c r="H100" s="93">
        <v>0</v>
      </c>
      <c r="I100" s="93">
        <v>49.911999999999999</v>
      </c>
      <c r="J100" s="93">
        <v>0</v>
      </c>
      <c r="K100" s="93">
        <v>0</v>
      </c>
      <c r="L100" s="93">
        <v>0</v>
      </c>
      <c r="M100" s="93">
        <v>0</v>
      </c>
      <c r="N100" s="93">
        <v>0</v>
      </c>
      <c r="O100" s="93">
        <v>0</v>
      </c>
      <c r="P100" s="93">
        <v>0</v>
      </c>
      <c r="Q100" s="93">
        <v>3340.95</v>
      </c>
      <c r="R100" s="93">
        <v>0</v>
      </c>
      <c r="S100" s="93">
        <v>0</v>
      </c>
    </row>
    <row r="101" spans="1:19">
      <c r="A101" s="93" t="s">
        <v>420</v>
      </c>
      <c r="B101" s="94">
        <v>100974000000</v>
      </c>
      <c r="C101" s="93">
        <v>54192.222999999998</v>
      </c>
      <c r="D101" s="93" t="s">
        <v>486</v>
      </c>
      <c r="E101" s="93">
        <v>11214.473</v>
      </c>
      <c r="F101" s="93">
        <v>26914.7</v>
      </c>
      <c r="G101" s="93">
        <v>8032.5910000000003</v>
      </c>
      <c r="H101" s="93">
        <v>0</v>
      </c>
      <c r="I101" s="93">
        <v>6056.5</v>
      </c>
      <c r="J101" s="93">
        <v>0</v>
      </c>
      <c r="K101" s="93">
        <v>0</v>
      </c>
      <c r="L101" s="93">
        <v>0</v>
      </c>
      <c r="M101" s="93">
        <v>0</v>
      </c>
      <c r="N101" s="93">
        <v>0</v>
      </c>
      <c r="O101" s="93">
        <v>0</v>
      </c>
      <c r="P101" s="93">
        <v>0</v>
      </c>
      <c r="Q101" s="93">
        <v>1973.9580000000001</v>
      </c>
      <c r="R101" s="93">
        <v>0</v>
      </c>
      <c r="S101" s="93">
        <v>0</v>
      </c>
    </row>
    <row r="102" spans="1:19">
      <c r="A102" s="93" t="s">
        <v>421</v>
      </c>
      <c r="B102" s="94">
        <v>96876000000</v>
      </c>
      <c r="C102" s="93">
        <v>54243.438999999998</v>
      </c>
      <c r="D102" s="93" t="s">
        <v>504</v>
      </c>
      <c r="E102" s="93">
        <v>11214.473</v>
      </c>
      <c r="F102" s="93">
        <v>26914.7</v>
      </c>
      <c r="G102" s="93">
        <v>8032.5910000000003</v>
      </c>
      <c r="H102" s="93">
        <v>0</v>
      </c>
      <c r="I102" s="93">
        <v>6052.13</v>
      </c>
      <c r="J102" s="93">
        <v>0</v>
      </c>
      <c r="K102" s="93">
        <v>0</v>
      </c>
      <c r="L102" s="93">
        <v>0</v>
      </c>
      <c r="M102" s="93">
        <v>0</v>
      </c>
      <c r="N102" s="93">
        <v>0</v>
      </c>
      <c r="O102" s="93">
        <v>0</v>
      </c>
      <c r="P102" s="93">
        <v>0</v>
      </c>
      <c r="Q102" s="93">
        <v>2029.5440000000001</v>
      </c>
      <c r="R102" s="93">
        <v>0</v>
      </c>
      <c r="S102" s="93">
        <v>0</v>
      </c>
    </row>
    <row r="103" spans="1:19">
      <c r="A103" s="93" t="s">
        <v>278</v>
      </c>
      <c r="B103" s="94">
        <v>106409000000</v>
      </c>
      <c r="C103" s="93">
        <v>72516.335000000006</v>
      </c>
      <c r="D103" s="93" t="s">
        <v>505</v>
      </c>
      <c r="E103" s="93">
        <v>11214.473</v>
      </c>
      <c r="F103" s="93">
        <v>26914.7</v>
      </c>
      <c r="G103" s="93">
        <v>8032.5910000000003</v>
      </c>
      <c r="H103" s="93">
        <v>0</v>
      </c>
      <c r="I103" s="93">
        <v>24192.522000000001</v>
      </c>
      <c r="J103" s="93">
        <v>0</v>
      </c>
      <c r="K103" s="93">
        <v>0</v>
      </c>
      <c r="L103" s="93">
        <v>0</v>
      </c>
      <c r="M103" s="93">
        <v>0</v>
      </c>
      <c r="N103" s="93">
        <v>0</v>
      </c>
      <c r="O103" s="93">
        <v>0</v>
      </c>
      <c r="P103" s="93">
        <v>0</v>
      </c>
      <c r="Q103" s="93">
        <v>2162.0479999999998</v>
      </c>
      <c r="R103" s="93">
        <v>0</v>
      </c>
      <c r="S103" s="93">
        <v>0</v>
      </c>
    </row>
    <row r="104" spans="1:19">
      <c r="A104" s="93" t="s">
        <v>422</v>
      </c>
      <c r="B104" s="94">
        <v>116815000000</v>
      </c>
      <c r="C104" s="93">
        <v>80621.095000000001</v>
      </c>
      <c r="D104" s="93" t="s">
        <v>616</v>
      </c>
      <c r="E104" s="93">
        <v>11214.473</v>
      </c>
      <c r="F104" s="93">
        <v>26914.7</v>
      </c>
      <c r="G104" s="93">
        <v>8032.5910000000003</v>
      </c>
      <c r="H104" s="93">
        <v>0</v>
      </c>
      <c r="I104" s="93">
        <v>32252.931</v>
      </c>
      <c r="J104" s="93">
        <v>0</v>
      </c>
      <c r="K104" s="93">
        <v>0</v>
      </c>
      <c r="L104" s="93">
        <v>0</v>
      </c>
      <c r="M104" s="93">
        <v>0</v>
      </c>
      <c r="N104" s="93">
        <v>0</v>
      </c>
      <c r="O104" s="93">
        <v>0</v>
      </c>
      <c r="P104" s="93">
        <v>0</v>
      </c>
      <c r="Q104" s="93">
        <v>2206.4</v>
      </c>
      <c r="R104" s="93">
        <v>0</v>
      </c>
      <c r="S104" s="93">
        <v>0</v>
      </c>
    </row>
    <row r="105" spans="1:19">
      <c r="A105" s="93" t="s">
        <v>423</v>
      </c>
      <c r="B105" s="94">
        <v>130300000000</v>
      </c>
      <c r="C105" s="93">
        <v>82673.976999999999</v>
      </c>
      <c r="D105" s="93" t="s">
        <v>617</v>
      </c>
      <c r="E105" s="93">
        <v>11214.473</v>
      </c>
      <c r="F105" s="93">
        <v>26914.7</v>
      </c>
      <c r="G105" s="93">
        <v>8032.5910000000003</v>
      </c>
      <c r="H105" s="93">
        <v>0</v>
      </c>
      <c r="I105" s="93">
        <v>34263.326999999997</v>
      </c>
      <c r="J105" s="93">
        <v>0</v>
      </c>
      <c r="K105" s="93">
        <v>0</v>
      </c>
      <c r="L105" s="93">
        <v>0</v>
      </c>
      <c r="M105" s="93">
        <v>0</v>
      </c>
      <c r="N105" s="93">
        <v>0</v>
      </c>
      <c r="O105" s="93">
        <v>0</v>
      </c>
      <c r="P105" s="93">
        <v>0</v>
      </c>
      <c r="Q105" s="93">
        <v>2248.8850000000002</v>
      </c>
      <c r="R105" s="93">
        <v>0</v>
      </c>
      <c r="S105" s="93">
        <v>0</v>
      </c>
    </row>
    <row r="106" spans="1:19">
      <c r="A106" s="93" t="s">
        <v>424</v>
      </c>
      <c r="B106" s="94">
        <v>124746000000</v>
      </c>
      <c r="C106" s="93">
        <v>81083.157000000007</v>
      </c>
      <c r="D106" s="93" t="s">
        <v>618</v>
      </c>
      <c r="E106" s="93">
        <v>11214.473</v>
      </c>
      <c r="F106" s="93">
        <v>26914.7</v>
      </c>
      <c r="G106" s="93">
        <v>8032.5910000000003</v>
      </c>
      <c r="H106" s="93">
        <v>0</v>
      </c>
      <c r="I106" s="93">
        <v>32713.569</v>
      </c>
      <c r="J106" s="93">
        <v>0</v>
      </c>
      <c r="K106" s="93">
        <v>0</v>
      </c>
      <c r="L106" s="93">
        <v>0</v>
      </c>
      <c r="M106" s="93">
        <v>0</v>
      </c>
      <c r="N106" s="93">
        <v>0</v>
      </c>
      <c r="O106" s="93">
        <v>0</v>
      </c>
      <c r="P106" s="93">
        <v>0</v>
      </c>
      <c r="Q106" s="93">
        <v>2207.8229999999999</v>
      </c>
      <c r="R106" s="93">
        <v>0</v>
      </c>
      <c r="S106" s="93">
        <v>0</v>
      </c>
    </row>
    <row r="107" spans="1:19">
      <c r="A107" s="93" t="s">
        <v>425</v>
      </c>
      <c r="B107" s="94">
        <v>107388000000</v>
      </c>
      <c r="C107" s="93">
        <v>73697.508000000002</v>
      </c>
      <c r="D107" s="93" t="s">
        <v>506</v>
      </c>
      <c r="E107" s="93">
        <v>11214.473</v>
      </c>
      <c r="F107" s="93">
        <v>26914.7</v>
      </c>
      <c r="G107" s="93">
        <v>8032.5910000000003</v>
      </c>
      <c r="H107" s="93">
        <v>0</v>
      </c>
      <c r="I107" s="93">
        <v>25023.800999999999</v>
      </c>
      <c r="J107" s="93">
        <v>0</v>
      </c>
      <c r="K107" s="93">
        <v>0</v>
      </c>
      <c r="L107" s="93">
        <v>0</v>
      </c>
      <c r="M107" s="93">
        <v>0</v>
      </c>
      <c r="N107" s="93">
        <v>0</v>
      </c>
      <c r="O107" s="93">
        <v>0</v>
      </c>
      <c r="P107" s="93">
        <v>0</v>
      </c>
      <c r="Q107" s="93">
        <v>2511.942</v>
      </c>
      <c r="R107" s="93">
        <v>0</v>
      </c>
      <c r="S107" s="93">
        <v>0</v>
      </c>
    </row>
    <row r="108" spans="1:19">
      <c r="A108" s="93" t="s">
        <v>426</v>
      </c>
      <c r="B108" s="94">
        <v>102045000000</v>
      </c>
      <c r="C108" s="93">
        <v>64172.228000000003</v>
      </c>
      <c r="D108" s="93" t="s">
        <v>507</v>
      </c>
      <c r="E108" s="93">
        <v>11214.473</v>
      </c>
      <c r="F108" s="93">
        <v>26914.7</v>
      </c>
      <c r="G108" s="93">
        <v>8032.5910000000003</v>
      </c>
      <c r="H108" s="93">
        <v>0</v>
      </c>
      <c r="I108" s="93">
        <v>15903.174000000001</v>
      </c>
      <c r="J108" s="93">
        <v>0</v>
      </c>
      <c r="K108" s="93">
        <v>0</v>
      </c>
      <c r="L108" s="93">
        <v>0</v>
      </c>
      <c r="M108" s="93">
        <v>0</v>
      </c>
      <c r="N108" s="93">
        <v>0</v>
      </c>
      <c r="O108" s="93">
        <v>0</v>
      </c>
      <c r="P108" s="93">
        <v>0</v>
      </c>
      <c r="Q108" s="93">
        <v>2107.29</v>
      </c>
      <c r="R108" s="93">
        <v>0</v>
      </c>
      <c r="S108" s="93">
        <v>0</v>
      </c>
    </row>
    <row r="109" spans="1:19">
      <c r="A109" s="93" t="s">
        <v>427</v>
      </c>
      <c r="B109" s="94">
        <v>97955400000</v>
      </c>
      <c r="C109" s="93">
        <v>64140.563000000002</v>
      </c>
      <c r="D109" s="93" t="s">
        <v>508</v>
      </c>
      <c r="E109" s="93">
        <v>11214.473</v>
      </c>
      <c r="F109" s="93">
        <v>26914.7</v>
      </c>
      <c r="G109" s="93">
        <v>8032.5910000000003</v>
      </c>
      <c r="H109" s="93">
        <v>0</v>
      </c>
      <c r="I109" s="93">
        <v>15864.572</v>
      </c>
      <c r="J109" s="93">
        <v>0</v>
      </c>
      <c r="K109" s="93">
        <v>0</v>
      </c>
      <c r="L109" s="93">
        <v>0</v>
      </c>
      <c r="M109" s="93">
        <v>0</v>
      </c>
      <c r="N109" s="93">
        <v>0</v>
      </c>
      <c r="O109" s="93">
        <v>0</v>
      </c>
      <c r="P109" s="93">
        <v>0</v>
      </c>
      <c r="Q109" s="93">
        <v>2114.2260000000001</v>
      </c>
      <c r="R109" s="93">
        <v>0</v>
      </c>
      <c r="S109" s="93">
        <v>0</v>
      </c>
    </row>
    <row r="110" spans="1:19">
      <c r="A110" s="93" t="s">
        <v>428</v>
      </c>
      <c r="B110" s="94">
        <v>101412000000</v>
      </c>
      <c r="C110" s="93">
        <v>49544.078000000001</v>
      </c>
      <c r="D110" s="93" t="s">
        <v>619</v>
      </c>
      <c r="E110" s="93">
        <v>11214.473</v>
      </c>
      <c r="F110" s="93">
        <v>26914.7</v>
      </c>
      <c r="G110" s="93">
        <v>8032.5910000000003</v>
      </c>
      <c r="H110" s="93">
        <v>0</v>
      </c>
      <c r="I110" s="93">
        <v>53.654000000000003</v>
      </c>
      <c r="J110" s="93">
        <v>0</v>
      </c>
      <c r="K110" s="93">
        <v>0</v>
      </c>
      <c r="L110" s="93">
        <v>0</v>
      </c>
      <c r="M110" s="93">
        <v>0</v>
      </c>
      <c r="N110" s="93">
        <v>0</v>
      </c>
      <c r="O110" s="93">
        <v>0</v>
      </c>
      <c r="P110" s="93">
        <v>0</v>
      </c>
      <c r="Q110" s="93">
        <v>3328.66</v>
      </c>
      <c r="R110" s="93">
        <v>0</v>
      </c>
      <c r="S110" s="93">
        <v>0</v>
      </c>
    </row>
    <row r="111" spans="1:19">
      <c r="A111" s="93"/>
      <c r="B111" s="93"/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</row>
    <row r="112" spans="1:19">
      <c r="A112" s="93" t="s">
        <v>429</v>
      </c>
      <c r="B112" s="94">
        <v>1278060000000</v>
      </c>
      <c r="C112" s="93"/>
      <c r="D112" s="93"/>
      <c r="E112" s="93"/>
      <c r="F112" s="93"/>
      <c r="G112" s="93"/>
      <c r="H112" s="93"/>
      <c r="I112" s="93"/>
      <c r="J112" s="93"/>
      <c r="K112" s="93"/>
      <c r="L112" s="93">
        <v>0</v>
      </c>
      <c r="M112" s="93">
        <v>0</v>
      </c>
      <c r="N112" s="93">
        <v>0</v>
      </c>
      <c r="O112" s="93">
        <v>0</v>
      </c>
      <c r="P112" s="93">
        <v>0</v>
      </c>
      <c r="Q112" s="93"/>
      <c r="R112" s="93">
        <v>0</v>
      </c>
      <c r="S112" s="93">
        <v>0</v>
      </c>
    </row>
    <row r="113" spans="1:19">
      <c r="A113" s="93" t="s">
        <v>430</v>
      </c>
      <c r="B113" s="94">
        <v>91542600000</v>
      </c>
      <c r="C113" s="93">
        <v>49544.078000000001</v>
      </c>
      <c r="D113" s="93"/>
      <c r="E113" s="93">
        <v>11214.473</v>
      </c>
      <c r="F113" s="93">
        <v>26914.7</v>
      </c>
      <c r="G113" s="93">
        <v>8032.5910000000003</v>
      </c>
      <c r="H113" s="93">
        <v>0</v>
      </c>
      <c r="I113" s="93">
        <v>49.911999999999999</v>
      </c>
      <c r="J113" s="93">
        <v>0</v>
      </c>
      <c r="K113" s="93">
        <v>0</v>
      </c>
      <c r="L113" s="93">
        <v>0</v>
      </c>
      <c r="M113" s="93">
        <v>0</v>
      </c>
      <c r="N113" s="93">
        <v>0</v>
      </c>
      <c r="O113" s="93">
        <v>0</v>
      </c>
      <c r="P113" s="93">
        <v>0</v>
      </c>
      <c r="Q113" s="93">
        <v>1973.9580000000001</v>
      </c>
      <c r="R113" s="93">
        <v>0</v>
      </c>
      <c r="S113" s="93">
        <v>0</v>
      </c>
    </row>
    <row r="114" spans="1:19">
      <c r="A114" s="93" t="s">
        <v>431</v>
      </c>
      <c r="B114" s="94">
        <v>130300000000</v>
      </c>
      <c r="C114" s="93">
        <v>82673.976999999999</v>
      </c>
      <c r="D114" s="93"/>
      <c r="E114" s="93">
        <v>11214.473</v>
      </c>
      <c r="F114" s="93">
        <v>26914.7</v>
      </c>
      <c r="G114" s="93">
        <v>8032.5910000000003</v>
      </c>
      <c r="H114" s="93">
        <v>0</v>
      </c>
      <c r="I114" s="93">
        <v>34263.326999999997</v>
      </c>
      <c r="J114" s="93">
        <v>0</v>
      </c>
      <c r="K114" s="93">
        <v>0</v>
      </c>
      <c r="L114" s="93">
        <v>0</v>
      </c>
      <c r="M114" s="93">
        <v>0</v>
      </c>
      <c r="N114" s="93">
        <v>0</v>
      </c>
      <c r="O114" s="93">
        <v>0</v>
      </c>
      <c r="P114" s="93">
        <v>0</v>
      </c>
      <c r="Q114" s="93">
        <v>3340.95</v>
      </c>
      <c r="R114" s="93">
        <v>0</v>
      </c>
      <c r="S114" s="93">
        <v>0</v>
      </c>
    </row>
    <row r="115" spans="1:1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7"/>
      <c r="B116" s="93" t="s">
        <v>460</v>
      </c>
      <c r="C116" s="93" t="s">
        <v>461</v>
      </c>
      <c r="D116" s="93" t="s">
        <v>157</v>
      </c>
      <c r="E116" s="93" t="s">
        <v>158</v>
      </c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93" t="s">
        <v>462</v>
      </c>
      <c r="B117" s="93">
        <v>18426.599999999999</v>
      </c>
      <c r="C117" s="93">
        <v>18244.2</v>
      </c>
      <c r="D117" s="93">
        <v>0</v>
      </c>
      <c r="E117" s="93">
        <v>36670.800000000003</v>
      </c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93" t="s">
        <v>463</v>
      </c>
      <c r="B118" s="93">
        <v>36.049999999999997</v>
      </c>
      <c r="C118" s="93">
        <v>35.69</v>
      </c>
      <c r="D118" s="93">
        <v>0</v>
      </c>
      <c r="E118" s="93">
        <v>71.739999999999995</v>
      </c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93" t="s">
        <v>464</v>
      </c>
      <c r="B119" s="93">
        <v>36.049999999999997</v>
      </c>
      <c r="C119" s="93">
        <v>35.69</v>
      </c>
      <c r="D119" s="93">
        <v>0</v>
      </c>
      <c r="E119" s="93">
        <v>71.739999999999995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6"/>
      <c r="B120" s="86"/>
      <c r="C120" s="86"/>
      <c r="D120" s="86"/>
      <c r="E120" s="86"/>
    </row>
    <row r="121" spans="1:19">
      <c r="A121" s="86"/>
      <c r="B121" s="86"/>
      <c r="C121" s="86"/>
      <c r="D121" s="86"/>
      <c r="E121" s="86"/>
    </row>
    <row r="122" spans="1:19">
      <c r="A122" s="86"/>
      <c r="B122" s="86"/>
      <c r="C122" s="86"/>
      <c r="D122" s="86"/>
      <c r="E122" s="86"/>
    </row>
    <row r="123" spans="1:19">
      <c r="A123" s="86"/>
      <c r="B123" s="86"/>
    </row>
    <row r="124" spans="1:19">
      <c r="A124" s="86"/>
      <c r="B124" s="86"/>
    </row>
    <row r="125" spans="1:19">
      <c r="A125" s="86"/>
      <c r="B125" s="86"/>
    </row>
    <row r="126" spans="1:19">
      <c r="A126" s="86"/>
      <c r="B126" s="8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1"/>
  <dimension ref="A1:S126"/>
  <sheetViews>
    <sheetView workbookViewId="0"/>
  </sheetViews>
  <sheetFormatPr defaultRowHeight="10.5"/>
  <cols>
    <col min="1" max="1" width="38.5" style="84" customWidth="1"/>
    <col min="2" max="2" width="32.6640625" style="84" customWidth="1"/>
    <col min="3" max="3" width="33.6640625" style="84" customWidth="1"/>
    <col min="4" max="4" width="38.6640625" style="84" customWidth="1"/>
    <col min="5" max="5" width="45.6640625" style="84" customWidth="1"/>
    <col min="6" max="6" width="50" style="84" customWidth="1"/>
    <col min="7" max="7" width="43.6640625" style="84" customWidth="1"/>
    <col min="8" max="9" width="38.33203125" style="84" customWidth="1"/>
    <col min="10" max="10" width="46.1640625" style="84" customWidth="1"/>
    <col min="11" max="11" width="36.5" style="84" customWidth="1"/>
    <col min="12" max="12" width="45" style="84" customWidth="1"/>
    <col min="13" max="13" width="50.1640625" style="84" customWidth="1"/>
    <col min="14" max="15" width="44.83203125" style="84" customWidth="1"/>
    <col min="16" max="16" width="45.33203125" style="84" customWidth="1"/>
    <col min="17" max="17" width="45.1640625" style="84" customWidth="1"/>
    <col min="18" max="18" width="42.6640625" style="84" customWidth="1"/>
    <col min="19" max="19" width="48.1640625" style="84" customWidth="1"/>
    <col min="20" max="23" width="9.33203125" style="84" customWidth="1"/>
    <col min="24" max="16384" width="9.33203125" style="84"/>
  </cols>
  <sheetData>
    <row r="1" spans="1:19">
      <c r="A1" s="87"/>
      <c r="B1" s="93" t="s">
        <v>316</v>
      </c>
      <c r="C1" s="93" t="s">
        <v>317</v>
      </c>
      <c r="D1" s="93" t="s">
        <v>318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319</v>
      </c>
      <c r="B2" s="93">
        <v>3065</v>
      </c>
      <c r="C2" s="93">
        <v>5996.25</v>
      </c>
      <c r="D2" s="93">
        <v>5996.25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320</v>
      </c>
      <c r="B3" s="93">
        <v>3065</v>
      </c>
      <c r="C3" s="93">
        <v>5996.25</v>
      </c>
      <c r="D3" s="93">
        <v>5996.25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321</v>
      </c>
      <c r="B4" s="93">
        <v>6155.28</v>
      </c>
      <c r="C4" s="93">
        <v>12041.95</v>
      </c>
      <c r="D4" s="93">
        <v>12041.95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322</v>
      </c>
      <c r="B5" s="93">
        <v>6155.28</v>
      </c>
      <c r="C5" s="93">
        <v>12041.95</v>
      </c>
      <c r="D5" s="93">
        <v>12041.95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3" t="s">
        <v>323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324</v>
      </c>
      <c r="B8" s="93">
        <v>511.15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325</v>
      </c>
      <c r="B9" s="93">
        <v>511.15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326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3" t="s">
        <v>327</v>
      </c>
      <c r="C12" s="93" t="s">
        <v>328</v>
      </c>
      <c r="D12" s="93" t="s">
        <v>329</v>
      </c>
      <c r="E12" s="93" t="s">
        <v>330</v>
      </c>
      <c r="F12" s="93" t="s">
        <v>331</v>
      </c>
      <c r="G12" s="93" t="s">
        <v>332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64</v>
      </c>
      <c r="B13" s="93">
        <v>0</v>
      </c>
      <c r="C13" s="93">
        <v>776.96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65</v>
      </c>
      <c r="B14" s="93">
        <v>65.040000000000006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73</v>
      </c>
      <c r="B15" s="93">
        <v>289.8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74</v>
      </c>
      <c r="B16" s="93">
        <v>16.829999999999998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75</v>
      </c>
      <c r="B17" s="93">
        <v>599.04999999999995</v>
      </c>
      <c r="C17" s="93">
        <v>800.92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76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77</v>
      </c>
      <c r="B19" s="93">
        <v>232.52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78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79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80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59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81</v>
      </c>
      <c r="B24" s="93">
        <v>0</v>
      </c>
      <c r="C24" s="93">
        <v>225.53</v>
      </c>
      <c r="D24" s="93">
        <v>0</v>
      </c>
      <c r="E24" s="93">
        <v>0</v>
      </c>
      <c r="F24" s="93">
        <v>0</v>
      </c>
      <c r="G24" s="93">
        <v>1377.36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82</v>
      </c>
      <c r="B25" s="93">
        <v>58.34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83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84</v>
      </c>
      <c r="B28" s="93">
        <v>1261.5899999999999</v>
      </c>
      <c r="C28" s="93">
        <v>1803.41</v>
      </c>
      <c r="D28" s="93">
        <v>0</v>
      </c>
      <c r="E28" s="93">
        <v>0</v>
      </c>
      <c r="F28" s="93">
        <v>0</v>
      </c>
      <c r="G28" s="93">
        <v>1377.36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3" t="s">
        <v>323</v>
      </c>
      <c r="C30" s="93" t="s">
        <v>227</v>
      </c>
      <c r="D30" s="93" t="s">
        <v>333</v>
      </c>
      <c r="E30" s="93" t="s">
        <v>334</v>
      </c>
      <c r="F30" s="93" t="s">
        <v>335</v>
      </c>
      <c r="G30" s="93" t="s">
        <v>336</v>
      </c>
      <c r="H30" s="93" t="s">
        <v>337</v>
      </c>
      <c r="I30" s="93" t="s">
        <v>338</v>
      </c>
      <c r="J30" s="93" t="s">
        <v>339</v>
      </c>
      <c r="K30"/>
      <c r="L30"/>
      <c r="M30"/>
      <c r="N30"/>
      <c r="O30"/>
      <c r="P30"/>
      <c r="Q30"/>
      <c r="R30"/>
      <c r="S30"/>
    </row>
    <row r="31" spans="1:19">
      <c r="A31" s="93" t="s">
        <v>340</v>
      </c>
      <c r="B31" s="93">
        <v>371.75</v>
      </c>
      <c r="C31" s="93" t="s">
        <v>235</v>
      </c>
      <c r="D31" s="93">
        <v>1133.3900000000001</v>
      </c>
      <c r="E31" s="93">
        <v>1</v>
      </c>
      <c r="F31" s="93">
        <v>169.19</v>
      </c>
      <c r="G31" s="93">
        <v>47.17</v>
      </c>
      <c r="H31" s="93">
        <v>27.38</v>
      </c>
      <c r="I31" s="93">
        <v>1.39</v>
      </c>
      <c r="J31" s="93">
        <v>60.261200000000002</v>
      </c>
      <c r="K31"/>
      <c r="L31"/>
      <c r="M31"/>
      <c r="N31"/>
      <c r="O31"/>
      <c r="P31"/>
      <c r="Q31"/>
      <c r="R31"/>
      <c r="S31"/>
    </row>
    <row r="32" spans="1:19">
      <c r="A32" s="93" t="s">
        <v>341</v>
      </c>
      <c r="B32" s="93">
        <v>139.41</v>
      </c>
      <c r="C32" s="93" t="s">
        <v>235</v>
      </c>
      <c r="D32" s="93">
        <v>425.02</v>
      </c>
      <c r="E32" s="93">
        <v>1</v>
      </c>
      <c r="F32" s="93">
        <v>106.53</v>
      </c>
      <c r="G32" s="93">
        <v>0</v>
      </c>
      <c r="H32" s="93">
        <v>16.37</v>
      </c>
      <c r="I32" s="93">
        <v>18.59</v>
      </c>
      <c r="J32" s="93">
        <v>1579.5173</v>
      </c>
      <c r="K32"/>
      <c r="L32"/>
      <c r="M32"/>
      <c r="N32"/>
      <c r="O32"/>
      <c r="P32"/>
      <c r="Q32"/>
      <c r="R32"/>
      <c r="S32"/>
    </row>
    <row r="33" spans="1:19">
      <c r="A33" s="93" t="s">
        <v>158</v>
      </c>
      <c r="B33" s="93">
        <v>511.15</v>
      </c>
      <c r="C33" s="93"/>
      <c r="D33" s="93">
        <v>1558.4</v>
      </c>
      <c r="E33" s="93"/>
      <c r="F33" s="93">
        <v>275.72000000000003</v>
      </c>
      <c r="G33" s="93">
        <v>47.17</v>
      </c>
      <c r="H33" s="93">
        <v>24.377300000000002</v>
      </c>
      <c r="I33" s="93">
        <v>1.86</v>
      </c>
      <c r="J33" s="93">
        <v>474.60320000000002</v>
      </c>
      <c r="K33"/>
      <c r="L33"/>
      <c r="M33"/>
      <c r="N33"/>
      <c r="O33"/>
      <c r="P33"/>
      <c r="Q33"/>
      <c r="R33"/>
      <c r="S33"/>
    </row>
    <row r="34" spans="1:19">
      <c r="A34" s="93" t="s">
        <v>342</v>
      </c>
      <c r="B34" s="93">
        <v>511.15</v>
      </c>
      <c r="C34" s="93"/>
      <c r="D34" s="93">
        <v>1558.4</v>
      </c>
      <c r="E34" s="93"/>
      <c r="F34" s="93">
        <v>275.72000000000003</v>
      </c>
      <c r="G34" s="93">
        <v>47.17</v>
      </c>
      <c r="H34" s="93">
        <v>24.377300000000002</v>
      </c>
      <c r="I34" s="93">
        <v>1.86</v>
      </c>
      <c r="J34" s="93">
        <v>474.60320000000002</v>
      </c>
      <c r="K34"/>
      <c r="L34"/>
      <c r="M34"/>
      <c r="N34"/>
      <c r="O34"/>
      <c r="P34"/>
      <c r="Q34"/>
      <c r="R34"/>
      <c r="S34"/>
    </row>
    <row r="35" spans="1:19">
      <c r="A35" s="93" t="s">
        <v>343</v>
      </c>
      <c r="B35" s="93">
        <v>0</v>
      </c>
      <c r="C35" s="93"/>
      <c r="D35" s="93">
        <v>0</v>
      </c>
      <c r="E35" s="93"/>
      <c r="F35" s="93">
        <v>0</v>
      </c>
      <c r="G35" s="93">
        <v>0</v>
      </c>
      <c r="H35" s="93"/>
      <c r="I35" s="93"/>
      <c r="J35" s="93"/>
      <c r="K35"/>
      <c r="L35"/>
      <c r="M35"/>
      <c r="N35"/>
      <c r="O35"/>
      <c r="P35"/>
      <c r="Q35"/>
      <c r="R35"/>
      <c r="S35"/>
    </row>
    <row r="36" spans="1:19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1:19">
      <c r="A37" s="87"/>
      <c r="B37" s="93" t="s">
        <v>43</v>
      </c>
      <c r="C37" s="93" t="s">
        <v>344</v>
      </c>
      <c r="D37" s="93" t="s">
        <v>345</v>
      </c>
      <c r="E37" s="93" t="s">
        <v>346</v>
      </c>
      <c r="F37" s="93" t="s">
        <v>347</v>
      </c>
      <c r="G37" s="93" t="s">
        <v>348</v>
      </c>
      <c r="H37" s="93" t="s">
        <v>349</v>
      </c>
      <c r="I37" s="93" t="s">
        <v>350</v>
      </c>
      <c r="J37"/>
      <c r="K37"/>
      <c r="L37"/>
      <c r="M37"/>
      <c r="N37"/>
      <c r="O37"/>
      <c r="P37"/>
      <c r="Q37"/>
      <c r="R37"/>
      <c r="S37"/>
    </row>
    <row r="38" spans="1:19">
      <c r="A38" s="93" t="s">
        <v>351</v>
      </c>
      <c r="B38" s="93" t="s">
        <v>352</v>
      </c>
      <c r="C38" s="93">
        <v>0.22</v>
      </c>
      <c r="D38" s="93">
        <v>0.91400000000000003</v>
      </c>
      <c r="E38" s="93">
        <v>1.0589999999999999</v>
      </c>
      <c r="F38" s="93">
        <v>50.13</v>
      </c>
      <c r="G38" s="93">
        <v>90</v>
      </c>
      <c r="H38" s="93">
        <v>90</v>
      </c>
      <c r="I38" s="93" t="s">
        <v>353</v>
      </c>
      <c r="J38"/>
      <c r="K38"/>
      <c r="L38"/>
      <c r="M38"/>
      <c r="N38"/>
      <c r="O38"/>
      <c r="P38"/>
      <c r="Q38"/>
      <c r="R38"/>
      <c r="S38"/>
    </row>
    <row r="39" spans="1:19">
      <c r="A39" s="93" t="s">
        <v>354</v>
      </c>
      <c r="B39" s="93" t="s">
        <v>352</v>
      </c>
      <c r="C39" s="93">
        <v>0.22</v>
      </c>
      <c r="D39" s="93">
        <v>0.91400000000000003</v>
      </c>
      <c r="E39" s="93">
        <v>1.0589999999999999</v>
      </c>
      <c r="F39" s="93">
        <v>68.930000000000007</v>
      </c>
      <c r="G39" s="93">
        <v>180</v>
      </c>
      <c r="H39" s="93">
        <v>90</v>
      </c>
      <c r="I39" s="93" t="s">
        <v>355</v>
      </c>
      <c r="J39"/>
      <c r="K39"/>
      <c r="L39"/>
      <c r="M39"/>
      <c r="N39"/>
      <c r="O39"/>
      <c r="P39"/>
      <c r="Q39"/>
      <c r="R39"/>
      <c r="S39"/>
    </row>
    <row r="40" spans="1:19">
      <c r="A40" s="93" t="s">
        <v>356</v>
      </c>
      <c r="B40" s="93" t="s">
        <v>352</v>
      </c>
      <c r="C40" s="93">
        <v>0.22</v>
      </c>
      <c r="D40" s="93">
        <v>0.91400000000000003</v>
      </c>
      <c r="E40" s="93">
        <v>1.0589999999999999</v>
      </c>
      <c r="F40" s="93">
        <v>50.13</v>
      </c>
      <c r="G40" s="93">
        <v>270</v>
      </c>
      <c r="H40" s="93">
        <v>90</v>
      </c>
      <c r="I40" s="93" t="s">
        <v>357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358</v>
      </c>
      <c r="B41" s="93" t="s">
        <v>359</v>
      </c>
      <c r="C41" s="93">
        <v>0.3</v>
      </c>
      <c r="D41" s="93">
        <v>3.12</v>
      </c>
      <c r="E41" s="93">
        <v>12.904</v>
      </c>
      <c r="F41" s="93">
        <v>371.75</v>
      </c>
      <c r="G41" s="93">
        <v>0</v>
      </c>
      <c r="H41" s="93">
        <v>180</v>
      </c>
      <c r="I41" s="93"/>
      <c r="J41"/>
      <c r="K41"/>
      <c r="L41"/>
      <c r="M41"/>
      <c r="N41"/>
      <c r="O41"/>
      <c r="P41"/>
      <c r="Q41"/>
      <c r="R41"/>
      <c r="S41"/>
    </row>
    <row r="42" spans="1:19">
      <c r="A42" s="93" t="s">
        <v>561</v>
      </c>
      <c r="B42" s="93" t="s">
        <v>562</v>
      </c>
      <c r="C42" s="93">
        <v>0.3</v>
      </c>
      <c r="D42" s="93">
        <v>0.42199999999999999</v>
      </c>
      <c r="E42" s="93">
        <v>0.45900000000000002</v>
      </c>
      <c r="F42" s="93">
        <v>371.75</v>
      </c>
      <c r="G42" s="93">
        <v>180</v>
      </c>
      <c r="H42" s="93">
        <v>0</v>
      </c>
      <c r="I42" s="93"/>
      <c r="J42"/>
      <c r="K42"/>
      <c r="L42"/>
      <c r="M42"/>
      <c r="N42"/>
      <c r="O42"/>
      <c r="P42"/>
      <c r="Q42"/>
      <c r="R42"/>
      <c r="S42"/>
    </row>
    <row r="43" spans="1:19">
      <c r="A43" s="93" t="s">
        <v>360</v>
      </c>
      <c r="B43" s="93" t="s">
        <v>352</v>
      </c>
      <c r="C43" s="93">
        <v>0.22</v>
      </c>
      <c r="D43" s="93">
        <v>0.91400000000000003</v>
      </c>
      <c r="E43" s="93">
        <v>1.0589999999999999</v>
      </c>
      <c r="F43" s="93">
        <v>18.8</v>
      </c>
      <c r="G43" s="93">
        <v>90</v>
      </c>
      <c r="H43" s="93">
        <v>90</v>
      </c>
      <c r="I43" s="93" t="s">
        <v>353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361</v>
      </c>
      <c r="B44" s="93" t="s">
        <v>352</v>
      </c>
      <c r="C44" s="93">
        <v>0.22</v>
      </c>
      <c r="D44" s="93">
        <v>0.91400000000000003</v>
      </c>
      <c r="E44" s="93">
        <v>1.0589999999999999</v>
      </c>
      <c r="F44" s="93">
        <v>68.930000000000007</v>
      </c>
      <c r="G44" s="93">
        <v>0</v>
      </c>
      <c r="H44" s="93">
        <v>90</v>
      </c>
      <c r="I44" s="93" t="s">
        <v>362</v>
      </c>
      <c r="J44"/>
      <c r="K44"/>
      <c r="L44"/>
      <c r="M44"/>
      <c r="N44"/>
      <c r="O44"/>
      <c r="P44"/>
      <c r="Q44"/>
      <c r="R44"/>
      <c r="S44"/>
    </row>
    <row r="45" spans="1:19">
      <c r="A45" s="93" t="s">
        <v>363</v>
      </c>
      <c r="B45" s="93" t="s">
        <v>352</v>
      </c>
      <c r="C45" s="93">
        <v>0.22</v>
      </c>
      <c r="D45" s="93">
        <v>0.91400000000000003</v>
      </c>
      <c r="E45" s="93">
        <v>1.0589999999999999</v>
      </c>
      <c r="F45" s="93">
        <v>18.8</v>
      </c>
      <c r="G45" s="93">
        <v>270</v>
      </c>
      <c r="H45" s="93">
        <v>90</v>
      </c>
      <c r="I45" s="93" t="s">
        <v>357</v>
      </c>
      <c r="J45"/>
      <c r="K45"/>
      <c r="L45"/>
      <c r="M45"/>
      <c r="N45"/>
      <c r="O45"/>
      <c r="P45"/>
      <c r="Q45"/>
      <c r="R45"/>
      <c r="S45"/>
    </row>
    <row r="46" spans="1:19">
      <c r="A46" s="93" t="s">
        <v>364</v>
      </c>
      <c r="B46" s="93" t="s">
        <v>359</v>
      </c>
      <c r="C46" s="93">
        <v>0.3</v>
      </c>
      <c r="D46" s="93">
        <v>3.12</v>
      </c>
      <c r="E46" s="93">
        <v>12.904</v>
      </c>
      <c r="F46" s="93">
        <v>139.41</v>
      </c>
      <c r="G46" s="93">
        <v>0</v>
      </c>
      <c r="H46" s="93">
        <v>180</v>
      </c>
      <c r="I46" s="93"/>
      <c r="J46"/>
      <c r="K46"/>
      <c r="L46"/>
      <c r="M46"/>
      <c r="N46"/>
      <c r="O46"/>
      <c r="P46"/>
      <c r="Q46"/>
      <c r="R46"/>
      <c r="S46"/>
    </row>
    <row r="47" spans="1:19">
      <c r="A47" s="93" t="s">
        <v>563</v>
      </c>
      <c r="B47" s="93" t="s">
        <v>562</v>
      </c>
      <c r="C47" s="93">
        <v>0.3</v>
      </c>
      <c r="D47" s="93">
        <v>0.42199999999999999</v>
      </c>
      <c r="E47" s="93">
        <v>0.45900000000000002</v>
      </c>
      <c r="F47" s="93">
        <v>139.41</v>
      </c>
      <c r="G47" s="93">
        <v>180</v>
      </c>
      <c r="H47" s="93">
        <v>0</v>
      </c>
      <c r="I47" s="93"/>
      <c r="J47"/>
      <c r="K47"/>
      <c r="L47"/>
      <c r="M47"/>
      <c r="N47"/>
      <c r="O47"/>
      <c r="P47"/>
      <c r="Q47"/>
      <c r="R47"/>
      <c r="S47"/>
    </row>
    <row r="48" spans="1:19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19">
      <c r="A49" s="87"/>
      <c r="B49" s="93" t="s">
        <v>43</v>
      </c>
      <c r="C49" s="93" t="s">
        <v>365</v>
      </c>
      <c r="D49" s="93" t="s">
        <v>366</v>
      </c>
      <c r="E49" s="93" t="s">
        <v>367</v>
      </c>
      <c r="F49" s="93" t="s">
        <v>37</v>
      </c>
      <c r="G49" s="93" t="s">
        <v>368</v>
      </c>
      <c r="H49" s="93" t="s">
        <v>369</v>
      </c>
      <c r="I49" s="93" t="s">
        <v>370</v>
      </c>
      <c r="J49" s="93" t="s">
        <v>348</v>
      </c>
      <c r="K49" s="93" t="s">
        <v>350</v>
      </c>
      <c r="L49"/>
      <c r="M49"/>
      <c r="N49"/>
      <c r="O49"/>
      <c r="P49"/>
      <c r="Q49"/>
      <c r="R49"/>
      <c r="S49"/>
    </row>
    <row r="50" spans="1:19">
      <c r="A50" s="93" t="s">
        <v>371</v>
      </c>
      <c r="B50" s="93" t="s">
        <v>649</v>
      </c>
      <c r="C50" s="93">
        <v>13.94</v>
      </c>
      <c r="D50" s="93">
        <v>13.94</v>
      </c>
      <c r="E50" s="93">
        <v>3.5249999999999999</v>
      </c>
      <c r="F50" s="93">
        <v>0.40699999999999997</v>
      </c>
      <c r="G50" s="93">
        <v>0.316</v>
      </c>
      <c r="H50" s="93" t="s">
        <v>58</v>
      </c>
      <c r="I50" s="93" t="s">
        <v>351</v>
      </c>
      <c r="J50" s="93">
        <v>90</v>
      </c>
      <c r="K50" s="93" t="s">
        <v>353</v>
      </c>
      <c r="L50"/>
      <c r="M50"/>
      <c r="N50"/>
      <c r="O50"/>
      <c r="P50"/>
      <c r="Q50"/>
      <c r="R50"/>
      <c r="S50"/>
    </row>
    <row r="51" spans="1:19">
      <c r="A51" s="93" t="s">
        <v>372</v>
      </c>
      <c r="B51" s="93" t="s">
        <v>649</v>
      </c>
      <c r="C51" s="93">
        <v>19.3</v>
      </c>
      <c r="D51" s="93">
        <v>19.3</v>
      </c>
      <c r="E51" s="93">
        <v>3.5249999999999999</v>
      </c>
      <c r="F51" s="93">
        <v>0.40699999999999997</v>
      </c>
      <c r="G51" s="93">
        <v>0.316</v>
      </c>
      <c r="H51" s="93" t="s">
        <v>58</v>
      </c>
      <c r="I51" s="93" t="s">
        <v>354</v>
      </c>
      <c r="J51" s="93">
        <v>180</v>
      </c>
      <c r="K51" s="93" t="s">
        <v>355</v>
      </c>
      <c r="L51"/>
      <c r="M51"/>
      <c r="N51"/>
      <c r="O51"/>
      <c r="P51"/>
      <c r="Q51"/>
      <c r="R51"/>
      <c r="S51"/>
    </row>
    <row r="52" spans="1:19">
      <c r="A52" s="93" t="s">
        <v>373</v>
      </c>
      <c r="B52" s="93" t="s">
        <v>649</v>
      </c>
      <c r="C52" s="93">
        <v>13.94</v>
      </c>
      <c r="D52" s="93">
        <v>13.94</v>
      </c>
      <c r="E52" s="93">
        <v>3.5249999999999999</v>
      </c>
      <c r="F52" s="93">
        <v>0.40699999999999997</v>
      </c>
      <c r="G52" s="93">
        <v>0.316</v>
      </c>
      <c r="H52" s="93" t="s">
        <v>58</v>
      </c>
      <c r="I52" s="93" t="s">
        <v>356</v>
      </c>
      <c r="J52" s="93">
        <v>270</v>
      </c>
      <c r="K52" s="93" t="s">
        <v>357</v>
      </c>
      <c r="L52"/>
      <c r="M52"/>
      <c r="N52"/>
      <c r="O52"/>
      <c r="P52"/>
      <c r="Q52"/>
      <c r="R52"/>
      <c r="S52"/>
    </row>
    <row r="53" spans="1:19">
      <c r="A53" s="93" t="s">
        <v>374</v>
      </c>
      <c r="B53" s="93"/>
      <c r="C53" s="93"/>
      <c r="D53" s="93">
        <v>47.17</v>
      </c>
      <c r="E53" s="93">
        <v>3.52</v>
      </c>
      <c r="F53" s="93">
        <v>0.40699999999999997</v>
      </c>
      <c r="G53" s="93">
        <v>0.316</v>
      </c>
      <c r="H53" s="93"/>
      <c r="I53" s="93"/>
      <c r="J53" s="93"/>
      <c r="K53" s="93"/>
      <c r="L53"/>
      <c r="M53"/>
      <c r="N53"/>
      <c r="O53"/>
      <c r="P53"/>
      <c r="Q53"/>
      <c r="R53"/>
      <c r="S53"/>
    </row>
    <row r="54" spans="1:19">
      <c r="A54" s="93" t="s">
        <v>375</v>
      </c>
      <c r="B54" s="93"/>
      <c r="C54" s="93"/>
      <c r="D54" s="93">
        <v>0</v>
      </c>
      <c r="E54" s="93" t="s">
        <v>376</v>
      </c>
      <c r="F54" s="93" t="s">
        <v>376</v>
      </c>
      <c r="G54" s="93" t="s">
        <v>376</v>
      </c>
      <c r="H54" s="93"/>
      <c r="I54" s="93"/>
      <c r="J54" s="93"/>
      <c r="K54" s="93"/>
      <c r="L54"/>
      <c r="M54"/>
      <c r="N54"/>
      <c r="O54"/>
      <c r="P54"/>
      <c r="Q54"/>
      <c r="R54"/>
      <c r="S54"/>
    </row>
    <row r="55" spans="1:19">
      <c r="A55" s="93" t="s">
        <v>377</v>
      </c>
      <c r="B55" s="93"/>
      <c r="C55" s="93"/>
      <c r="D55" s="93">
        <v>47.17</v>
      </c>
      <c r="E55" s="93">
        <v>3.52</v>
      </c>
      <c r="F55" s="93">
        <v>0.40699999999999997</v>
      </c>
      <c r="G55" s="93">
        <v>0.316</v>
      </c>
      <c r="H55" s="93"/>
      <c r="I55" s="93"/>
      <c r="J55" s="93"/>
      <c r="K55" s="93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87"/>
      <c r="B57" s="93" t="s">
        <v>111</v>
      </c>
      <c r="C57" s="93" t="s">
        <v>378</v>
      </c>
      <c r="D57" s="93" t="s">
        <v>379</v>
      </c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93" t="s">
        <v>27</v>
      </c>
      <c r="B58" s="93"/>
      <c r="C58" s="93"/>
      <c r="D58" s="93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7"/>
      <c r="B60" s="93" t="s">
        <v>111</v>
      </c>
      <c r="C60" s="93" t="s">
        <v>380</v>
      </c>
      <c r="D60" s="93" t="s">
        <v>381</v>
      </c>
      <c r="E60" s="93" t="s">
        <v>382</v>
      </c>
      <c r="F60" s="93" t="s">
        <v>383</v>
      </c>
      <c r="G60" s="93" t="s">
        <v>379</v>
      </c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93" t="s">
        <v>384</v>
      </c>
      <c r="B61" s="93" t="s">
        <v>385</v>
      </c>
      <c r="C61" s="93">
        <v>81389.3</v>
      </c>
      <c r="D61" s="93">
        <v>58780.91</v>
      </c>
      <c r="E61" s="93">
        <v>22608.39</v>
      </c>
      <c r="F61" s="93">
        <v>0.72</v>
      </c>
      <c r="G61" s="93">
        <v>3.52</v>
      </c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93" t="s">
        <v>386</v>
      </c>
      <c r="B62" s="93" t="s">
        <v>385</v>
      </c>
      <c r="C62" s="93">
        <v>22352.52</v>
      </c>
      <c r="D62" s="93">
        <v>15604.91</v>
      </c>
      <c r="E62" s="93">
        <v>6747.61</v>
      </c>
      <c r="F62" s="93">
        <v>0.7</v>
      </c>
      <c r="G62" s="93">
        <v>3.35</v>
      </c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87"/>
      <c r="B64" s="93" t="s">
        <v>111</v>
      </c>
      <c r="C64" s="93" t="s">
        <v>380</v>
      </c>
      <c r="D64" s="93" t="s">
        <v>379</v>
      </c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93" t="s">
        <v>387</v>
      </c>
      <c r="B65" s="93" t="s">
        <v>388</v>
      </c>
      <c r="C65" s="93">
        <v>178739.85</v>
      </c>
      <c r="D65" s="93">
        <v>0.78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 s="93" t="s">
        <v>389</v>
      </c>
      <c r="B66" s="93" t="s">
        <v>388</v>
      </c>
      <c r="C66" s="93">
        <v>57112.15</v>
      </c>
      <c r="D66" s="93">
        <v>0.78</v>
      </c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87"/>
      <c r="B68" s="93" t="s">
        <v>111</v>
      </c>
      <c r="C68" s="93" t="s">
        <v>390</v>
      </c>
      <c r="D68" s="93" t="s">
        <v>391</v>
      </c>
      <c r="E68" s="93" t="s">
        <v>392</v>
      </c>
      <c r="F68" s="93" t="s">
        <v>393</v>
      </c>
      <c r="G68" s="93" t="s">
        <v>394</v>
      </c>
      <c r="H68" s="93" t="s">
        <v>395</v>
      </c>
      <c r="I68"/>
      <c r="J68"/>
      <c r="K68"/>
      <c r="L68"/>
      <c r="M68"/>
      <c r="N68"/>
      <c r="O68"/>
      <c r="P68"/>
      <c r="Q68"/>
      <c r="R68"/>
      <c r="S68"/>
    </row>
    <row r="69" spans="1:19">
      <c r="A69" s="93" t="s">
        <v>396</v>
      </c>
      <c r="B69" s="93" t="s">
        <v>397</v>
      </c>
      <c r="C69" s="93">
        <v>1</v>
      </c>
      <c r="D69" s="93">
        <v>0</v>
      </c>
      <c r="E69" s="93">
        <v>1.83</v>
      </c>
      <c r="F69" s="93">
        <v>0</v>
      </c>
      <c r="G69" s="93">
        <v>1</v>
      </c>
      <c r="H69" s="93" t="s">
        <v>398</v>
      </c>
      <c r="I69"/>
      <c r="J69"/>
      <c r="K69"/>
      <c r="L69"/>
      <c r="M69"/>
      <c r="N69"/>
      <c r="O69"/>
      <c r="P69"/>
      <c r="Q69"/>
      <c r="R69"/>
      <c r="S69"/>
    </row>
    <row r="70" spans="1:19">
      <c r="A70" s="93" t="s">
        <v>399</v>
      </c>
      <c r="B70" s="93" t="s">
        <v>397</v>
      </c>
      <c r="C70" s="93">
        <v>1</v>
      </c>
      <c r="D70" s="93">
        <v>0</v>
      </c>
      <c r="E70" s="93">
        <v>0.06</v>
      </c>
      <c r="F70" s="93">
        <v>0</v>
      </c>
      <c r="G70" s="93">
        <v>1</v>
      </c>
      <c r="H70" s="93" t="s">
        <v>398</v>
      </c>
      <c r="I70"/>
      <c r="J70"/>
      <c r="K70"/>
      <c r="L70"/>
      <c r="M70"/>
      <c r="N70"/>
      <c r="O70"/>
      <c r="P70"/>
      <c r="Q70"/>
      <c r="R70"/>
      <c r="S70"/>
    </row>
    <row r="71" spans="1:19">
      <c r="A71" s="93" t="s">
        <v>400</v>
      </c>
      <c r="B71" s="93" t="s">
        <v>401</v>
      </c>
      <c r="C71" s="93">
        <v>0.57999999999999996</v>
      </c>
      <c r="D71" s="93">
        <v>1109.6500000000001</v>
      </c>
      <c r="E71" s="93">
        <v>3.89</v>
      </c>
      <c r="F71" s="93">
        <v>7428.55</v>
      </c>
      <c r="G71" s="93">
        <v>1</v>
      </c>
      <c r="H71" s="93" t="s">
        <v>402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93" t="s">
        <v>403</v>
      </c>
      <c r="B72" s="93" t="s">
        <v>401</v>
      </c>
      <c r="C72" s="93">
        <v>0.55000000000000004</v>
      </c>
      <c r="D72" s="93">
        <v>622</v>
      </c>
      <c r="E72" s="93">
        <v>0.98</v>
      </c>
      <c r="F72" s="93">
        <v>1117.6600000000001</v>
      </c>
      <c r="G72" s="93">
        <v>1</v>
      </c>
      <c r="H72" s="93" t="s">
        <v>402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7"/>
      <c r="B74" s="93" t="s">
        <v>111</v>
      </c>
      <c r="C74" s="93" t="s">
        <v>404</v>
      </c>
      <c r="D74" s="93" t="s">
        <v>405</v>
      </c>
      <c r="E74" s="93" t="s">
        <v>406</v>
      </c>
      <c r="F74" s="93" t="s">
        <v>407</v>
      </c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408</v>
      </c>
      <c r="B75" s="93" t="s">
        <v>409</v>
      </c>
      <c r="C75" s="93" t="s">
        <v>410</v>
      </c>
      <c r="D75" s="93">
        <v>0.1</v>
      </c>
      <c r="E75" s="93">
        <v>0</v>
      </c>
      <c r="F75" s="93">
        <v>1</v>
      </c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87"/>
      <c r="B77" s="93" t="s">
        <v>111</v>
      </c>
      <c r="C77" s="93" t="s">
        <v>411</v>
      </c>
      <c r="D77" s="93" t="s">
        <v>412</v>
      </c>
      <c r="E77" s="93" t="s">
        <v>413</v>
      </c>
      <c r="F77" s="93" t="s">
        <v>414</v>
      </c>
      <c r="G77" s="93" t="s">
        <v>415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3" t="s">
        <v>416</v>
      </c>
      <c r="B78" s="93" t="s">
        <v>417</v>
      </c>
      <c r="C78" s="93">
        <v>0.2</v>
      </c>
      <c r="D78" s="93">
        <v>845000</v>
      </c>
      <c r="E78" s="93">
        <v>0.8</v>
      </c>
      <c r="F78" s="93">
        <v>3.43</v>
      </c>
      <c r="G78" s="93">
        <v>0.57999999999999996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87"/>
      <c r="B80" s="93" t="s">
        <v>432</v>
      </c>
      <c r="C80" s="93" t="s">
        <v>433</v>
      </c>
      <c r="D80" s="93" t="s">
        <v>434</v>
      </c>
      <c r="E80" s="93" t="s">
        <v>435</v>
      </c>
      <c r="F80" s="93" t="s">
        <v>436</v>
      </c>
      <c r="G80" s="93" t="s">
        <v>437</v>
      </c>
      <c r="H80" s="93" t="s">
        <v>438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418</v>
      </c>
      <c r="B81" s="93">
        <v>39682.208500000001</v>
      </c>
      <c r="C81" s="93">
        <v>58.9955</v>
      </c>
      <c r="D81" s="93">
        <v>124.52549999999999</v>
      </c>
      <c r="E81" s="93">
        <v>0</v>
      </c>
      <c r="F81" s="93">
        <v>5.0000000000000001E-4</v>
      </c>
      <c r="G81" s="93">
        <v>129420.13740000001</v>
      </c>
      <c r="H81" s="93">
        <v>15987.7448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93" t="s">
        <v>419</v>
      </c>
      <c r="B82" s="93">
        <v>34912.019099999998</v>
      </c>
      <c r="C82" s="93">
        <v>52.389600000000002</v>
      </c>
      <c r="D82" s="93">
        <v>112.1865</v>
      </c>
      <c r="E82" s="93">
        <v>0</v>
      </c>
      <c r="F82" s="93">
        <v>5.0000000000000001E-4</v>
      </c>
      <c r="G82" s="93">
        <v>116600.6203</v>
      </c>
      <c r="H82" s="93">
        <v>14113.527599999999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 s="93" t="s">
        <v>420</v>
      </c>
      <c r="B83" s="93">
        <v>37058.267</v>
      </c>
      <c r="C83" s="93">
        <v>56.550699999999999</v>
      </c>
      <c r="D83" s="93">
        <v>124.1729</v>
      </c>
      <c r="E83" s="93">
        <v>0</v>
      </c>
      <c r="F83" s="93">
        <v>5.0000000000000001E-4</v>
      </c>
      <c r="G83" s="93">
        <v>129067.12880000001</v>
      </c>
      <c r="H83" s="93">
        <v>15073.4076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421</v>
      </c>
      <c r="B84" s="93">
        <v>33332.840600000003</v>
      </c>
      <c r="C84" s="93">
        <v>52.430399999999999</v>
      </c>
      <c r="D84" s="93">
        <v>120.15860000000001</v>
      </c>
      <c r="E84" s="93">
        <v>0</v>
      </c>
      <c r="F84" s="93">
        <v>5.0000000000000001E-4</v>
      </c>
      <c r="G84" s="93">
        <v>124908.2023</v>
      </c>
      <c r="H84" s="93">
        <v>13711.571099999999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93" t="s">
        <v>278</v>
      </c>
      <c r="B85" s="93">
        <v>33735.411500000002</v>
      </c>
      <c r="C85" s="93">
        <v>54.156700000000001</v>
      </c>
      <c r="D85" s="93">
        <v>127.5265</v>
      </c>
      <c r="E85" s="93">
        <v>0</v>
      </c>
      <c r="F85" s="93">
        <v>5.0000000000000001E-4</v>
      </c>
      <c r="G85" s="93">
        <v>132576.06849999999</v>
      </c>
      <c r="H85" s="93">
        <v>13984.3958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93" t="s">
        <v>422</v>
      </c>
      <c r="B86" s="93">
        <v>33354.006699999998</v>
      </c>
      <c r="C86" s="93">
        <v>54.480800000000002</v>
      </c>
      <c r="D86" s="93">
        <v>131.15270000000001</v>
      </c>
      <c r="E86" s="93">
        <v>0</v>
      </c>
      <c r="F86" s="93">
        <v>5.0000000000000001E-4</v>
      </c>
      <c r="G86" s="93">
        <v>136353.03529999999</v>
      </c>
      <c r="H86" s="93">
        <v>13918.1373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423</v>
      </c>
      <c r="B87" s="93">
        <v>36762.496899999998</v>
      </c>
      <c r="C87" s="93">
        <v>60.773699999999998</v>
      </c>
      <c r="D87" s="93">
        <v>148.48169999999999</v>
      </c>
      <c r="E87" s="93">
        <v>0</v>
      </c>
      <c r="F87" s="93">
        <v>5.9999999999999995E-4</v>
      </c>
      <c r="G87" s="93">
        <v>154374.55929999999</v>
      </c>
      <c r="H87" s="93">
        <v>15411.607099999999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424</v>
      </c>
      <c r="B88" s="93">
        <v>35638.065000000002</v>
      </c>
      <c r="C88" s="93">
        <v>58.752099999999999</v>
      </c>
      <c r="D88" s="93">
        <v>143.0592</v>
      </c>
      <c r="E88" s="93">
        <v>0</v>
      </c>
      <c r="F88" s="93">
        <v>5.9999999999999995E-4</v>
      </c>
      <c r="G88" s="93">
        <v>148735.65270000001</v>
      </c>
      <c r="H88" s="93">
        <v>14924.2554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425</v>
      </c>
      <c r="B89" s="93">
        <v>33101.321400000001</v>
      </c>
      <c r="C89" s="93">
        <v>53.8371</v>
      </c>
      <c r="D89" s="93">
        <v>128.90880000000001</v>
      </c>
      <c r="E89" s="93">
        <v>0</v>
      </c>
      <c r="F89" s="93">
        <v>5.0000000000000001E-4</v>
      </c>
      <c r="G89" s="93">
        <v>134018.4872</v>
      </c>
      <c r="H89" s="93">
        <v>13790.036899999999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426</v>
      </c>
      <c r="B90" s="93">
        <v>34224.726300000002</v>
      </c>
      <c r="C90" s="93">
        <v>54.307600000000001</v>
      </c>
      <c r="D90" s="93">
        <v>125.941</v>
      </c>
      <c r="E90" s="93">
        <v>0</v>
      </c>
      <c r="F90" s="93">
        <v>5.0000000000000001E-4</v>
      </c>
      <c r="G90" s="93">
        <v>130922.96060000001</v>
      </c>
      <c r="H90" s="93">
        <v>14124.9776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427</v>
      </c>
      <c r="B91" s="93">
        <v>35760.247900000002</v>
      </c>
      <c r="C91" s="93">
        <v>54.614400000000003</v>
      </c>
      <c r="D91" s="93">
        <v>120.0643</v>
      </c>
      <c r="E91" s="93">
        <v>0</v>
      </c>
      <c r="F91" s="93">
        <v>5.0000000000000001E-4</v>
      </c>
      <c r="G91" s="93">
        <v>124797.0125</v>
      </c>
      <c r="H91" s="93">
        <v>14549.8033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3" t="s">
        <v>428</v>
      </c>
      <c r="B92" s="93">
        <v>39960.791400000002</v>
      </c>
      <c r="C92" s="93">
        <v>59.264899999999997</v>
      </c>
      <c r="D92" s="93">
        <v>124.6161</v>
      </c>
      <c r="E92" s="93">
        <v>0</v>
      </c>
      <c r="F92" s="93">
        <v>5.0000000000000001E-4</v>
      </c>
      <c r="G92" s="93">
        <v>129512.9963</v>
      </c>
      <c r="H92" s="93">
        <v>16085.783799999999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3"/>
      <c r="B93" s="93"/>
      <c r="C93" s="93"/>
      <c r="D93" s="93"/>
      <c r="E93" s="93"/>
      <c r="F93" s="93"/>
      <c r="G93" s="93"/>
      <c r="H93" s="93"/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429</v>
      </c>
      <c r="B94" s="93">
        <v>427522.40220000001</v>
      </c>
      <c r="C94" s="93">
        <v>670.55349999999999</v>
      </c>
      <c r="D94" s="93">
        <v>1530.7936999999999</v>
      </c>
      <c r="E94" s="93">
        <v>0</v>
      </c>
      <c r="F94" s="93">
        <v>6.1999999999999998E-3</v>
      </c>
      <c r="G94" s="94">
        <v>1591290</v>
      </c>
      <c r="H94" s="93">
        <v>175675.24840000001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3" t="s">
        <v>430</v>
      </c>
      <c r="B95" s="93">
        <v>33101.321400000001</v>
      </c>
      <c r="C95" s="93">
        <v>52.389600000000002</v>
      </c>
      <c r="D95" s="93">
        <v>112.1865</v>
      </c>
      <c r="E95" s="93">
        <v>0</v>
      </c>
      <c r="F95" s="93">
        <v>5.0000000000000001E-4</v>
      </c>
      <c r="G95" s="93">
        <v>116600.6203</v>
      </c>
      <c r="H95" s="93">
        <v>13711.571099999999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3" t="s">
        <v>431</v>
      </c>
      <c r="B96" s="93">
        <v>39960.791400000002</v>
      </c>
      <c r="C96" s="93">
        <v>60.773699999999998</v>
      </c>
      <c r="D96" s="93">
        <v>148.48169999999999</v>
      </c>
      <c r="E96" s="93">
        <v>0</v>
      </c>
      <c r="F96" s="93">
        <v>5.9999999999999995E-4</v>
      </c>
      <c r="G96" s="93">
        <v>154374.55929999999</v>
      </c>
      <c r="H96" s="93">
        <v>16085.783799999999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 s="87"/>
      <c r="B98" s="93" t="s">
        <v>439</v>
      </c>
      <c r="C98" s="93" t="s">
        <v>440</v>
      </c>
      <c r="D98" s="93" t="s">
        <v>441</v>
      </c>
      <c r="E98" s="93" t="s">
        <v>442</v>
      </c>
      <c r="F98" s="93" t="s">
        <v>443</v>
      </c>
      <c r="G98" s="93" t="s">
        <v>444</v>
      </c>
      <c r="H98" s="93" t="s">
        <v>445</v>
      </c>
      <c r="I98" s="93" t="s">
        <v>446</v>
      </c>
      <c r="J98" s="93" t="s">
        <v>447</v>
      </c>
      <c r="K98" s="93" t="s">
        <v>448</v>
      </c>
      <c r="L98" s="93" t="s">
        <v>449</v>
      </c>
      <c r="M98" s="93" t="s">
        <v>450</v>
      </c>
      <c r="N98" s="93" t="s">
        <v>451</v>
      </c>
      <c r="O98" s="93" t="s">
        <v>452</v>
      </c>
      <c r="P98" s="93" t="s">
        <v>453</v>
      </c>
      <c r="Q98" s="93" t="s">
        <v>454</v>
      </c>
      <c r="R98" s="93" t="s">
        <v>455</v>
      </c>
      <c r="S98" s="93" t="s">
        <v>456</v>
      </c>
    </row>
    <row r="99" spans="1:19">
      <c r="A99" s="93" t="s">
        <v>418</v>
      </c>
      <c r="B99" s="94">
        <v>102606000000</v>
      </c>
      <c r="C99" s="93">
        <v>50044.800999999999</v>
      </c>
      <c r="D99" s="93" t="s">
        <v>538</v>
      </c>
      <c r="E99" s="93">
        <v>11214.473</v>
      </c>
      <c r="F99" s="93">
        <v>26914.7</v>
      </c>
      <c r="G99" s="93">
        <v>8546.2139999999999</v>
      </c>
      <c r="H99" s="93">
        <v>0</v>
      </c>
      <c r="I99" s="93">
        <v>0</v>
      </c>
      <c r="J99" s="93">
        <v>0</v>
      </c>
      <c r="K99" s="93">
        <v>0</v>
      </c>
      <c r="L99" s="93">
        <v>0</v>
      </c>
      <c r="M99" s="93">
        <v>0</v>
      </c>
      <c r="N99" s="93">
        <v>0</v>
      </c>
      <c r="O99" s="93">
        <v>0</v>
      </c>
      <c r="P99" s="93">
        <v>0</v>
      </c>
      <c r="Q99" s="93">
        <v>3369.4140000000002</v>
      </c>
      <c r="R99" s="93">
        <v>0</v>
      </c>
      <c r="S99" s="93">
        <v>0</v>
      </c>
    </row>
    <row r="100" spans="1:19">
      <c r="A100" s="93" t="s">
        <v>419</v>
      </c>
      <c r="B100" s="94">
        <v>92442400000</v>
      </c>
      <c r="C100" s="93">
        <v>50011.430999999997</v>
      </c>
      <c r="D100" s="93" t="s">
        <v>620</v>
      </c>
      <c r="E100" s="93">
        <v>11214.473</v>
      </c>
      <c r="F100" s="93">
        <v>26914.7</v>
      </c>
      <c r="G100" s="93">
        <v>8546.2139999999999</v>
      </c>
      <c r="H100" s="93">
        <v>0</v>
      </c>
      <c r="I100" s="93">
        <v>0</v>
      </c>
      <c r="J100" s="93">
        <v>0</v>
      </c>
      <c r="K100" s="93">
        <v>0</v>
      </c>
      <c r="L100" s="93">
        <v>0</v>
      </c>
      <c r="M100" s="93">
        <v>0</v>
      </c>
      <c r="N100" s="93">
        <v>0</v>
      </c>
      <c r="O100" s="93">
        <v>0</v>
      </c>
      <c r="P100" s="93">
        <v>0</v>
      </c>
      <c r="Q100" s="93">
        <v>3336.0439999999999</v>
      </c>
      <c r="R100" s="93">
        <v>0</v>
      </c>
      <c r="S100" s="93">
        <v>0</v>
      </c>
    </row>
    <row r="101" spans="1:19">
      <c r="A101" s="93" t="s">
        <v>420</v>
      </c>
      <c r="B101" s="94">
        <v>102326000000</v>
      </c>
      <c r="C101" s="93">
        <v>60259.078000000001</v>
      </c>
      <c r="D101" s="93" t="s">
        <v>621</v>
      </c>
      <c r="E101" s="93">
        <v>11214.473</v>
      </c>
      <c r="F101" s="93">
        <v>26914.7</v>
      </c>
      <c r="G101" s="93">
        <v>8546.2139999999999</v>
      </c>
      <c r="H101" s="93">
        <v>0</v>
      </c>
      <c r="I101" s="93">
        <v>11558.54</v>
      </c>
      <c r="J101" s="93">
        <v>0</v>
      </c>
      <c r="K101" s="93">
        <v>0</v>
      </c>
      <c r="L101" s="93">
        <v>0</v>
      </c>
      <c r="M101" s="93">
        <v>0</v>
      </c>
      <c r="N101" s="93">
        <v>0</v>
      </c>
      <c r="O101" s="93">
        <v>0</v>
      </c>
      <c r="P101" s="93">
        <v>0</v>
      </c>
      <c r="Q101" s="93">
        <v>2025.15</v>
      </c>
      <c r="R101" s="93">
        <v>0</v>
      </c>
      <c r="S101" s="93">
        <v>0</v>
      </c>
    </row>
    <row r="102" spans="1:19">
      <c r="A102" s="93" t="s">
        <v>421</v>
      </c>
      <c r="B102" s="94">
        <v>99028700000</v>
      </c>
      <c r="C102" s="93">
        <v>58865.63</v>
      </c>
      <c r="D102" s="93" t="s">
        <v>509</v>
      </c>
      <c r="E102" s="93">
        <v>11214.473</v>
      </c>
      <c r="F102" s="93">
        <v>26914.7</v>
      </c>
      <c r="G102" s="93">
        <v>8546.2139999999999</v>
      </c>
      <c r="H102" s="93">
        <v>0</v>
      </c>
      <c r="I102" s="93">
        <v>10136.896000000001</v>
      </c>
      <c r="J102" s="93">
        <v>0</v>
      </c>
      <c r="K102" s="93">
        <v>0</v>
      </c>
      <c r="L102" s="93">
        <v>0</v>
      </c>
      <c r="M102" s="93">
        <v>0</v>
      </c>
      <c r="N102" s="93">
        <v>0</v>
      </c>
      <c r="O102" s="93">
        <v>0</v>
      </c>
      <c r="P102" s="93">
        <v>0</v>
      </c>
      <c r="Q102" s="93">
        <v>2053.3470000000002</v>
      </c>
      <c r="R102" s="93">
        <v>0</v>
      </c>
      <c r="S102" s="93">
        <v>0</v>
      </c>
    </row>
    <row r="103" spans="1:19">
      <c r="A103" s="93" t="s">
        <v>278</v>
      </c>
      <c r="B103" s="94">
        <v>105108000000</v>
      </c>
      <c r="C103" s="93">
        <v>66220.953999999998</v>
      </c>
      <c r="D103" s="93" t="s">
        <v>510</v>
      </c>
      <c r="E103" s="93">
        <v>11214.473</v>
      </c>
      <c r="F103" s="93">
        <v>26914.7</v>
      </c>
      <c r="G103" s="93">
        <v>8546.2139999999999</v>
      </c>
      <c r="H103" s="93">
        <v>0</v>
      </c>
      <c r="I103" s="93">
        <v>17473.091</v>
      </c>
      <c r="J103" s="93">
        <v>0</v>
      </c>
      <c r="K103" s="93">
        <v>0</v>
      </c>
      <c r="L103" s="93">
        <v>0</v>
      </c>
      <c r="M103" s="93">
        <v>0</v>
      </c>
      <c r="N103" s="93">
        <v>0</v>
      </c>
      <c r="O103" s="93">
        <v>0</v>
      </c>
      <c r="P103" s="93">
        <v>0</v>
      </c>
      <c r="Q103" s="93">
        <v>2072.4760000000001</v>
      </c>
      <c r="R103" s="93">
        <v>0</v>
      </c>
      <c r="S103" s="93">
        <v>0</v>
      </c>
    </row>
    <row r="104" spans="1:19">
      <c r="A104" s="93" t="s">
        <v>422</v>
      </c>
      <c r="B104" s="94">
        <v>108102000000</v>
      </c>
      <c r="C104" s="93">
        <v>72232.983999999997</v>
      </c>
      <c r="D104" s="93" t="s">
        <v>479</v>
      </c>
      <c r="E104" s="93">
        <v>11214.473</v>
      </c>
      <c r="F104" s="93">
        <v>26914.7</v>
      </c>
      <c r="G104" s="93">
        <v>8546.2139999999999</v>
      </c>
      <c r="H104" s="93">
        <v>0</v>
      </c>
      <c r="I104" s="93">
        <v>23366.6</v>
      </c>
      <c r="J104" s="93">
        <v>0</v>
      </c>
      <c r="K104" s="93">
        <v>0</v>
      </c>
      <c r="L104" s="93">
        <v>0</v>
      </c>
      <c r="M104" s="93">
        <v>0</v>
      </c>
      <c r="N104" s="93">
        <v>0</v>
      </c>
      <c r="O104" s="93">
        <v>0</v>
      </c>
      <c r="P104" s="93">
        <v>0</v>
      </c>
      <c r="Q104" s="93">
        <v>2190.9969999999998</v>
      </c>
      <c r="R104" s="93">
        <v>0</v>
      </c>
      <c r="S104" s="93">
        <v>0</v>
      </c>
    </row>
    <row r="105" spans="1:19">
      <c r="A105" s="93" t="s">
        <v>423</v>
      </c>
      <c r="B105" s="94">
        <v>122390000000</v>
      </c>
      <c r="C105" s="93">
        <v>73473.411999999997</v>
      </c>
      <c r="D105" s="93" t="s">
        <v>511</v>
      </c>
      <c r="E105" s="93">
        <v>11214.473</v>
      </c>
      <c r="F105" s="93">
        <v>26914.7</v>
      </c>
      <c r="G105" s="93">
        <v>8546.2139999999999</v>
      </c>
      <c r="H105" s="93">
        <v>0</v>
      </c>
      <c r="I105" s="93">
        <v>24590.157999999999</v>
      </c>
      <c r="J105" s="93">
        <v>0</v>
      </c>
      <c r="K105" s="93">
        <v>0</v>
      </c>
      <c r="L105" s="93">
        <v>0</v>
      </c>
      <c r="M105" s="93">
        <v>0</v>
      </c>
      <c r="N105" s="93">
        <v>0</v>
      </c>
      <c r="O105" s="93">
        <v>0</v>
      </c>
      <c r="P105" s="93">
        <v>0</v>
      </c>
      <c r="Q105" s="93">
        <v>2207.8670000000002</v>
      </c>
      <c r="R105" s="93">
        <v>0</v>
      </c>
      <c r="S105" s="93">
        <v>0</v>
      </c>
    </row>
    <row r="106" spans="1:19">
      <c r="A106" s="93" t="s">
        <v>424</v>
      </c>
      <c r="B106" s="94">
        <v>117919000000</v>
      </c>
      <c r="C106" s="93">
        <v>74305.093999999997</v>
      </c>
      <c r="D106" s="93" t="s">
        <v>512</v>
      </c>
      <c r="E106" s="93">
        <v>11214.473</v>
      </c>
      <c r="F106" s="93">
        <v>26914.7</v>
      </c>
      <c r="G106" s="93">
        <v>8546.2139999999999</v>
      </c>
      <c r="H106" s="93">
        <v>0</v>
      </c>
      <c r="I106" s="93">
        <v>25420.080999999998</v>
      </c>
      <c r="J106" s="93">
        <v>0</v>
      </c>
      <c r="K106" s="93">
        <v>0</v>
      </c>
      <c r="L106" s="93">
        <v>0</v>
      </c>
      <c r="M106" s="93">
        <v>0</v>
      </c>
      <c r="N106" s="93">
        <v>0</v>
      </c>
      <c r="O106" s="93">
        <v>0</v>
      </c>
      <c r="P106" s="93">
        <v>0</v>
      </c>
      <c r="Q106" s="93">
        <v>2209.6260000000002</v>
      </c>
      <c r="R106" s="93">
        <v>0</v>
      </c>
      <c r="S106" s="93">
        <v>0</v>
      </c>
    </row>
    <row r="107" spans="1:19">
      <c r="A107" s="93" t="s">
        <v>425</v>
      </c>
      <c r="B107" s="94">
        <v>106251000000</v>
      </c>
      <c r="C107" s="93">
        <v>68505.36</v>
      </c>
      <c r="D107" s="93" t="s">
        <v>622</v>
      </c>
      <c r="E107" s="93">
        <v>11214.473</v>
      </c>
      <c r="F107" s="93">
        <v>26914.7</v>
      </c>
      <c r="G107" s="93">
        <v>8546.2139999999999</v>
      </c>
      <c r="H107" s="93">
        <v>0</v>
      </c>
      <c r="I107" s="93">
        <v>19725.053</v>
      </c>
      <c r="J107" s="93">
        <v>0</v>
      </c>
      <c r="K107" s="93">
        <v>0</v>
      </c>
      <c r="L107" s="93">
        <v>0</v>
      </c>
      <c r="M107" s="93">
        <v>0</v>
      </c>
      <c r="N107" s="93">
        <v>0</v>
      </c>
      <c r="O107" s="93">
        <v>0</v>
      </c>
      <c r="P107" s="93">
        <v>0</v>
      </c>
      <c r="Q107" s="93">
        <v>2104.9189999999999</v>
      </c>
      <c r="R107" s="93">
        <v>0</v>
      </c>
      <c r="S107" s="93">
        <v>0</v>
      </c>
    </row>
    <row r="108" spans="1:19">
      <c r="A108" s="93" t="s">
        <v>426</v>
      </c>
      <c r="B108" s="94">
        <v>103797000000</v>
      </c>
      <c r="C108" s="93">
        <v>63290.084999999999</v>
      </c>
      <c r="D108" s="93" t="s">
        <v>623</v>
      </c>
      <c r="E108" s="93">
        <v>11214.473</v>
      </c>
      <c r="F108" s="93">
        <v>26914.7</v>
      </c>
      <c r="G108" s="93">
        <v>8546.2139999999999</v>
      </c>
      <c r="H108" s="93">
        <v>0</v>
      </c>
      <c r="I108" s="93">
        <v>14569.011</v>
      </c>
      <c r="J108" s="93">
        <v>0</v>
      </c>
      <c r="K108" s="93">
        <v>0</v>
      </c>
      <c r="L108" s="93">
        <v>0</v>
      </c>
      <c r="M108" s="93">
        <v>0</v>
      </c>
      <c r="N108" s="93">
        <v>0</v>
      </c>
      <c r="O108" s="93">
        <v>0</v>
      </c>
      <c r="P108" s="93">
        <v>0</v>
      </c>
      <c r="Q108" s="93">
        <v>2045.6869999999999</v>
      </c>
      <c r="R108" s="93">
        <v>0</v>
      </c>
      <c r="S108" s="93">
        <v>0</v>
      </c>
    </row>
    <row r="109" spans="1:19">
      <c r="A109" s="93" t="s">
        <v>427</v>
      </c>
      <c r="B109" s="94">
        <v>98940600000</v>
      </c>
      <c r="C109" s="93">
        <v>53334.260999999999</v>
      </c>
      <c r="D109" s="93" t="s">
        <v>489</v>
      </c>
      <c r="E109" s="93">
        <v>11214.473</v>
      </c>
      <c r="F109" s="93">
        <v>26914.7</v>
      </c>
      <c r="G109" s="93">
        <v>8546.2139999999999</v>
      </c>
      <c r="H109" s="93">
        <v>0</v>
      </c>
      <c r="I109" s="93">
        <v>4657.482</v>
      </c>
      <c r="J109" s="93">
        <v>0</v>
      </c>
      <c r="K109" s="93">
        <v>0</v>
      </c>
      <c r="L109" s="93">
        <v>0</v>
      </c>
      <c r="M109" s="93">
        <v>0</v>
      </c>
      <c r="N109" s="93">
        <v>0</v>
      </c>
      <c r="O109" s="93">
        <v>0</v>
      </c>
      <c r="P109" s="93">
        <v>0</v>
      </c>
      <c r="Q109" s="93">
        <v>2001.3910000000001</v>
      </c>
      <c r="R109" s="93">
        <v>0</v>
      </c>
      <c r="S109" s="93">
        <v>0</v>
      </c>
    </row>
    <row r="110" spans="1:19">
      <c r="A110" s="93" t="s">
        <v>428</v>
      </c>
      <c r="B110" s="94">
        <v>102679000000</v>
      </c>
      <c r="C110" s="93">
        <v>50011.091999999997</v>
      </c>
      <c r="D110" s="93" t="s">
        <v>539</v>
      </c>
      <c r="E110" s="93">
        <v>11214.473</v>
      </c>
      <c r="F110" s="93">
        <v>26914.7</v>
      </c>
      <c r="G110" s="93">
        <v>8546.2139999999999</v>
      </c>
      <c r="H110" s="93">
        <v>0</v>
      </c>
      <c r="I110" s="93">
        <v>0</v>
      </c>
      <c r="J110" s="93">
        <v>0</v>
      </c>
      <c r="K110" s="93">
        <v>0</v>
      </c>
      <c r="L110" s="93">
        <v>0</v>
      </c>
      <c r="M110" s="93">
        <v>0</v>
      </c>
      <c r="N110" s="93">
        <v>0</v>
      </c>
      <c r="O110" s="93">
        <v>0</v>
      </c>
      <c r="P110" s="93">
        <v>0</v>
      </c>
      <c r="Q110" s="93">
        <v>3335.7049999999999</v>
      </c>
      <c r="R110" s="93">
        <v>0</v>
      </c>
      <c r="S110" s="93">
        <v>0</v>
      </c>
    </row>
    <row r="111" spans="1:19">
      <c r="A111" s="93"/>
      <c r="B111" s="93"/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</row>
    <row r="112" spans="1:19">
      <c r="A112" s="93" t="s">
        <v>429</v>
      </c>
      <c r="B112" s="94">
        <v>1261590000000</v>
      </c>
      <c r="C112" s="93"/>
      <c r="D112" s="93"/>
      <c r="E112" s="93"/>
      <c r="F112" s="93"/>
      <c r="G112" s="93"/>
      <c r="H112" s="93"/>
      <c r="I112" s="93"/>
      <c r="J112" s="93"/>
      <c r="K112" s="93"/>
      <c r="L112" s="93">
        <v>0</v>
      </c>
      <c r="M112" s="93">
        <v>0</v>
      </c>
      <c r="N112" s="93">
        <v>0</v>
      </c>
      <c r="O112" s="93">
        <v>0</v>
      </c>
      <c r="P112" s="93">
        <v>0</v>
      </c>
      <c r="Q112" s="93"/>
      <c r="R112" s="93">
        <v>0</v>
      </c>
      <c r="S112" s="93">
        <v>0</v>
      </c>
    </row>
    <row r="113" spans="1:19">
      <c r="A113" s="93" t="s">
        <v>430</v>
      </c>
      <c r="B113" s="94">
        <v>92442400000</v>
      </c>
      <c r="C113" s="93">
        <v>50011.091999999997</v>
      </c>
      <c r="D113" s="93"/>
      <c r="E113" s="93">
        <v>11214.473</v>
      </c>
      <c r="F113" s="93">
        <v>26914.7</v>
      </c>
      <c r="G113" s="93">
        <v>8546.2139999999999</v>
      </c>
      <c r="H113" s="93">
        <v>0</v>
      </c>
      <c r="I113" s="93">
        <v>0</v>
      </c>
      <c r="J113" s="93">
        <v>0</v>
      </c>
      <c r="K113" s="93">
        <v>0</v>
      </c>
      <c r="L113" s="93">
        <v>0</v>
      </c>
      <c r="M113" s="93">
        <v>0</v>
      </c>
      <c r="N113" s="93">
        <v>0</v>
      </c>
      <c r="O113" s="93">
        <v>0</v>
      </c>
      <c r="P113" s="93">
        <v>0</v>
      </c>
      <c r="Q113" s="93">
        <v>2001.3910000000001</v>
      </c>
      <c r="R113" s="93">
        <v>0</v>
      </c>
      <c r="S113" s="93">
        <v>0</v>
      </c>
    </row>
    <row r="114" spans="1:19">
      <c r="A114" s="93" t="s">
        <v>431</v>
      </c>
      <c r="B114" s="94">
        <v>122390000000</v>
      </c>
      <c r="C114" s="93">
        <v>74305.093999999997</v>
      </c>
      <c r="D114" s="93"/>
      <c r="E114" s="93">
        <v>11214.473</v>
      </c>
      <c r="F114" s="93">
        <v>26914.7</v>
      </c>
      <c r="G114" s="93">
        <v>8546.2139999999999</v>
      </c>
      <c r="H114" s="93">
        <v>0</v>
      </c>
      <c r="I114" s="93">
        <v>25420.080999999998</v>
      </c>
      <c r="J114" s="93">
        <v>0</v>
      </c>
      <c r="K114" s="93">
        <v>0</v>
      </c>
      <c r="L114" s="93">
        <v>0</v>
      </c>
      <c r="M114" s="93">
        <v>0</v>
      </c>
      <c r="N114" s="93">
        <v>0</v>
      </c>
      <c r="O114" s="93">
        <v>0</v>
      </c>
      <c r="P114" s="93">
        <v>0</v>
      </c>
      <c r="Q114" s="93">
        <v>3369.4140000000002</v>
      </c>
      <c r="R114" s="93">
        <v>0</v>
      </c>
      <c r="S114" s="93">
        <v>0</v>
      </c>
    </row>
    <row r="115" spans="1:1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7"/>
      <c r="B116" s="93" t="s">
        <v>460</v>
      </c>
      <c r="C116" s="93" t="s">
        <v>461</v>
      </c>
      <c r="D116" s="93" t="s">
        <v>157</v>
      </c>
      <c r="E116" s="93" t="s">
        <v>158</v>
      </c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93" t="s">
        <v>462</v>
      </c>
      <c r="B117" s="93">
        <v>13133.63</v>
      </c>
      <c r="C117" s="93">
        <v>12828.77</v>
      </c>
      <c r="D117" s="93">
        <v>0</v>
      </c>
      <c r="E117" s="93">
        <v>25962.400000000001</v>
      </c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93" t="s">
        <v>463</v>
      </c>
      <c r="B118" s="93">
        <v>25.69</v>
      </c>
      <c r="C118" s="93">
        <v>25.1</v>
      </c>
      <c r="D118" s="93">
        <v>0</v>
      </c>
      <c r="E118" s="93">
        <v>50.79</v>
      </c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93" t="s">
        <v>464</v>
      </c>
      <c r="B119" s="93">
        <v>25.69</v>
      </c>
      <c r="C119" s="93">
        <v>25.1</v>
      </c>
      <c r="D119" s="93">
        <v>0</v>
      </c>
      <c r="E119" s="93">
        <v>50.79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6"/>
      <c r="B120" s="86"/>
      <c r="C120" s="86"/>
      <c r="D120" s="86"/>
      <c r="E120" s="86"/>
    </row>
    <row r="121" spans="1:19">
      <c r="A121" s="86"/>
      <c r="B121" s="86"/>
      <c r="C121" s="86"/>
      <c r="D121" s="86"/>
      <c r="E121" s="86"/>
    </row>
    <row r="122" spans="1:19">
      <c r="A122" s="86"/>
      <c r="B122" s="86"/>
      <c r="C122" s="86"/>
      <c r="D122" s="86"/>
      <c r="E122" s="86"/>
    </row>
    <row r="123" spans="1:19">
      <c r="A123" s="86"/>
      <c r="B123" s="86"/>
    </row>
    <row r="124" spans="1:19">
      <c r="A124" s="86"/>
      <c r="B124" s="86"/>
    </row>
    <row r="125" spans="1:19">
      <c r="A125" s="86"/>
      <c r="B125" s="86"/>
    </row>
    <row r="126" spans="1:19">
      <c r="A126" s="86"/>
      <c r="B126" s="8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0"/>
  <dimension ref="A1:S126"/>
  <sheetViews>
    <sheetView workbookViewId="0"/>
  </sheetViews>
  <sheetFormatPr defaultRowHeight="10.5"/>
  <cols>
    <col min="1" max="1" width="38.5" style="84" customWidth="1"/>
    <col min="2" max="2" width="32.6640625" style="84" customWidth="1"/>
    <col min="3" max="3" width="33.6640625" style="84" customWidth="1"/>
    <col min="4" max="4" width="38.6640625" style="84" customWidth="1"/>
    <col min="5" max="5" width="45.6640625" style="84" customWidth="1"/>
    <col min="6" max="6" width="50" style="84" customWidth="1"/>
    <col min="7" max="7" width="43.6640625" style="84" customWidth="1"/>
    <col min="8" max="9" width="38.33203125" style="84" customWidth="1"/>
    <col min="10" max="10" width="46.1640625" style="84" customWidth="1"/>
    <col min="11" max="11" width="36.5" style="84" customWidth="1"/>
    <col min="12" max="12" width="45" style="84" customWidth="1"/>
    <col min="13" max="13" width="50.1640625" style="84" customWidth="1"/>
    <col min="14" max="15" width="44.83203125" style="84" customWidth="1"/>
    <col min="16" max="16" width="45.33203125" style="84" customWidth="1"/>
    <col min="17" max="17" width="45.1640625" style="84" customWidth="1"/>
    <col min="18" max="18" width="42.6640625" style="84" customWidth="1"/>
    <col min="19" max="19" width="48.1640625" style="84" customWidth="1"/>
    <col min="20" max="23" width="9.33203125" style="84" customWidth="1"/>
    <col min="24" max="16384" width="9.33203125" style="84"/>
  </cols>
  <sheetData>
    <row r="1" spans="1:19">
      <c r="A1" s="87"/>
      <c r="B1" s="93" t="s">
        <v>316</v>
      </c>
      <c r="C1" s="93" t="s">
        <v>317</v>
      </c>
      <c r="D1" s="93" t="s">
        <v>318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319</v>
      </c>
      <c r="B2" s="93">
        <v>3670.17</v>
      </c>
      <c r="C2" s="93">
        <v>7180.17</v>
      </c>
      <c r="D2" s="93">
        <v>7180.17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320</v>
      </c>
      <c r="B3" s="93">
        <v>3670.17</v>
      </c>
      <c r="C3" s="93">
        <v>7180.17</v>
      </c>
      <c r="D3" s="93">
        <v>7180.17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321</v>
      </c>
      <c r="B4" s="93">
        <v>6786.75</v>
      </c>
      <c r="C4" s="93">
        <v>13277.33</v>
      </c>
      <c r="D4" s="93">
        <v>13277.33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322</v>
      </c>
      <c r="B5" s="93">
        <v>6786.75</v>
      </c>
      <c r="C5" s="93">
        <v>13277.33</v>
      </c>
      <c r="D5" s="93">
        <v>13277.33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3" t="s">
        <v>323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324</v>
      </c>
      <c r="B8" s="93">
        <v>511.15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325</v>
      </c>
      <c r="B9" s="93">
        <v>511.15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326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3" t="s">
        <v>327</v>
      </c>
      <c r="C12" s="93" t="s">
        <v>328</v>
      </c>
      <c r="D12" s="93" t="s">
        <v>329</v>
      </c>
      <c r="E12" s="93" t="s">
        <v>330</v>
      </c>
      <c r="F12" s="93" t="s">
        <v>331</v>
      </c>
      <c r="G12" s="93" t="s">
        <v>332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64</v>
      </c>
      <c r="B13" s="93">
        <v>0</v>
      </c>
      <c r="C13" s="93">
        <v>1439.74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65</v>
      </c>
      <c r="B14" s="93">
        <v>82.31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73</v>
      </c>
      <c r="B15" s="93">
        <v>289.8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74</v>
      </c>
      <c r="B16" s="93">
        <v>16.84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75</v>
      </c>
      <c r="B17" s="93">
        <v>599.04999999999995</v>
      </c>
      <c r="C17" s="93">
        <v>800.92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76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77</v>
      </c>
      <c r="B19" s="93">
        <v>138.87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78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79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80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59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81</v>
      </c>
      <c r="B24" s="93">
        <v>0</v>
      </c>
      <c r="C24" s="93">
        <v>244.46</v>
      </c>
      <c r="D24" s="93">
        <v>0</v>
      </c>
      <c r="E24" s="93">
        <v>0</v>
      </c>
      <c r="F24" s="93">
        <v>0</v>
      </c>
      <c r="G24" s="93">
        <v>1377.36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82</v>
      </c>
      <c r="B25" s="93">
        <v>58.16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83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84</v>
      </c>
      <c r="B28" s="93">
        <v>1185.04</v>
      </c>
      <c r="C28" s="93">
        <v>2485.12</v>
      </c>
      <c r="D28" s="93">
        <v>0</v>
      </c>
      <c r="E28" s="93">
        <v>0</v>
      </c>
      <c r="F28" s="93">
        <v>0</v>
      </c>
      <c r="G28" s="93">
        <v>1377.36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3" t="s">
        <v>323</v>
      </c>
      <c r="C30" s="93" t="s">
        <v>227</v>
      </c>
      <c r="D30" s="93" t="s">
        <v>333</v>
      </c>
      <c r="E30" s="93" t="s">
        <v>334</v>
      </c>
      <c r="F30" s="93" t="s">
        <v>335</v>
      </c>
      <c r="G30" s="93" t="s">
        <v>336</v>
      </c>
      <c r="H30" s="93" t="s">
        <v>337</v>
      </c>
      <c r="I30" s="93" t="s">
        <v>338</v>
      </c>
      <c r="J30" s="93" t="s">
        <v>339</v>
      </c>
      <c r="K30"/>
      <c r="L30"/>
      <c r="M30"/>
      <c r="N30"/>
      <c r="O30"/>
      <c r="P30"/>
      <c r="Q30"/>
      <c r="R30"/>
      <c r="S30"/>
    </row>
    <row r="31" spans="1:19">
      <c r="A31" s="93" t="s">
        <v>340</v>
      </c>
      <c r="B31" s="93">
        <v>371.75</v>
      </c>
      <c r="C31" s="93" t="s">
        <v>235</v>
      </c>
      <c r="D31" s="93">
        <v>1133.3900000000001</v>
      </c>
      <c r="E31" s="93">
        <v>1</v>
      </c>
      <c r="F31" s="93">
        <v>169.19</v>
      </c>
      <c r="G31" s="93">
        <v>47.17</v>
      </c>
      <c r="H31" s="93">
        <v>27.38</v>
      </c>
      <c r="I31" s="93">
        <v>1.39</v>
      </c>
      <c r="J31" s="93">
        <v>60.261200000000002</v>
      </c>
      <c r="K31"/>
      <c r="L31"/>
      <c r="M31"/>
      <c r="N31"/>
      <c r="O31"/>
      <c r="P31"/>
      <c r="Q31"/>
      <c r="R31"/>
      <c r="S31"/>
    </row>
    <row r="32" spans="1:19">
      <c r="A32" s="93" t="s">
        <v>341</v>
      </c>
      <c r="B32" s="93">
        <v>139.41</v>
      </c>
      <c r="C32" s="93" t="s">
        <v>235</v>
      </c>
      <c r="D32" s="93">
        <v>425.02</v>
      </c>
      <c r="E32" s="93">
        <v>1</v>
      </c>
      <c r="F32" s="93">
        <v>106.53</v>
      </c>
      <c r="G32" s="93">
        <v>0</v>
      </c>
      <c r="H32" s="93">
        <v>16.37</v>
      </c>
      <c r="I32" s="93">
        <v>18.59</v>
      </c>
      <c r="J32" s="93">
        <v>1579.5173</v>
      </c>
      <c r="K32"/>
      <c r="L32"/>
      <c r="M32"/>
      <c r="N32"/>
      <c r="O32"/>
      <c r="P32"/>
      <c r="Q32"/>
      <c r="R32"/>
      <c r="S32"/>
    </row>
    <row r="33" spans="1:19">
      <c r="A33" s="93" t="s">
        <v>158</v>
      </c>
      <c r="B33" s="93">
        <v>511.15</v>
      </c>
      <c r="C33" s="93"/>
      <c r="D33" s="93">
        <v>1558.4</v>
      </c>
      <c r="E33" s="93"/>
      <c r="F33" s="93">
        <v>275.72000000000003</v>
      </c>
      <c r="G33" s="93">
        <v>47.17</v>
      </c>
      <c r="H33" s="93">
        <v>24.377300000000002</v>
      </c>
      <c r="I33" s="93">
        <v>1.86</v>
      </c>
      <c r="J33" s="93">
        <v>474.60320000000002</v>
      </c>
      <c r="K33"/>
      <c r="L33"/>
      <c r="M33"/>
      <c r="N33"/>
      <c r="O33"/>
      <c r="P33"/>
      <c r="Q33"/>
      <c r="R33"/>
      <c r="S33"/>
    </row>
    <row r="34" spans="1:19">
      <c r="A34" s="93" t="s">
        <v>342</v>
      </c>
      <c r="B34" s="93">
        <v>511.15</v>
      </c>
      <c r="C34" s="93"/>
      <c r="D34" s="93">
        <v>1558.4</v>
      </c>
      <c r="E34" s="93"/>
      <c r="F34" s="93">
        <v>275.72000000000003</v>
      </c>
      <c r="G34" s="93">
        <v>47.17</v>
      </c>
      <c r="H34" s="93">
        <v>24.377300000000002</v>
      </c>
      <c r="I34" s="93">
        <v>1.86</v>
      </c>
      <c r="J34" s="93">
        <v>474.60320000000002</v>
      </c>
      <c r="K34"/>
      <c r="L34"/>
      <c r="M34"/>
      <c r="N34"/>
      <c r="O34"/>
      <c r="P34"/>
      <c r="Q34"/>
      <c r="R34"/>
      <c r="S34"/>
    </row>
    <row r="35" spans="1:19">
      <c r="A35" s="93" t="s">
        <v>343</v>
      </c>
      <c r="B35" s="93">
        <v>0</v>
      </c>
      <c r="C35" s="93"/>
      <c r="D35" s="93">
        <v>0</v>
      </c>
      <c r="E35" s="93"/>
      <c r="F35" s="93">
        <v>0</v>
      </c>
      <c r="G35" s="93">
        <v>0</v>
      </c>
      <c r="H35" s="93"/>
      <c r="I35" s="93"/>
      <c r="J35" s="93"/>
      <c r="K35"/>
      <c r="L35"/>
      <c r="M35"/>
      <c r="N35"/>
      <c r="O35"/>
      <c r="P35"/>
      <c r="Q35"/>
      <c r="R35"/>
      <c r="S35"/>
    </row>
    <row r="36" spans="1:19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1:19">
      <c r="A37" s="87"/>
      <c r="B37" s="93" t="s">
        <v>43</v>
      </c>
      <c r="C37" s="93" t="s">
        <v>344</v>
      </c>
      <c r="D37" s="93" t="s">
        <v>345</v>
      </c>
      <c r="E37" s="93" t="s">
        <v>346</v>
      </c>
      <c r="F37" s="93" t="s">
        <v>347</v>
      </c>
      <c r="G37" s="93" t="s">
        <v>348</v>
      </c>
      <c r="H37" s="93" t="s">
        <v>349</v>
      </c>
      <c r="I37" s="93" t="s">
        <v>350</v>
      </c>
      <c r="J37"/>
      <c r="K37"/>
      <c r="L37"/>
      <c r="M37"/>
      <c r="N37"/>
      <c r="O37"/>
      <c r="P37"/>
      <c r="Q37"/>
      <c r="R37"/>
      <c r="S37"/>
    </row>
    <row r="38" spans="1:19">
      <c r="A38" s="93" t="s">
        <v>351</v>
      </c>
      <c r="B38" s="93" t="s">
        <v>352</v>
      </c>
      <c r="C38" s="93">
        <v>0.22</v>
      </c>
      <c r="D38" s="93">
        <v>0.82299999999999995</v>
      </c>
      <c r="E38" s="93">
        <v>0.93899999999999995</v>
      </c>
      <c r="F38" s="93">
        <v>50.13</v>
      </c>
      <c r="G38" s="93">
        <v>90</v>
      </c>
      <c r="H38" s="93">
        <v>90</v>
      </c>
      <c r="I38" s="93" t="s">
        <v>353</v>
      </c>
      <c r="J38"/>
      <c r="K38"/>
      <c r="L38"/>
      <c r="M38"/>
      <c r="N38"/>
      <c r="O38"/>
      <c r="P38"/>
      <c r="Q38"/>
      <c r="R38"/>
      <c r="S38"/>
    </row>
    <row r="39" spans="1:19">
      <c r="A39" s="93" t="s">
        <v>354</v>
      </c>
      <c r="B39" s="93" t="s">
        <v>352</v>
      </c>
      <c r="C39" s="93">
        <v>0.22</v>
      </c>
      <c r="D39" s="93">
        <v>0.82299999999999995</v>
      </c>
      <c r="E39" s="93">
        <v>0.93899999999999995</v>
      </c>
      <c r="F39" s="93">
        <v>68.930000000000007</v>
      </c>
      <c r="G39" s="93">
        <v>180</v>
      </c>
      <c r="H39" s="93">
        <v>90</v>
      </c>
      <c r="I39" s="93" t="s">
        <v>355</v>
      </c>
      <c r="J39"/>
      <c r="K39"/>
      <c r="L39"/>
      <c r="M39"/>
      <c r="N39"/>
      <c r="O39"/>
      <c r="P39"/>
      <c r="Q39"/>
      <c r="R39"/>
      <c r="S39"/>
    </row>
    <row r="40" spans="1:19">
      <c r="A40" s="93" t="s">
        <v>356</v>
      </c>
      <c r="B40" s="93" t="s">
        <v>352</v>
      </c>
      <c r="C40" s="93">
        <v>0.22</v>
      </c>
      <c r="D40" s="93">
        <v>0.82299999999999995</v>
      </c>
      <c r="E40" s="93">
        <v>0.93899999999999995</v>
      </c>
      <c r="F40" s="93">
        <v>50.13</v>
      </c>
      <c r="G40" s="93">
        <v>270</v>
      </c>
      <c r="H40" s="93">
        <v>90</v>
      </c>
      <c r="I40" s="93" t="s">
        <v>357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358</v>
      </c>
      <c r="B41" s="93" t="s">
        <v>359</v>
      </c>
      <c r="C41" s="93">
        <v>0.3</v>
      </c>
      <c r="D41" s="93">
        <v>3.12</v>
      </c>
      <c r="E41" s="93">
        <v>12.904</v>
      </c>
      <c r="F41" s="93">
        <v>371.75</v>
      </c>
      <c r="G41" s="93">
        <v>0</v>
      </c>
      <c r="H41" s="93">
        <v>180</v>
      </c>
      <c r="I41" s="93"/>
      <c r="J41"/>
      <c r="K41"/>
      <c r="L41"/>
      <c r="M41"/>
      <c r="N41"/>
      <c r="O41"/>
      <c r="P41"/>
      <c r="Q41"/>
      <c r="R41"/>
      <c r="S41"/>
    </row>
    <row r="42" spans="1:19">
      <c r="A42" s="93" t="s">
        <v>561</v>
      </c>
      <c r="B42" s="93" t="s">
        <v>562</v>
      </c>
      <c r="C42" s="93">
        <v>0.3</v>
      </c>
      <c r="D42" s="93">
        <v>0.33500000000000002</v>
      </c>
      <c r="E42" s="93">
        <v>0.35699999999999998</v>
      </c>
      <c r="F42" s="93">
        <v>371.75</v>
      </c>
      <c r="G42" s="93">
        <v>180</v>
      </c>
      <c r="H42" s="93">
        <v>0</v>
      </c>
      <c r="I42" s="93"/>
      <c r="J42"/>
      <c r="K42"/>
      <c r="L42"/>
      <c r="M42"/>
      <c r="N42"/>
      <c r="O42"/>
      <c r="P42"/>
      <c r="Q42"/>
      <c r="R42"/>
      <c r="S42"/>
    </row>
    <row r="43" spans="1:19">
      <c r="A43" s="93" t="s">
        <v>360</v>
      </c>
      <c r="B43" s="93" t="s">
        <v>352</v>
      </c>
      <c r="C43" s="93">
        <v>0.22</v>
      </c>
      <c r="D43" s="93">
        <v>0.82299999999999995</v>
      </c>
      <c r="E43" s="93">
        <v>0.93899999999999995</v>
      </c>
      <c r="F43" s="93">
        <v>18.8</v>
      </c>
      <c r="G43" s="93">
        <v>90</v>
      </c>
      <c r="H43" s="93">
        <v>90</v>
      </c>
      <c r="I43" s="93" t="s">
        <v>353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361</v>
      </c>
      <c r="B44" s="93" t="s">
        <v>352</v>
      </c>
      <c r="C44" s="93">
        <v>0.22</v>
      </c>
      <c r="D44" s="93">
        <v>0.82299999999999995</v>
      </c>
      <c r="E44" s="93">
        <v>0.93899999999999995</v>
      </c>
      <c r="F44" s="93">
        <v>68.930000000000007</v>
      </c>
      <c r="G44" s="93">
        <v>0</v>
      </c>
      <c r="H44" s="93">
        <v>90</v>
      </c>
      <c r="I44" s="93" t="s">
        <v>362</v>
      </c>
      <c r="J44"/>
      <c r="K44"/>
      <c r="L44"/>
      <c r="M44"/>
      <c r="N44"/>
      <c r="O44"/>
      <c r="P44"/>
      <c r="Q44"/>
      <c r="R44"/>
      <c r="S44"/>
    </row>
    <row r="45" spans="1:19">
      <c r="A45" s="93" t="s">
        <v>363</v>
      </c>
      <c r="B45" s="93" t="s">
        <v>352</v>
      </c>
      <c r="C45" s="93">
        <v>0.22</v>
      </c>
      <c r="D45" s="93">
        <v>0.82299999999999995</v>
      </c>
      <c r="E45" s="93">
        <v>0.93899999999999995</v>
      </c>
      <c r="F45" s="93">
        <v>18.8</v>
      </c>
      <c r="G45" s="93">
        <v>270</v>
      </c>
      <c r="H45" s="93">
        <v>90</v>
      </c>
      <c r="I45" s="93" t="s">
        <v>357</v>
      </c>
      <c r="J45"/>
      <c r="K45"/>
      <c r="L45"/>
      <c r="M45"/>
      <c r="N45"/>
      <c r="O45"/>
      <c r="P45"/>
      <c r="Q45"/>
      <c r="R45"/>
      <c r="S45"/>
    </row>
    <row r="46" spans="1:19">
      <c r="A46" s="93" t="s">
        <v>364</v>
      </c>
      <c r="B46" s="93" t="s">
        <v>359</v>
      </c>
      <c r="C46" s="93">
        <v>0.3</v>
      </c>
      <c r="D46" s="93">
        <v>3.12</v>
      </c>
      <c r="E46" s="93">
        <v>12.904</v>
      </c>
      <c r="F46" s="93">
        <v>139.41</v>
      </c>
      <c r="G46" s="93">
        <v>0</v>
      </c>
      <c r="H46" s="93">
        <v>180</v>
      </c>
      <c r="I46" s="93"/>
      <c r="J46"/>
      <c r="K46"/>
      <c r="L46"/>
      <c r="M46"/>
      <c r="N46"/>
      <c r="O46"/>
      <c r="P46"/>
      <c r="Q46"/>
      <c r="R46"/>
      <c r="S46"/>
    </row>
    <row r="47" spans="1:19">
      <c r="A47" s="93" t="s">
        <v>563</v>
      </c>
      <c r="B47" s="93" t="s">
        <v>562</v>
      </c>
      <c r="C47" s="93">
        <v>0.3</v>
      </c>
      <c r="D47" s="93">
        <v>0.33500000000000002</v>
      </c>
      <c r="E47" s="93">
        <v>0.35699999999999998</v>
      </c>
      <c r="F47" s="93">
        <v>139.41</v>
      </c>
      <c r="G47" s="93">
        <v>180</v>
      </c>
      <c r="H47" s="93">
        <v>0</v>
      </c>
      <c r="I47" s="93"/>
      <c r="J47"/>
      <c r="K47"/>
      <c r="L47"/>
      <c r="M47"/>
      <c r="N47"/>
      <c r="O47"/>
      <c r="P47"/>
      <c r="Q47"/>
      <c r="R47"/>
      <c r="S47"/>
    </row>
    <row r="48" spans="1:19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19">
      <c r="A49" s="87"/>
      <c r="B49" s="93" t="s">
        <v>43</v>
      </c>
      <c r="C49" s="93" t="s">
        <v>365</v>
      </c>
      <c r="D49" s="93" t="s">
        <v>366</v>
      </c>
      <c r="E49" s="93" t="s">
        <v>367</v>
      </c>
      <c r="F49" s="93" t="s">
        <v>37</v>
      </c>
      <c r="G49" s="93" t="s">
        <v>368</v>
      </c>
      <c r="H49" s="93" t="s">
        <v>369</v>
      </c>
      <c r="I49" s="93" t="s">
        <v>370</v>
      </c>
      <c r="J49" s="93" t="s">
        <v>348</v>
      </c>
      <c r="K49" s="93" t="s">
        <v>350</v>
      </c>
      <c r="L49"/>
      <c r="M49"/>
      <c r="N49"/>
      <c r="O49"/>
      <c r="P49"/>
      <c r="Q49"/>
      <c r="R49"/>
      <c r="S49"/>
    </row>
    <row r="50" spans="1:19">
      <c r="A50" s="93" t="s">
        <v>371</v>
      </c>
      <c r="B50" s="93" t="s">
        <v>649</v>
      </c>
      <c r="C50" s="93">
        <v>13.94</v>
      </c>
      <c r="D50" s="93">
        <v>13.94</v>
      </c>
      <c r="E50" s="93">
        <v>3.5249999999999999</v>
      </c>
      <c r="F50" s="93">
        <v>0.40699999999999997</v>
      </c>
      <c r="G50" s="93">
        <v>0.316</v>
      </c>
      <c r="H50" s="93" t="s">
        <v>58</v>
      </c>
      <c r="I50" s="93" t="s">
        <v>351</v>
      </c>
      <c r="J50" s="93">
        <v>90</v>
      </c>
      <c r="K50" s="93" t="s">
        <v>353</v>
      </c>
      <c r="L50"/>
      <c r="M50"/>
      <c r="N50"/>
      <c r="O50"/>
      <c r="P50"/>
      <c r="Q50"/>
      <c r="R50"/>
      <c r="S50"/>
    </row>
    <row r="51" spans="1:19">
      <c r="A51" s="93" t="s">
        <v>372</v>
      </c>
      <c r="B51" s="93" t="s">
        <v>649</v>
      </c>
      <c r="C51" s="93">
        <v>19.3</v>
      </c>
      <c r="D51" s="93">
        <v>19.3</v>
      </c>
      <c r="E51" s="93">
        <v>3.5249999999999999</v>
      </c>
      <c r="F51" s="93">
        <v>0.40699999999999997</v>
      </c>
      <c r="G51" s="93">
        <v>0.316</v>
      </c>
      <c r="H51" s="93" t="s">
        <v>58</v>
      </c>
      <c r="I51" s="93" t="s">
        <v>354</v>
      </c>
      <c r="J51" s="93">
        <v>180</v>
      </c>
      <c r="K51" s="93" t="s">
        <v>355</v>
      </c>
      <c r="L51"/>
      <c r="M51"/>
      <c r="N51"/>
      <c r="O51"/>
      <c r="P51"/>
      <c r="Q51"/>
      <c r="R51"/>
      <c r="S51"/>
    </row>
    <row r="52" spans="1:19">
      <c r="A52" s="93" t="s">
        <v>373</v>
      </c>
      <c r="B52" s="93" t="s">
        <v>649</v>
      </c>
      <c r="C52" s="93">
        <v>13.94</v>
      </c>
      <c r="D52" s="93">
        <v>13.94</v>
      </c>
      <c r="E52" s="93">
        <v>3.5249999999999999</v>
      </c>
      <c r="F52" s="93">
        <v>0.40699999999999997</v>
      </c>
      <c r="G52" s="93">
        <v>0.316</v>
      </c>
      <c r="H52" s="93" t="s">
        <v>58</v>
      </c>
      <c r="I52" s="93" t="s">
        <v>356</v>
      </c>
      <c r="J52" s="93">
        <v>270</v>
      </c>
      <c r="K52" s="93" t="s">
        <v>357</v>
      </c>
      <c r="L52"/>
      <c r="M52"/>
      <c r="N52"/>
      <c r="O52"/>
      <c r="P52"/>
      <c r="Q52"/>
      <c r="R52"/>
      <c r="S52"/>
    </row>
    <row r="53" spans="1:19">
      <c r="A53" s="93" t="s">
        <v>374</v>
      </c>
      <c r="B53" s="93"/>
      <c r="C53" s="93"/>
      <c r="D53" s="93">
        <v>47.17</v>
      </c>
      <c r="E53" s="93">
        <v>3.52</v>
      </c>
      <c r="F53" s="93">
        <v>0.40699999999999997</v>
      </c>
      <c r="G53" s="93">
        <v>0.316</v>
      </c>
      <c r="H53" s="93"/>
      <c r="I53" s="93"/>
      <c r="J53" s="93"/>
      <c r="K53" s="93"/>
      <c r="L53"/>
      <c r="M53"/>
      <c r="N53"/>
      <c r="O53"/>
      <c r="P53"/>
      <c r="Q53"/>
      <c r="R53"/>
      <c r="S53"/>
    </row>
    <row r="54" spans="1:19">
      <c r="A54" s="93" t="s">
        <v>375</v>
      </c>
      <c r="B54" s="93"/>
      <c r="C54" s="93"/>
      <c r="D54" s="93">
        <v>0</v>
      </c>
      <c r="E54" s="93" t="s">
        <v>376</v>
      </c>
      <c r="F54" s="93" t="s">
        <v>376</v>
      </c>
      <c r="G54" s="93" t="s">
        <v>376</v>
      </c>
      <c r="H54" s="93"/>
      <c r="I54" s="93"/>
      <c r="J54" s="93"/>
      <c r="K54" s="93"/>
      <c r="L54"/>
      <c r="M54"/>
      <c r="N54"/>
      <c r="O54"/>
      <c r="P54"/>
      <c r="Q54"/>
      <c r="R54"/>
      <c r="S54"/>
    </row>
    <row r="55" spans="1:19">
      <c r="A55" s="93" t="s">
        <v>377</v>
      </c>
      <c r="B55" s="93"/>
      <c r="C55" s="93"/>
      <c r="D55" s="93">
        <v>47.17</v>
      </c>
      <c r="E55" s="93">
        <v>3.52</v>
      </c>
      <c r="F55" s="93">
        <v>0.40699999999999997</v>
      </c>
      <c r="G55" s="93">
        <v>0.316</v>
      </c>
      <c r="H55" s="93"/>
      <c r="I55" s="93"/>
      <c r="J55" s="93"/>
      <c r="K55" s="93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87"/>
      <c r="B57" s="93" t="s">
        <v>111</v>
      </c>
      <c r="C57" s="93" t="s">
        <v>378</v>
      </c>
      <c r="D57" s="93" t="s">
        <v>379</v>
      </c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93" t="s">
        <v>27</v>
      </c>
      <c r="B58" s="93"/>
      <c r="C58" s="93"/>
      <c r="D58" s="93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7"/>
      <c r="B60" s="93" t="s">
        <v>111</v>
      </c>
      <c r="C60" s="93" t="s">
        <v>380</v>
      </c>
      <c r="D60" s="93" t="s">
        <v>381</v>
      </c>
      <c r="E60" s="93" t="s">
        <v>382</v>
      </c>
      <c r="F60" s="93" t="s">
        <v>383</v>
      </c>
      <c r="G60" s="93" t="s">
        <v>379</v>
      </c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93" t="s">
        <v>384</v>
      </c>
      <c r="B61" s="93" t="s">
        <v>385</v>
      </c>
      <c r="C61" s="93">
        <v>86657.29</v>
      </c>
      <c r="D61" s="93">
        <v>58587.54</v>
      </c>
      <c r="E61" s="93">
        <v>28069.75</v>
      </c>
      <c r="F61" s="93">
        <v>0.68</v>
      </c>
      <c r="G61" s="93">
        <v>2.97</v>
      </c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93" t="s">
        <v>386</v>
      </c>
      <c r="B62" s="93" t="s">
        <v>385</v>
      </c>
      <c r="C62" s="93">
        <v>27146.55</v>
      </c>
      <c r="D62" s="93">
        <v>18353.330000000002</v>
      </c>
      <c r="E62" s="93">
        <v>8793.2199999999993</v>
      </c>
      <c r="F62" s="93">
        <v>0.68</v>
      </c>
      <c r="G62" s="93">
        <v>3.3</v>
      </c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87"/>
      <c r="B64" s="93" t="s">
        <v>111</v>
      </c>
      <c r="C64" s="93" t="s">
        <v>380</v>
      </c>
      <c r="D64" s="93" t="s">
        <v>379</v>
      </c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93" t="s">
        <v>387</v>
      </c>
      <c r="B65" s="93" t="s">
        <v>388</v>
      </c>
      <c r="C65" s="93">
        <v>225439.81</v>
      </c>
      <c r="D65" s="93">
        <v>0.78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 s="93" t="s">
        <v>389</v>
      </c>
      <c r="B66" s="93" t="s">
        <v>388</v>
      </c>
      <c r="C66" s="93">
        <v>84706.16</v>
      </c>
      <c r="D66" s="93">
        <v>0.78</v>
      </c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87"/>
      <c r="B68" s="93" t="s">
        <v>111</v>
      </c>
      <c r="C68" s="93" t="s">
        <v>390</v>
      </c>
      <c r="D68" s="93" t="s">
        <v>391</v>
      </c>
      <c r="E68" s="93" t="s">
        <v>392</v>
      </c>
      <c r="F68" s="93" t="s">
        <v>393</v>
      </c>
      <c r="G68" s="93" t="s">
        <v>394</v>
      </c>
      <c r="H68" s="93" t="s">
        <v>395</v>
      </c>
      <c r="I68"/>
      <c r="J68"/>
      <c r="K68"/>
      <c r="L68"/>
      <c r="M68"/>
      <c r="N68"/>
      <c r="O68"/>
      <c r="P68"/>
      <c r="Q68"/>
      <c r="R68"/>
      <c r="S68"/>
    </row>
    <row r="69" spans="1:19">
      <c r="A69" s="93" t="s">
        <v>396</v>
      </c>
      <c r="B69" s="93" t="s">
        <v>397</v>
      </c>
      <c r="C69" s="93">
        <v>1</v>
      </c>
      <c r="D69" s="93">
        <v>0</v>
      </c>
      <c r="E69" s="93">
        <v>1.83</v>
      </c>
      <c r="F69" s="93">
        <v>0</v>
      </c>
      <c r="G69" s="93">
        <v>1</v>
      </c>
      <c r="H69" s="93" t="s">
        <v>398</v>
      </c>
      <c r="I69"/>
      <c r="J69"/>
      <c r="K69"/>
      <c r="L69"/>
      <c r="M69"/>
      <c r="N69"/>
      <c r="O69"/>
      <c r="P69"/>
      <c r="Q69"/>
      <c r="R69"/>
      <c r="S69"/>
    </row>
    <row r="70" spans="1:19">
      <c r="A70" s="93" t="s">
        <v>399</v>
      </c>
      <c r="B70" s="93" t="s">
        <v>397</v>
      </c>
      <c r="C70" s="93">
        <v>1</v>
      </c>
      <c r="D70" s="93">
        <v>0</v>
      </c>
      <c r="E70" s="93">
        <v>0.06</v>
      </c>
      <c r="F70" s="93">
        <v>0</v>
      </c>
      <c r="G70" s="93">
        <v>1</v>
      </c>
      <c r="H70" s="93" t="s">
        <v>398</v>
      </c>
      <c r="I70"/>
      <c r="J70"/>
      <c r="K70"/>
      <c r="L70"/>
      <c r="M70"/>
      <c r="N70"/>
      <c r="O70"/>
      <c r="P70"/>
      <c r="Q70"/>
      <c r="R70"/>
      <c r="S70"/>
    </row>
    <row r="71" spans="1:19">
      <c r="A71" s="93" t="s">
        <v>400</v>
      </c>
      <c r="B71" s="93" t="s">
        <v>401</v>
      </c>
      <c r="C71" s="93">
        <v>0.56999999999999995</v>
      </c>
      <c r="D71" s="93">
        <v>622</v>
      </c>
      <c r="E71" s="93">
        <v>3.49</v>
      </c>
      <c r="F71" s="93">
        <v>3816.42</v>
      </c>
      <c r="G71" s="93">
        <v>1</v>
      </c>
      <c r="H71" s="93" t="s">
        <v>402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93" t="s">
        <v>403</v>
      </c>
      <c r="B72" s="93" t="s">
        <v>401</v>
      </c>
      <c r="C72" s="93">
        <v>0.55000000000000004</v>
      </c>
      <c r="D72" s="93">
        <v>622</v>
      </c>
      <c r="E72" s="93">
        <v>1.0900000000000001</v>
      </c>
      <c r="F72" s="93">
        <v>1245.3599999999999</v>
      </c>
      <c r="G72" s="93">
        <v>1</v>
      </c>
      <c r="H72" s="93" t="s">
        <v>402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7"/>
      <c r="B74" s="93" t="s">
        <v>111</v>
      </c>
      <c r="C74" s="93" t="s">
        <v>404</v>
      </c>
      <c r="D74" s="93" t="s">
        <v>405</v>
      </c>
      <c r="E74" s="93" t="s">
        <v>406</v>
      </c>
      <c r="F74" s="93" t="s">
        <v>407</v>
      </c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408</v>
      </c>
      <c r="B75" s="93" t="s">
        <v>409</v>
      </c>
      <c r="C75" s="93" t="s">
        <v>410</v>
      </c>
      <c r="D75" s="93">
        <v>0.1</v>
      </c>
      <c r="E75" s="93">
        <v>0</v>
      </c>
      <c r="F75" s="93">
        <v>1</v>
      </c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87"/>
      <c r="B77" s="93" t="s">
        <v>111</v>
      </c>
      <c r="C77" s="93" t="s">
        <v>411</v>
      </c>
      <c r="D77" s="93" t="s">
        <v>412</v>
      </c>
      <c r="E77" s="93" t="s">
        <v>413</v>
      </c>
      <c r="F77" s="93" t="s">
        <v>414</v>
      </c>
      <c r="G77" s="93" t="s">
        <v>415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3" t="s">
        <v>416</v>
      </c>
      <c r="B78" s="93" t="s">
        <v>417</v>
      </c>
      <c r="C78" s="93">
        <v>0.2</v>
      </c>
      <c r="D78" s="93">
        <v>845000</v>
      </c>
      <c r="E78" s="93">
        <v>0.8</v>
      </c>
      <c r="F78" s="93">
        <v>3.43</v>
      </c>
      <c r="G78" s="93">
        <v>0.57999999999999996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87"/>
      <c r="B80" s="93" t="s">
        <v>432</v>
      </c>
      <c r="C80" s="93" t="s">
        <v>433</v>
      </c>
      <c r="D80" s="93" t="s">
        <v>434</v>
      </c>
      <c r="E80" s="93" t="s">
        <v>435</v>
      </c>
      <c r="F80" s="93" t="s">
        <v>436</v>
      </c>
      <c r="G80" s="93" t="s">
        <v>437</v>
      </c>
      <c r="H80" s="93" t="s">
        <v>438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418</v>
      </c>
      <c r="B81" s="93">
        <v>43023.5049</v>
      </c>
      <c r="C81" s="93">
        <v>58.032299999999999</v>
      </c>
      <c r="D81" s="93">
        <v>61.999200000000002</v>
      </c>
      <c r="E81" s="93">
        <v>0</v>
      </c>
      <c r="F81" s="93">
        <v>5.0000000000000001E-4</v>
      </c>
      <c r="G81" s="93">
        <v>40679.382299999997</v>
      </c>
      <c r="H81" s="93">
        <v>16704.712100000001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93" t="s">
        <v>419</v>
      </c>
      <c r="B82" s="93">
        <v>36507.076500000003</v>
      </c>
      <c r="C82" s="93">
        <v>50.254199999999997</v>
      </c>
      <c r="D82" s="93">
        <v>55.9026</v>
      </c>
      <c r="E82" s="93">
        <v>0</v>
      </c>
      <c r="F82" s="93">
        <v>4.0000000000000002E-4</v>
      </c>
      <c r="G82" s="93">
        <v>36686.957199999997</v>
      </c>
      <c r="H82" s="93">
        <v>14271.2765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 s="93" t="s">
        <v>420</v>
      </c>
      <c r="B83" s="93">
        <v>34691.767500000002</v>
      </c>
      <c r="C83" s="93">
        <v>50.3367</v>
      </c>
      <c r="D83" s="93">
        <v>61.528100000000002</v>
      </c>
      <c r="E83" s="93">
        <v>0</v>
      </c>
      <c r="F83" s="93">
        <v>5.0000000000000001E-4</v>
      </c>
      <c r="G83" s="93">
        <v>40397.368000000002</v>
      </c>
      <c r="H83" s="93">
        <v>13808.380499999999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421</v>
      </c>
      <c r="B84" s="93">
        <v>28615.0834</v>
      </c>
      <c r="C84" s="93">
        <v>44.252400000000002</v>
      </c>
      <c r="D84" s="93">
        <v>59.649099999999997</v>
      </c>
      <c r="E84" s="93">
        <v>0</v>
      </c>
      <c r="F84" s="93">
        <v>5.0000000000000001E-4</v>
      </c>
      <c r="G84" s="93">
        <v>39180.667099999999</v>
      </c>
      <c r="H84" s="93">
        <v>11650.8927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93" t="s">
        <v>278</v>
      </c>
      <c r="B85" s="93">
        <v>28208.9401</v>
      </c>
      <c r="C85" s="93">
        <v>46.024900000000002</v>
      </c>
      <c r="D85" s="93">
        <v>66.619299999999996</v>
      </c>
      <c r="E85" s="93">
        <v>0</v>
      </c>
      <c r="F85" s="93">
        <v>5.0000000000000001E-4</v>
      </c>
      <c r="G85" s="93">
        <v>43771.7808</v>
      </c>
      <c r="H85" s="93">
        <v>11714.9961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93" t="s">
        <v>422</v>
      </c>
      <c r="B86" s="93">
        <v>28427.152999999998</v>
      </c>
      <c r="C86" s="93">
        <v>47.638399999999997</v>
      </c>
      <c r="D86" s="93">
        <v>71.229200000000006</v>
      </c>
      <c r="E86" s="93">
        <v>0</v>
      </c>
      <c r="F86" s="93">
        <v>5.0000000000000001E-4</v>
      </c>
      <c r="G86" s="93">
        <v>46806.531199999998</v>
      </c>
      <c r="H86" s="93">
        <v>11925.815699999999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423</v>
      </c>
      <c r="B87" s="93">
        <v>30610.469099999998</v>
      </c>
      <c r="C87" s="93">
        <v>51.703400000000002</v>
      </c>
      <c r="D87" s="93">
        <v>78.022499999999994</v>
      </c>
      <c r="E87" s="93">
        <v>0</v>
      </c>
      <c r="F87" s="93">
        <v>5.9999999999999995E-4</v>
      </c>
      <c r="G87" s="93">
        <v>51272.378199999999</v>
      </c>
      <c r="H87" s="93">
        <v>12880.591399999999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424</v>
      </c>
      <c r="B88" s="93">
        <v>30121.473399999999</v>
      </c>
      <c r="C88" s="93">
        <v>50.8369</v>
      </c>
      <c r="D88" s="93">
        <v>76.644000000000005</v>
      </c>
      <c r="E88" s="93">
        <v>0</v>
      </c>
      <c r="F88" s="93">
        <v>5.9999999999999995E-4</v>
      </c>
      <c r="G88" s="93">
        <v>50366.321300000003</v>
      </c>
      <c r="H88" s="93">
        <v>12670.9486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425</v>
      </c>
      <c r="B89" s="93">
        <v>26018.883699999998</v>
      </c>
      <c r="C89" s="93">
        <v>42.762300000000003</v>
      </c>
      <c r="D89" s="93">
        <v>62.458599999999997</v>
      </c>
      <c r="E89" s="93">
        <v>0</v>
      </c>
      <c r="F89" s="93">
        <v>5.0000000000000001E-4</v>
      </c>
      <c r="G89" s="93">
        <v>41039.468800000002</v>
      </c>
      <c r="H89" s="93">
        <v>10835.1702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426</v>
      </c>
      <c r="B90" s="93">
        <v>29318.319299999999</v>
      </c>
      <c r="C90" s="93">
        <v>45.573300000000003</v>
      </c>
      <c r="D90" s="93">
        <v>61.874899999999997</v>
      </c>
      <c r="E90" s="93">
        <v>0</v>
      </c>
      <c r="F90" s="93">
        <v>5.0000000000000001E-4</v>
      </c>
      <c r="G90" s="93">
        <v>40643.9372</v>
      </c>
      <c r="H90" s="93">
        <v>11959.529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427</v>
      </c>
      <c r="B91" s="93">
        <v>33198.866199999997</v>
      </c>
      <c r="C91" s="93">
        <v>48.408700000000003</v>
      </c>
      <c r="D91" s="93">
        <v>59.655799999999999</v>
      </c>
      <c r="E91" s="93">
        <v>0</v>
      </c>
      <c r="F91" s="93">
        <v>5.0000000000000001E-4</v>
      </c>
      <c r="G91" s="93">
        <v>39169.601999999999</v>
      </c>
      <c r="H91" s="93">
        <v>13236.926299999999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3" t="s">
        <v>428</v>
      </c>
      <c r="B92" s="93">
        <v>40494.973400000003</v>
      </c>
      <c r="C92" s="93">
        <v>55.740200000000002</v>
      </c>
      <c r="D92" s="93">
        <v>61.997500000000002</v>
      </c>
      <c r="E92" s="93">
        <v>0</v>
      </c>
      <c r="F92" s="93">
        <v>5.0000000000000001E-4</v>
      </c>
      <c r="G92" s="93">
        <v>40686.805200000003</v>
      </c>
      <c r="H92" s="93">
        <v>15829.874400000001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3"/>
      <c r="B93" s="93"/>
      <c r="C93" s="93"/>
      <c r="D93" s="93"/>
      <c r="E93" s="93"/>
      <c r="F93" s="93"/>
      <c r="G93" s="93"/>
      <c r="H93" s="93"/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429</v>
      </c>
      <c r="B94" s="93">
        <v>389236.51059999998</v>
      </c>
      <c r="C94" s="93">
        <v>591.56380000000001</v>
      </c>
      <c r="D94" s="93">
        <v>777.5806</v>
      </c>
      <c r="E94" s="93">
        <v>0</v>
      </c>
      <c r="F94" s="93">
        <v>5.8999999999999999E-3</v>
      </c>
      <c r="G94" s="93">
        <v>510701.19929999998</v>
      </c>
      <c r="H94" s="93">
        <v>157489.1134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3" t="s">
        <v>430</v>
      </c>
      <c r="B95" s="93">
        <v>26018.883699999998</v>
      </c>
      <c r="C95" s="93">
        <v>42.762300000000003</v>
      </c>
      <c r="D95" s="93">
        <v>55.9026</v>
      </c>
      <c r="E95" s="93">
        <v>0</v>
      </c>
      <c r="F95" s="93">
        <v>4.0000000000000002E-4</v>
      </c>
      <c r="G95" s="93">
        <v>36686.957199999997</v>
      </c>
      <c r="H95" s="93">
        <v>10835.1702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3" t="s">
        <v>431</v>
      </c>
      <c r="B96" s="93">
        <v>43023.5049</v>
      </c>
      <c r="C96" s="93">
        <v>58.032299999999999</v>
      </c>
      <c r="D96" s="93">
        <v>78.022499999999994</v>
      </c>
      <c r="E96" s="93">
        <v>0</v>
      </c>
      <c r="F96" s="93">
        <v>5.9999999999999995E-4</v>
      </c>
      <c r="G96" s="93">
        <v>51272.378199999999</v>
      </c>
      <c r="H96" s="93">
        <v>16704.712100000001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 s="87"/>
      <c r="B98" s="93" t="s">
        <v>439</v>
      </c>
      <c r="C98" s="93" t="s">
        <v>440</v>
      </c>
      <c r="D98" s="93" t="s">
        <v>441</v>
      </c>
      <c r="E98" s="93" t="s">
        <v>442</v>
      </c>
      <c r="F98" s="93" t="s">
        <v>443</v>
      </c>
      <c r="G98" s="93" t="s">
        <v>444</v>
      </c>
      <c r="H98" s="93" t="s">
        <v>445</v>
      </c>
      <c r="I98" s="93" t="s">
        <v>446</v>
      </c>
      <c r="J98" s="93" t="s">
        <v>447</v>
      </c>
      <c r="K98" s="93" t="s">
        <v>448</v>
      </c>
      <c r="L98" s="93" t="s">
        <v>449</v>
      </c>
      <c r="M98" s="93" t="s">
        <v>450</v>
      </c>
      <c r="N98" s="93" t="s">
        <v>451</v>
      </c>
      <c r="O98" s="93" t="s">
        <v>452</v>
      </c>
      <c r="P98" s="93" t="s">
        <v>453</v>
      </c>
      <c r="Q98" s="93" t="s">
        <v>454</v>
      </c>
      <c r="R98" s="93" t="s">
        <v>455</v>
      </c>
      <c r="S98" s="93" t="s">
        <v>456</v>
      </c>
    </row>
    <row r="99" spans="1:19">
      <c r="A99" s="93" t="s">
        <v>418</v>
      </c>
      <c r="B99" s="94">
        <v>94393400000</v>
      </c>
      <c r="C99" s="93">
        <v>46560.898999999998</v>
      </c>
      <c r="D99" s="93" t="s">
        <v>624</v>
      </c>
      <c r="E99" s="93">
        <v>11214.473</v>
      </c>
      <c r="F99" s="93">
        <v>26914.7</v>
      </c>
      <c r="G99" s="93">
        <v>5061.7740000000003</v>
      </c>
      <c r="H99" s="93">
        <v>0</v>
      </c>
      <c r="I99" s="93">
        <v>57.716999999999999</v>
      </c>
      <c r="J99" s="93">
        <v>0</v>
      </c>
      <c r="K99" s="93">
        <v>0</v>
      </c>
      <c r="L99" s="93">
        <v>0</v>
      </c>
      <c r="M99" s="93">
        <v>0</v>
      </c>
      <c r="N99" s="93">
        <v>0</v>
      </c>
      <c r="O99" s="93">
        <v>0</v>
      </c>
      <c r="P99" s="93">
        <v>0</v>
      </c>
      <c r="Q99" s="93">
        <v>3312.2350000000001</v>
      </c>
      <c r="R99" s="93">
        <v>0</v>
      </c>
      <c r="S99" s="93">
        <v>0</v>
      </c>
    </row>
    <row r="100" spans="1:19">
      <c r="A100" s="93" t="s">
        <v>419</v>
      </c>
      <c r="B100" s="94">
        <v>85129300000</v>
      </c>
      <c r="C100" s="93">
        <v>46541.141000000003</v>
      </c>
      <c r="D100" s="93" t="s">
        <v>535</v>
      </c>
      <c r="E100" s="93">
        <v>11214.473</v>
      </c>
      <c r="F100" s="93">
        <v>26914.7</v>
      </c>
      <c r="G100" s="93">
        <v>5061.7740000000003</v>
      </c>
      <c r="H100" s="93">
        <v>0</v>
      </c>
      <c r="I100" s="93">
        <v>49.604999999999997</v>
      </c>
      <c r="J100" s="93">
        <v>0</v>
      </c>
      <c r="K100" s="93">
        <v>0</v>
      </c>
      <c r="L100" s="93">
        <v>0</v>
      </c>
      <c r="M100" s="93">
        <v>0</v>
      </c>
      <c r="N100" s="93">
        <v>0</v>
      </c>
      <c r="O100" s="93">
        <v>0</v>
      </c>
      <c r="P100" s="93">
        <v>0</v>
      </c>
      <c r="Q100" s="93">
        <v>3300.5889999999999</v>
      </c>
      <c r="R100" s="93">
        <v>0</v>
      </c>
      <c r="S100" s="93">
        <v>0</v>
      </c>
    </row>
    <row r="101" spans="1:19">
      <c r="A101" s="93" t="s">
        <v>420</v>
      </c>
      <c r="B101" s="94">
        <v>93739000000</v>
      </c>
      <c r="C101" s="93">
        <v>46628.661</v>
      </c>
      <c r="D101" s="93" t="s">
        <v>625</v>
      </c>
      <c r="E101" s="93">
        <v>11214.473</v>
      </c>
      <c r="F101" s="93">
        <v>26914.7</v>
      </c>
      <c r="G101" s="93">
        <v>5061.7740000000003</v>
      </c>
      <c r="H101" s="93">
        <v>0</v>
      </c>
      <c r="I101" s="93">
        <v>87.016000000000005</v>
      </c>
      <c r="J101" s="93">
        <v>0</v>
      </c>
      <c r="K101" s="93">
        <v>0</v>
      </c>
      <c r="L101" s="93">
        <v>0</v>
      </c>
      <c r="M101" s="93">
        <v>0</v>
      </c>
      <c r="N101" s="93">
        <v>0</v>
      </c>
      <c r="O101" s="93">
        <v>0</v>
      </c>
      <c r="P101" s="93">
        <v>0</v>
      </c>
      <c r="Q101" s="93">
        <v>3350.6979999999999</v>
      </c>
      <c r="R101" s="93">
        <v>0</v>
      </c>
      <c r="S101" s="93">
        <v>0</v>
      </c>
    </row>
    <row r="102" spans="1:19">
      <c r="A102" s="93" t="s">
        <v>421</v>
      </c>
      <c r="B102" s="94">
        <v>90915800000</v>
      </c>
      <c r="C102" s="93">
        <v>57285.006999999998</v>
      </c>
      <c r="D102" s="93" t="s">
        <v>468</v>
      </c>
      <c r="E102" s="93">
        <v>11214.473</v>
      </c>
      <c r="F102" s="93">
        <v>26914.7</v>
      </c>
      <c r="G102" s="93">
        <v>5061.7740000000003</v>
      </c>
      <c r="H102" s="93">
        <v>0</v>
      </c>
      <c r="I102" s="93">
        <v>12061.638999999999</v>
      </c>
      <c r="J102" s="93">
        <v>0</v>
      </c>
      <c r="K102" s="93">
        <v>0</v>
      </c>
      <c r="L102" s="93">
        <v>0</v>
      </c>
      <c r="M102" s="93">
        <v>0</v>
      </c>
      <c r="N102" s="93">
        <v>0</v>
      </c>
      <c r="O102" s="93">
        <v>0</v>
      </c>
      <c r="P102" s="93">
        <v>0</v>
      </c>
      <c r="Q102" s="93">
        <v>2032.421</v>
      </c>
      <c r="R102" s="93">
        <v>0</v>
      </c>
      <c r="S102" s="93">
        <v>0</v>
      </c>
    </row>
    <row r="103" spans="1:19">
      <c r="A103" s="93" t="s">
        <v>278</v>
      </c>
      <c r="B103" s="94">
        <v>101569000000</v>
      </c>
      <c r="C103" s="93">
        <v>79095.562000000005</v>
      </c>
      <c r="D103" s="93" t="s">
        <v>540</v>
      </c>
      <c r="E103" s="93">
        <v>11214.473</v>
      </c>
      <c r="F103" s="93">
        <v>26914.7</v>
      </c>
      <c r="G103" s="93">
        <v>5061.7740000000003</v>
      </c>
      <c r="H103" s="93">
        <v>0</v>
      </c>
      <c r="I103" s="93">
        <v>33650.866000000002</v>
      </c>
      <c r="J103" s="93">
        <v>0</v>
      </c>
      <c r="K103" s="93">
        <v>0</v>
      </c>
      <c r="L103" s="93">
        <v>0</v>
      </c>
      <c r="M103" s="93">
        <v>0</v>
      </c>
      <c r="N103" s="93">
        <v>0</v>
      </c>
      <c r="O103" s="93">
        <v>0</v>
      </c>
      <c r="P103" s="93">
        <v>0</v>
      </c>
      <c r="Q103" s="93">
        <v>2253.7489999999998</v>
      </c>
      <c r="R103" s="93">
        <v>0</v>
      </c>
      <c r="S103" s="93">
        <v>0</v>
      </c>
    </row>
    <row r="104" spans="1:19">
      <c r="A104" s="93" t="s">
        <v>422</v>
      </c>
      <c r="B104" s="94">
        <v>108611000000</v>
      </c>
      <c r="C104" s="93">
        <v>79979.125</v>
      </c>
      <c r="D104" s="93" t="s">
        <v>626</v>
      </c>
      <c r="E104" s="93">
        <v>11214.473</v>
      </c>
      <c r="F104" s="93">
        <v>26914.7</v>
      </c>
      <c r="G104" s="93">
        <v>5061.7740000000003</v>
      </c>
      <c r="H104" s="93">
        <v>0</v>
      </c>
      <c r="I104" s="93">
        <v>34573.482000000004</v>
      </c>
      <c r="J104" s="93">
        <v>0</v>
      </c>
      <c r="K104" s="93">
        <v>0</v>
      </c>
      <c r="L104" s="93">
        <v>0</v>
      </c>
      <c r="M104" s="93">
        <v>0</v>
      </c>
      <c r="N104" s="93">
        <v>0</v>
      </c>
      <c r="O104" s="93">
        <v>0</v>
      </c>
      <c r="P104" s="93">
        <v>0</v>
      </c>
      <c r="Q104" s="93">
        <v>2214.6959999999999</v>
      </c>
      <c r="R104" s="93">
        <v>0</v>
      </c>
      <c r="S104" s="93">
        <v>0</v>
      </c>
    </row>
    <row r="105" spans="1:19">
      <c r="A105" s="93" t="s">
        <v>423</v>
      </c>
      <c r="B105" s="94">
        <v>118974000000</v>
      </c>
      <c r="C105" s="93">
        <v>81031.028000000006</v>
      </c>
      <c r="D105" s="93" t="s">
        <v>627</v>
      </c>
      <c r="E105" s="93">
        <v>11214.473</v>
      </c>
      <c r="F105" s="93">
        <v>26914.7</v>
      </c>
      <c r="G105" s="93">
        <v>5061.7740000000003</v>
      </c>
      <c r="H105" s="93">
        <v>0</v>
      </c>
      <c r="I105" s="93">
        <v>35632.131999999998</v>
      </c>
      <c r="J105" s="93">
        <v>0</v>
      </c>
      <c r="K105" s="93">
        <v>0</v>
      </c>
      <c r="L105" s="93">
        <v>0</v>
      </c>
      <c r="M105" s="93">
        <v>0</v>
      </c>
      <c r="N105" s="93">
        <v>0</v>
      </c>
      <c r="O105" s="93">
        <v>0</v>
      </c>
      <c r="P105" s="93">
        <v>0</v>
      </c>
      <c r="Q105" s="93">
        <v>2207.9490000000001</v>
      </c>
      <c r="R105" s="93">
        <v>0</v>
      </c>
      <c r="S105" s="93">
        <v>0</v>
      </c>
    </row>
    <row r="106" spans="1:19">
      <c r="A106" s="93" t="s">
        <v>424</v>
      </c>
      <c r="B106" s="94">
        <v>116871000000</v>
      </c>
      <c r="C106" s="93">
        <v>80225.331000000006</v>
      </c>
      <c r="D106" s="93" t="s">
        <v>628</v>
      </c>
      <c r="E106" s="93">
        <v>11214.473</v>
      </c>
      <c r="F106" s="93">
        <v>26914.7</v>
      </c>
      <c r="G106" s="93">
        <v>5061.7740000000003</v>
      </c>
      <c r="H106" s="93">
        <v>0</v>
      </c>
      <c r="I106" s="93">
        <v>34839.394</v>
      </c>
      <c r="J106" s="93">
        <v>0</v>
      </c>
      <c r="K106" s="93">
        <v>0</v>
      </c>
      <c r="L106" s="93">
        <v>0</v>
      </c>
      <c r="M106" s="93">
        <v>0</v>
      </c>
      <c r="N106" s="93">
        <v>0</v>
      </c>
      <c r="O106" s="93">
        <v>0</v>
      </c>
      <c r="P106" s="93">
        <v>0</v>
      </c>
      <c r="Q106" s="93">
        <v>2194.9899999999998</v>
      </c>
      <c r="R106" s="93">
        <v>0</v>
      </c>
      <c r="S106" s="93">
        <v>0</v>
      </c>
    </row>
    <row r="107" spans="1:19">
      <c r="A107" s="93" t="s">
        <v>425</v>
      </c>
      <c r="B107" s="94">
        <v>95229000000</v>
      </c>
      <c r="C107" s="93">
        <v>66275.623999999996</v>
      </c>
      <c r="D107" s="93" t="s">
        <v>514</v>
      </c>
      <c r="E107" s="93">
        <v>11214.473</v>
      </c>
      <c r="F107" s="93">
        <v>26914.7</v>
      </c>
      <c r="G107" s="93">
        <v>5061.7740000000003</v>
      </c>
      <c r="H107" s="93">
        <v>0</v>
      </c>
      <c r="I107" s="93">
        <v>20952.75</v>
      </c>
      <c r="J107" s="93">
        <v>0</v>
      </c>
      <c r="K107" s="93">
        <v>0</v>
      </c>
      <c r="L107" s="93">
        <v>0</v>
      </c>
      <c r="M107" s="93">
        <v>0</v>
      </c>
      <c r="N107" s="93">
        <v>0</v>
      </c>
      <c r="O107" s="93">
        <v>0</v>
      </c>
      <c r="P107" s="93">
        <v>0</v>
      </c>
      <c r="Q107" s="93">
        <v>2131.9279999999999</v>
      </c>
      <c r="R107" s="93">
        <v>0</v>
      </c>
      <c r="S107" s="93">
        <v>0</v>
      </c>
    </row>
    <row r="108" spans="1:19">
      <c r="A108" s="93" t="s">
        <v>426</v>
      </c>
      <c r="B108" s="94">
        <v>94311200000</v>
      </c>
      <c r="C108" s="93">
        <v>62068.156999999999</v>
      </c>
      <c r="D108" s="93" t="s">
        <v>515</v>
      </c>
      <c r="E108" s="93">
        <v>11214.473</v>
      </c>
      <c r="F108" s="93">
        <v>26914.7</v>
      </c>
      <c r="G108" s="93">
        <v>5061.7740000000003</v>
      </c>
      <c r="H108" s="93">
        <v>0</v>
      </c>
      <c r="I108" s="93">
        <v>16738.203000000001</v>
      </c>
      <c r="J108" s="93">
        <v>0</v>
      </c>
      <c r="K108" s="93">
        <v>0</v>
      </c>
      <c r="L108" s="93">
        <v>0</v>
      </c>
      <c r="M108" s="93">
        <v>0</v>
      </c>
      <c r="N108" s="93">
        <v>0</v>
      </c>
      <c r="O108" s="93">
        <v>0</v>
      </c>
      <c r="P108" s="93">
        <v>0</v>
      </c>
      <c r="Q108" s="93">
        <v>2139.0070000000001</v>
      </c>
      <c r="R108" s="93">
        <v>0</v>
      </c>
      <c r="S108" s="93">
        <v>0</v>
      </c>
    </row>
    <row r="109" spans="1:19">
      <c r="A109" s="93" t="s">
        <v>427</v>
      </c>
      <c r="B109" s="94">
        <v>90890100000</v>
      </c>
      <c r="C109" s="93">
        <v>46589.754000000001</v>
      </c>
      <c r="D109" s="93" t="s">
        <v>629</v>
      </c>
      <c r="E109" s="93">
        <v>11214.473</v>
      </c>
      <c r="F109" s="93">
        <v>26914.7</v>
      </c>
      <c r="G109" s="93">
        <v>5061.7740000000003</v>
      </c>
      <c r="H109" s="93">
        <v>0</v>
      </c>
      <c r="I109" s="93">
        <v>57.902000000000001</v>
      </c>
      <c r="J109" s="93">
        <v>0</v>
      </c>
      <c r="K109" s="93">
        <v>0</v>
      </c>
      <c r="L109" s="93">
        <v>0</v>
      </c>
      <c r="M109" s="93">
        <v>0</v>
      </c>
      <c r="N109" s="93">
        <v>0</v>
      </c>
      <c r="O109" s="93">
        <v>0</v>
      </c>
      <c r="P109" s="93">
        <v>0</v>
      </c>
      <c r="Q109" s="93">
        <v>3340.9050000000002</v>
      </c>
      <c r="R109" s="93">
        <v>0</v>
      </c>
      <c r="S109" s="93">
        <v>0</v>
      </c>
    </row>
    <row r="110" spans="1:19">
      <c r="A110" s="93" t="s">
        <v>428</v>
      </c>
      <c r="B110" s="94">
        <v>94410700000</v>
      </c>
      <c r="C110" s="93">
        <v>46537.737999999998</v>
      </c>
      <c r="D110" s="93" t="s">
        <v>558</v>
      </c>
      <c r="E110" s="93">
        <v>11214.473</v>
      </c>
      <c r="F110" s="93">
        <v>26914.7</v>
      </c>
      <c r="G110" s="93">
        <v>5061.7740000000003</v>
      </c>
      <c r="H110" s="93">
        <v>0</v>
      </c>
      <c r="I110" s="93">
        <v>48.317999999999998</v>
      </c>
      <c r="J110" s="93">
        <v>0</v>
      </c>
      <c r="K110" s="93">
        <v>0</v>
      </c>
      <c r="L110" s="93">
        <v>0</v>
      </c>
      <c r="M110" s="93">
        <v>0</v>
      </c>
      <c r="N110" s="93">
        <v>0</v>
      </c>
      <c r="O110" s="93">
        <v>0</v>
      </c>
      <c r="P110" s="93">
        <v>0</v>
      </c>
      <c r="Q110" s="93">
        <v>3298.4740000000002</v>
      </c>
      <c r="R110" s="93">
        <v>0</v>
      </c>
      <c r="S110" s="93">
        <v>0</v>
      </c>
    </row>
    <row r="111" spans="1:19">
      <c r="A111" s="93"/>
      <c r="B111" s="93"/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</row>
    <row r="112" spans="1:19">
      <c r="A112" s="93" t="s">
        <v>429</v>
      </c>
      <c r="B112" s="94">
        <v>1185040000000</v>
      </c>
      <c r="C112" s="93"/>
      <c r="D112" s="93"/>
      <c r="E112" s="93"/>
      <c r="F112" s="93"/>
      <c r="G112" s="93"/>
      <c r="H112" s="93"/>
      <c r="I112" s="93"/>
      <c r="J112" s="93"/>
      <c r="K112" s="93"/>
      <c r="L112" s="93">
        <v>0</v>
      </c>
      <c r="M112" s="93">
        <v>0</v>
      </c>
      <c r="N112" s="93">
        <v>0</v>
      </c>
      <c r="O112" s="93">
        <v>0</v>
      </c>
      <c r="P112" s="93">
        <v>0</v>
      </c>
      <c r="Q112" s="93"/>
      <c r="R112" s="93">
        <v>0</v>
      </c>
      <c r="S112" s="93">
        <v>0</v>
      </c>
    </row>
    <row r="113" spans="1:19">
      <c r="A113" s="93" t="s">
        <v>430</v>
      </c>
      <c r="B113" s="94">
        <v>85129300000</v>
      </c>
      <c r="C113" s="93">
        <v>46537.737999999998</v>
      </c>
      <c r="D113" s="93"/>
      <c r="E113" s="93">
        <v>11214.473</v>
      </c>
      <c r="F113" s="93">
        <v>26914.7</v>
      </c>
      <c r="G113" s="93">
        <v>5061.7740000000003</v>
      </c>
      <c r="H113" s="93">
        <v>0</v>
      </c>
      <c r="I113" s="93">
        <v>48.317999999999998</v>
      </c>
      <c r="J113" s="93">
        <v>0</v>
      </c>
      <c r="K113" s="93">
        <v>0</v>
      </c>
      <c r="L113" s="93">
        <v>0</v>
      </c>
      <c r="M113" s="93">
        <v>0</v>
      </c>
      <c r="N113" s="93">
        <v>0</v>
      </c>
      <c r="O113" s="93">
        <v>0</v>
      </c>
      <c r="P113" s="93">
        <v>0</v>
      </c>
      <c r="Q113" s="93">
        <v>2032.421</v>
      </c>
      <c r="R113" s="93">
        <v>0</v>
      </c>
      <c r="S113" s="93">
        <v>0</v>
      </c>
    </row>
    <row r="114" spans="1:19">
      <c r="A114" s="93" t="s">
        <v>431</v>
      </c>
      <c r="B114" s="94">
        <v>118974000000</v>
      </c>
      <c r="C114" s="93">
        <v>81031.028000000006</v>
      </c>
      <c r="D114" s="93"/>
      <c r="E114" s="93">
        <v>11214.473</v>
      </c>
      <c r="F114" s="93">
        <v>26914.7</v>
      </c>
      <c r="G114" s="93">
        <v>5061.7740000000003</v>
      </c>
      <c r="H114" s="93">
        <v>0</v>
      </c>
      <c r="I114" s="93">
        <v>35632.131999999998</v>
      </c>
      <c r="J114" s="93">
        <v>0</v>
      </c>
      <c r="K114" s="93">
        <v>0</v>
      </c>
      <c r="L114" s="93">
        <v>0</v>
      </c>
      <c r="M114" s="93">
        <v>0</v>
      </c>
      <c r="N114" s="93">
        <v>0</v>
      </c>
      <c r="O114" s="93">
        <v>0</v>
      </c>
      <c r="P114" s="93">
        <v>0</v>
      </c>
      <c r="Q114" s="93">
        <v>3350.6979999999999</v>
      </c>
      <c r="R114" s="93">
        <v>0</v>
      </c>
      <c r="S114" s="93">
        <v>0</v>
      </c>
    </row>
    <row r="115" spans="1:1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7"/>
      <c r="B116" s="93" t="s">
        <v>460</v>
      </c>
      <c r="C116" s="93" t="s">
        <v>461</v>
      </c>
      <c r="D116" s="93" t="s">
        <v>157</v>
      </c>
      <c r="E116" s="93" t="s">
        <v>158</v>
      </c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93" t="s">
        <v>462</v>
      </c>
      <c r="B117" s="93">
        <v>17582.04</v>
      </c>
      <c r="C117" s="93">
        <v>19693.990000000002</v>
      </c>
      <c r="D117" s="93">
        <v>0</v>
      </c>
      <c r="E117" s="93">
        <v>37276.04</v>
      </c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93" t="s">
        <v>463</v>
      </c>
      <c r="B118" s="93">
        <v>34.4</v>
      </c>
      <c r="C118" s="93">
        <v>38.53</v>
      </c>
      <c r="D118" s="93">
        <v>0</v>
      </c>
      <c r="E118" s="93">
        <v>72.930000000000007</v>
      </c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93" t="s">
        <v>464</v>
      </c>
      <c r="B119" s="93">
        <v>34.4</v>
      </c>
      <c r="C119" s="93">
        <v>38.53</v>
      </c>
      <c r="D119" s="93">
        <v>0</v>
      </c>
      <c r="E119" s="93">
        <v>72.930000000000007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6"/>
      <c r="B120" s="86"/>
      <c r="C120" s="86"/>
      <c r="D120" s="86"/>
      <c r="E120" s="86"/>
    </row>
    <row r="121" spans="1:19">
      <c r="A121" s="86"/>
      <c r="B121" s="86"/>
      <c r="C121" s="86"/>
      <c r="D121" s="86"/>
      <c r="E121" s="86"/>
    </row>
    <row r="122" spans="1:19">
      <c r="A122" s="86"/>
      <c r="B122" s="86"/>
      <c r="C122" s="86"/>
      <c r="D122" s="86"/>
      <c r="E122" s="86"/>
    </row>
    <row r="123" spans="1:19">
      <c r="A123" s="86"/>
      <c r="B123" s="86"/>
    </row>
    <row r="124" spans="1:19">
      <c r="A124" s="86"/>
      <c r="B124" s="86"/>
    </row>
    <row r="125" spans="1:19">
      <c r="A125" s="86"/>
      <c r="B125" s="86"/>
    </row>
    <row r="126" spans="1:19">
      <c r="A126" s="86"/>
      <c r="B126" s="8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9"/>
  <dimension ref="A1:S126"/>
  <sheetViews>
    <sheetView workbookViewId="0"/>
  </sheetViews>
  <sheetFormatPr defaultRowHeight="10.5"/>
  <cols>
    <col min="1" max="1" width="38.5" style="84" customWidth="1"/>
    <col min="2" max="2" width="32.6640625" style="84" customWidth="1"/>
    <col min="3" max="3" width="33.6640625" style="84" customWidth="1"/>
    <col min="4" max="4" width="38.6640625" style="84" customWidth="1"/>
    <col min="5" max="5" width="45.6640625" style="84" customWidth="1"/>
    <col min="6" max="6" width="50" style="84" customWidth="1"/>
    <col min="7" max="7" width="43.6640625" style="84" customWidth="1"/>
    <col min="8" max="9" width="38.33203125" style="84" customWidth="1"/>
    <col min="10" max="10" width="46.1640625" style="84" customWidth="1"/>
    <col min="11" max="11" width="36.5" style="84" customWidth="1"/>
    <col min="12" max="12" width="45" style="84" customWidth="1"/>
    <col min="13" max="13" width="50.1640625" style="84" customWidth="1"/>
    <col min="14" max="15" width="44.83203125" style="84" customWidth="1"/>
    <col min="16" max="16" width="45.33203125" style="84" customWidth="1"/>
    <col min="17" max="17" width="45.1640625" style="84" customWidth="1"/>
    <col min="18" max="18" width="42.6640625" style="84" customWidth="1"/>
    <col min="19" max="19" width="48.1640625" style="84" customWidth="1"/>
    <col min="20" max="23" width="9.33203125" style="84" customWidth="1"/>
    <col min="24" max="16384" width="9.33203125" style="84"/>
  </cols>
  <sheetData>
    <row r="1" spans="1:19">
      <c r="A1" s="87"/>
      <c r="B1" s="93" t="s">
        <v>316</v>
      </c>
      <c r="C1" s="93" t="s">
        <v>317</v>
      </c>
      <c r="D1" s="93" t="s">
        <v>318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319</v>
      </c>
      <c r="B2" s="93">
        <v>3392.99</v>
      </c>
      <c r="C2" s="93">
        <v>6637.91</v>
      </c>
      <c r="D2" s="93">
        <v>6637.91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320</v>
      </c>
      <c r="B3" s="93">
        <v>3392.99</v>
      </c>
      <c r="C3" s="93">
        <v>6637.91</v>
      </c>
      <c r="D3" s="93">
        <v>6637.91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321</v>
      </c>
      <c r="B4" s="93">
        <v>6604.84</v>
      </c>
      <c r="C4" s="93">
        <v>12921.45</v>
      </c>
      <c r="D4" s="93">
        <v>12921.45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322</v>
      </c>
      <c r="B5" s="93">
        <v>6604.84</v>
      </c>
      <c r="C5" s="93">
        <v>12921.45</v>
      </c>
      <c r="D5" s="93">
        <v>12921.45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3" t="s">
        <v>323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324</v>
      </c>
      <c r="B8" s="93">
        <v>511.15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325</v>
      </c>
      <c r="B9" s="93">
        <v>511.15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326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3" t="s">
        <v>327</v>
      </c>
      <c r="C12" s="93" t="s">
        <v>328</v>
      </c>
      <c r="D12" s="93" t="s">
        <v>329</v>
      </c>
      <c r="E12" s="93" t="s">
        <v>330</v>
      </c>
      <c r="F12" s="93" t="s">
        <v>331</v>
      </c>
      <c r="G12" s="93" t="s">
        <v>332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64</v>
      </c>
      <c r="B13" s="93">
        <v>0</v>
      </c>
      <c r="C13" s="93">
        <v>1128.05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65</v>
      </c>
      <c r="B14" s="93">
        <v>31.92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73</v>
      </c>
      <c r="B15" s="93">
        <v>289.8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74</v>
      </c>
      <c r="B16" s="93">
        <v>16.82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75</v>
      </c>
      <c r="B17" s="93">
        <v>599.04999999999995</v>
      </c>
      <c r="C17" s="93">
        <v>800.92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76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77</v>
      </c>
      <c r="B19" s="93">
        <v>221.52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78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79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80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59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81</v>
      </c>
      <c r="B24" s="93">
        <v>0</v>
      </c>
      <c r="C24" s="93">
        <v>247.7</v>
      </c>
      <c r="D24" s="93">
        <v>0</v>
      </c>
      <c r="E24" s="93">
        <v>0</v>
      </c>
      <c r="F24" s="93">
        <v>0</v>
      </c>
      <c r="G24" s="93">
        <v>1377.36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82</v>
      </c>
      <c r="B25" s="93">
        <v>57.2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83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84</v>
      </c>
      <c r="B28" s="93">
        <v>1216.32</v>
      </c>
      <c r="C28" s="93">
        <v>2176.67</v>
      </c>
      <c r="D28" s="93">
        <v>0</v>
      </c>
      <c r="E28" s="93">
        <v>0</v>
      </c>
      <c r="F28" s="93">
        <v>0</v>
      </c>
      <c r="G28" s="93">
        <v>1377.36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3" t="s">
        <v>323</v>
      </c>
      <c r="C30" s="93" t="s">
        <v>227</v>
      </c>
      <c r="D30" s="93" t="s">
        <v>333</v>
      </c>
      <c r="E30" s="93" t="s">
        <v>334</v>
      </c>
      <c r="F30" s="93" t="s">
        <v>335</v>
      </c>
      <c r="G30" s="93" t="s">
        <v>336</v>
      </c>
      <c r="H30" s="93" t="s">
        <v>337</v>
      </c>
      <c r="I30" s="93" t="s">
        <v>338</v>
      </c>
      <c r="J30" s="93" t="s">
        <v>339</v>
      </c>
      <c r="K30"/>
      <c r="L30"/>
      <c r="M30"/>
      <c r="N30"/>
      <c r="O30"/>
      <c r="P30"/>
      <c r="Q30"/>
      <c r="R30"/>
      <c r="S30"/>
    </row>
    <row r="31" spans="1:19">
      <c r="A31" s="93" t="s">
        <v>340</v>
      </c>
      <c r="B31" s="93">
        <v>371.75</v>
      </c>
      <c r="C31" s="93" t="s">
        <v>235</v>
      </c>
      <c r="D31" s="93">
        <v>1133.3900000000001</v>
      </c>
      <c r="E31" s="93">
        <v>1</v>
      </c>
      <c r="F31" s="93">
        <v>169.19</v>
      </c>
      <c r="G31" s="93">
        <v>47.17</v>
      </c>
      <c r="H31" s="93">
        <v>27.38</v>
      </c>
      <c r="I31" s="93">
        <v>1.39</v>
      </c>
      <c r="J31" s="93">
        <v>60.261200000000002</v>
      </c>
      <c r="K31"/>
      <c r="L31"/>
      <c r="M31"/>
      <c r="N31"/>
      <c r="O31"/>
      <c r="P31"/>
      <c r="Q31"/>
      <c r="R31"/>
      <c r="S31"/>
    </row>
    <row r="32" spans="1:19">
      <c r="A32" s="93" t="s">
        <v>341</v>
      </c>
      <c r="B32" s="93">
        <v>139.41</v>
      </c>
      <c r="C32" s="93" t="s">
        <v>235</v>
      </c>
      <c r="D32" s="93">
        <v>425.02</v>
      </c>
      <c r="E32" s="93">
        <v>1</v>
      </c>
      <c r="F32" s="93">
        <v>106.53</v>
      </c>
      <c r="G32" s="93">
        <v>0</v>
      </c>
      <c r="H32" s="93">
        <v>16.37</v>
      </c>
      <c r="I32" s="93">
        <v>18.59</v>
      </c>
      <c r="J32" s="93">
        <v>1579.5173</v>
      </c>
      <c r="K32"/>
      <c r="L32"/>
      <c r="M32"/>
      <c r="N32"/>
      <c r="O32"/>
      <c r="P32"/>
      <c r="Q32"/>
      <c r="R32"/>
      <c r="S32"/>
    </row>
    <row r="33" spans="1:19">
      <c r="A33" s="93" t="s">
        <v>158</v>
      </c>
      <c r="B33" s="93">
        <v>511.15</v>
      </c>
      <c r="C33" s="93"/>
      <c r="D33" s="93">
        <v>1558.4</v>
      </c>
      <c r="E33" s="93"/>
      <c r="F33" s="93">
        <v>275.72000000000003</v>
      </c>
      <c r="G33" s="93">
        <v>47.17</v>
      </c>
      <c r="H33" s="93">
        <v>24.377300000000002</v>
      </c>
      <c r="I33" s="93">
        <v>1.86</v>
      </c>
      <c r="J33" s="93">
        <v>474.60320000000002</v>
      </c>
      <c r="K33"/>
      <c r="L33"/>
      <c r="M33"/>
      <c r="N33"/>
      <c r="O33"/>
      <c r="P33"/>
      <c r="Q33"/>
      <c r="R33"/>
      <c r="S33"/>
    </row>
    <row r="34" spans="1:19">
      <c r="A34" s="93" t="s">
        <v>342</v>
      </c>
      <c r="B34" s="93">
        <v>511.15</v>
      </c>
      <c r="C34" s="93"/>
      <c r="D34" s="93">
        <v>1558.4</v>
      </c>
      <c r="E34" s="93"/>
      <c r="F34" s="93">
        <v>275.72000000000003</v>
      </c>
      <c r="G34" s="93">
        <v>47.17</v>
      </c>
      <c r="H34" s="93">
        <v>24.377300000000002</v>
      </c>
      <c r="I34" s="93">
        <v>1.86</v>
      </c>
      <c r="J34" s="93">
        <v>474.60320000000002</v>
      </c>
      <c r="K34"/>
      <c r="L34"/>
      <c r="M34"/>
      <c r="N34"/>
      <c r="O34"/>
      <c r="P34"/>
      <c r="Q34"/>
      <c r="R34"/>
      <c r="S34"/>
    </row>
    <row r="35" spans="1:19">
      <c r="A35" s="93" t="s">
        <v>343</v>
      </c>
      <c r="B35" s="93">
        <v>0</v>
      </c>
      <c r="C35" s="93"/>
      <c r="D35" s="93">
        <v>0</v>
      </c>
      <c r="E35" s="93"/>
      <c r="F35" s="93">
        <v>0</v>
      </c>
      <c r="G35" s="93">
        <v>0</v>
      </c>
      <c r="H35" s="93"/>
      <c r="I35" s="93"/>
      <c r="J35" s="93"/>
      <c r="K35"/>
      <c r="L35"/>
      <c r="M35"/>
      <c r="N35"/>
      <c r="O35"/>
      <c r="P35"/>
      <c r="Q35"/>
      <c r="R35"/>
      <c r="S35"/>
    </row>
    <row r="36" spans="1:19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1:19">
      <c r="A37" s="87"/>
      <c r="B37" s="93" t="s">
        <v>43</v>
      </c>
      <c r="C37" s="93" t="s">
        <v>344</v>
      </c>
      <c r="D37" s="93" t="s">
        <v>345</v>
      </c>
      <c r="E37" s="93" t="s">
        <v>346</v>
      </c>
      <c r="F37" s="93" t="s">
        <v>347</v>
      </c>
      <c r="G37" s="93" t="s">
        <v>348</v>
      </c>
      <c r="H37" s="93" t="s">
        <v>349</v>
      </c>
      <c r="I37" s="93" t="s">
        <v>350</v>
      </c>
      <c r="J37"/>
      <c r="K37"/>
      <c r="L37"/>
      <c r="M37"/>
      <c r="N37"/>
      <c r="O37"/>
      <c r="P37"/>
      <c r="Q37"/>
      <c r="R37"/>
      <c r="S37"/>
    </row>
    <row r="38" spans="1:19">
      <c r="A38" s="93" t="s">
        <v>351</v>
      </c>
      <c r="B38" s="93" t="s">
        <v>352</v>
      </c>
      <c r="C38" s="93">
        <v>0.22</v>
      </c>
      <c r="D38" s="93">
        <v>0.82299999999999995</v>
      </c>
      <c r="E38" s="93">
        <v>0.93899999999999995</v>
      </c>
      <c r="F38" s="93">
        <v>50.13</v>
      </c>
      <c r="G38" s="93">
        <v>90</v>
      </c>
      <c r="H38" s="93">
        <v>90</v>
      </c>
      <c r="I38" s="93" t="s">
        <v>353</v>
      </c>
      <c r="J38"/>
      <c r="K38"/>
      <c r="L38"/>
      <c r="M38"/>
      <c r="N38"/>
      <c r="O38"/>
      <c r="P38"/>
      <c r="Q38"/>
      <c r="R38"/>
      <c r="S38"/>
    </row>
    <row r="39" spans="1:19">
      <c r="A39" s="93" t="s">
        <v>354</v>
      </c>
      <c r="B39" s="93" t="s">
        <v>352</v>
      </c>
      <c r="C39" s="93">
        <v>0.22</v>
      </c>
      <c r="D39" s="93">
        <v>0.82299999999999995</v>
      </c>
      <c r="E39" s="93">
        <v>0.93899999999999995</v>
      </c>
      <c r="F39" s="93">
        <v>68.930000000000007</v>
      </c>
      <c r="G39" s="93">
        <v>180</v>
      </c>
      <c r="H39" s="93">
        <v>90</v>
      </c>
      <c r="I39" s="93" t="s">
        <v>355</v>
      </c>
      <c r="J39"/>
      <c r="K39"/>
      <c r="L39"/>
      <c r="M39"/>
      <c r="N39"/>
      <c r="O39"/>
      <c r="P39"/>
      <c r="Q39"/>
      <c r="R39"/>
      <c r="S39"/>
    </row>
    <row r="40" spans="1:19">
      <c r="A40" s="93" t="s">
        <v>356</v>
      </c>
      <c r="B40" s="93" t="s">
        <v>352</v>
      </c>
      <c r="C40" s="93">
        <v>0.22</v>
      </c>
      <c r="D40" s="93">
        <v>0.82299999999999995</v>
      </c>
      <c r="E40" s="93">
        <v>0.93899999999999995</v>
      </c>
      <c r="F40" s="93">
        <v>50.13</v>
      </c>
      <c r="G40" s="93">
        <v>270</v>
      </c>
      <c r="H40" s="93">
        <v>90</v>
      </c>
      <c r="I40" s="93" t="s">
        <v>357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358</v>
      </c>
      <c r="B41" s="93" t="s">
        <v>359</v>
      </c>
      <c r="C41" s="93">
        <v>0.3</v>
      </c>
      <c r="D41" s="93">
        <v>3.12</v>
      </c>
      <c r="E41" s="93">
        <v>12.904</v>
      </c>
      <c r="F41" s="93">
        <v>371.75</v>
      </c>
      <c r="G41" s="93">
        <v>0</v>
      </c>
      <c r="H41" s="93">
        <v>180</v>
      </c>
      <c r="I41" s="93"/>
      <c r="J41"/>
      <c r="K41"/>
      <c r="L41"/>
      <c r="M41"/>
      <c r="N41"/>
      <c r="O41"/>
      <c r="P41"/>
      <c r="Q41"/>
      <c r="R41"/>
      <c r="S41"/>
    </row>
    <row r="42" spans="1:19">
      <c r="A42" s="93" t="s">
        <v>561</v>
      </c>
      <c r="B42" s="93" t="s">
        <v>562</v>
      </c>
      <c r="C42" s="93">
        <v>0.3</v>
      </c>
      <c r="D42" s="93">
        <v>0.33500000000000002</v>
      </c>
      <c r="E42" s="93">
        <v>0.35699999999999998</v>
      </c>
      <c r="F42" s="93">
        <v>371.75</v>
      </c>
      <c r="G42" s="93">
        <v>180</v>
      </c>
      <c r="H42" s="93">
        <v>0</v>
      </c>
      <c r="I42" s="93"/>
      <c r="J42"/>
      <c r="K42"/>
      <c r="L42"/>
      <c r="M42"/>
      <c r="N42"/>
      <c r="O42"/>
      <c r="P42"/>
      <c r="Q42"/>
      <c r="R42"/>
      <c r="S42"/>
    </row>
    <row r="43" spans="1:19">
      <c r="A43" s="93" t="s">
        <v>360</v>
      </c>
      <c r="B43" s="93" t="s">
        <v>352</v>
      </c>
      <c r="C43" s="93">
        <v>0.22</v>
      </c>
      <c r="D43" s="93">
        <v>0.82299999999999995</v>
      </c>
      <c r="E43" s="93">
        <v>0.93899999999999995</v>
      </c>
      <c r="F43" s="93">
        <v>18.8</v>
      </c>
      <c r="G43" s="93">
        <v>90</v>
      </c>
      <c r="H43" s="93">
        <v>90</v>
      </c>
      <c r="I43" s="93" t="s">
        <v>353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361</v>
      </c>
      <c r="B44" s="93" t="s">
        <v>352</v>
      </c>
      <c r="C44" s="93">
        <v>0.22</v>
      </c>
      <c r="D44" s="93">
        <v>0.82299999999999995</v>
      </c>
      <c r="E44" s="93">
        <v>0.93899999999999995</v>
      </c>
      <c r="F44" s="93">
        <v>68.930000000000007</v>
      </c>
      <c r="G44" s="93">
        <v>0</v>
      </c>
      <c r="H44" s="93">
        <v>90</v>
      </c>
      <c r="I44" s="93" t="s">
        <v>362</v>
      </c>
      <c r="J44"/>
      <c r="K44"/>
      <c r="L44"/>
      <c r="M44"/>
      <c r="N44"/>
      <c r="O44"/>
      <c r="P44"/>
      <c r="Q44"/>
      <c r="R44"/>
      <c r="S44"/>
    </row>
    <row r="45" spans="1:19">
      <c r="A45" s="93" t="s">
        <v>363</v>
      </c>
      <c r="B45" s="93" t="s">
        <v>352</v>
      </c>
      <c r="C45" s="93">
        <v>0.22</v>
      </c>
      <c r="D45" s="93">
        <v>0.82299999999999995</v>
      </c>
      <c r="E45" s="93">
        <v>0.93899999999999995</v>
      </c>
      <c r="F45" s="93">
        <v>18.8</v>
      </c>
      <c r="G45" s="93">
        <v>270</v>
      </c>
      <c r="H45" s="93">
        <v>90</v>
      </c>
      <c r="I45" s="93" t="s">
        <v>357</v>
      </c>
      <c r="J45"/>
      <c r="K45"/>
      <c r="L45"/>
      <c r="M45"/>
      <c r="N45"/>
      <c r="O45"/>
      <c r="P45"/>
      <c r="Q45"/>
      <c r="R45"/>
      <c r="S45"/>
    </row>
    <row r="46" spans="1:19">
      <c r="A46" s="93" t="s">
        <v>364</v>
      </c>
      <c r="B46" s="93" t="s">
        <v>359</v>
      </c>
      <c r="C46" s="93">
        <v>0.3</v>
      </c>
      <c r="D46" s="93">
        <v>3.12</v>
      </c>
      <c r="E46" s="93">
        <v>12.904</v>
      </c>
      <c r="F46" s="93">
        <v>139.41</v>
      </c>
      <c r="G46" s="93">
        <v>0</v>
      </c>
      <c r="H46" s="93">
        <v>180</v>
      </c>
      <c r="I46" s="93"/>
      <c r="J46"/>
      <c r="K46"/>
      <c r="L46"/>
      <c r="M46"/>
      <c r="N46"/>
      <c r="O46"/>
      <c r="P46"/>
      <c r="Q46"/>
      <c r="R46"/>
      <c r="S46"/>
    </row>
    <row r="47" spans="1:19">
      <c r="A47" s="93" t="s">
        <v>563</v>
      </c>
      <c r="B47" s="93" t="s">
        <v>562</v>
      </c>
      <c r="C47" s="93">
        <v>0.3</v>
      </c>
      <c r="D47" s="93">
        <v>0.33500000000000002</v>
      </c>
      <c r="E47" s="93">
        <v>0.35699999999999998</v>
      </c>
      <c r="F47" s="93">
        <v>139.41</v>
      </c>
      <c r="G47" s="93">
        <v>180</v>
      </c>
      <c r="H47" s="93">
        <v>0</v>
      </c>
      <c r="I47" s="93"/>
      <c r="J47"/>
      <c r="K47"/>
      <c r="L47"/>
      <c r="M47"/>
      <c r="N47"/>
      <c r="O47"/>
      <c r="P47"/>
      <c r="Q47"/>
      <c r="R47"/>
      <c r="S47"/>
    </row>
    <row r="48" spans="1:19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19">
      <c r="A49" s="87"/>
      <c r="B49" s="93" t="s">
        <v>43</v>
      </c>
      <c r="C49" s="93" t="s">
        <v>365</v>
      </c>
      <c r="D49" s="93" t="s">
        <v>366</v>
      </c>
      <c r="E49" s="93" t="s">
        <v>367</v>
      </c>
      <c r="F49" s="93" t="s">
        <v>37</v>
      </c>
      <c r="G49" s="93" t="s">
        <v>368</v>
      </c>
      <c r="H49" s="93" t="s">
        <v>369</v>
      </c>
      <c r="I49" s="93" t="s">
        <v>370</v>
      </c>
      <c r="J49" s="93" t="s">
        <v>348</v>
      </c>
      <c r="K49" s="93" t="s">
        <v>350</v>
      </c>
      <c r="L49"/>
      <c r="M49"/>
      <c r="N49"/>
      <c r="O49"/>
      <c r="P49"/>
      <c r="Q49"/>
      <c r="R49"/>
      <c r="S49"/>
    </row>
    <row r="50" spans="1:19">
      <c r="A50" s="93" t="s">
        <v>371</v>
      </c>
      <c r="B50" s="93" t="s">
        <v>649</v>
      </c>
      <c r="C50" s="93">
        <v>13.94</v>
      </c>
      <c r="D50" s="93">
        <v>13.94</v>
      </c>
      <c r="E50" s="93">
        <v>3.5249999999999999</v>
      </c>
      <c r="F50" s="93">
        <v>0.40699999999999997</v>
      </c>
      <c r="G50" s="93">
        <v>0.316</v>
      </c>
      <c r="H50" s="93" t="s">
        <v>58</v>
      </c>
      <c r="I50" s="93" t="s">
        <v>351</v>
      </c>
      <c r="J50" s="93">
        <v>90</v>
      </c>
      <c r="K50" s="93" t="s">
        <v>353</v>
      </c>
      <c r="L50"/>
      <c r="M50"/>
      <c r="N50"/>
      <c r="O50"/>
      <c r="P50"/>
      <c r="Q50"/>
      <c r="R50"/>
      <c r="S50"/>
    </row>
    <row r="51" spans="1:19">
      <c r="A51" s="93" t="s">
        <v>372</v>
      </c>
      <c r="B51" s="93" t="s">
        <v>649</v>
      </c>
      <c r="C51" s="93">
        <v>19.3</v>
      </c>
      <c r="D51" s="93">
        <v>19.3</v>
      </c>
      <c r="E51" s="93">
        <v>3.5249999999999999</v>
      </c>
      <c r="F51" s="93">
        <v>0.40699999999999997</v>
      </c>
      <c r="G51" s="93">
        <v>0.316</v>
      </c>
      <c r="H51" s="93" t="s">
        <v>58</v>
      </c>
      <c r="I51" s="93" t="s">
        <v>354</v>
      </c>
      <c r="J51" s="93">
        <v>180</v>
      </c>
      <c r="K51" s="93" t="s">
        <v>355</v>
      </c>
      <c r="L51"/>
      <c r="M51"/>
      <c r="N51"/>
      <c r="O51"/>
      <c r="P51"/>
      <c r="Q51"/>
      <c r="R51"/>
      <c r="S51"/>
    </row>
    <row r="52" spans="1:19">
      <c r="A52" s="93" t="s">
        <v>373</v>
      </c>
      <c r="B52" s="93" t="s">
        <v>649</v>
      </c>
      <c r="C52" s="93">
        <v>13.94</v>
      </c>
      <c r="D52" s="93">
        <v>13.94</v>
      </c>
      <c r="E52" s="93">
        <v>3.5249999999999999</v>
      </c>
      <c r="F52" s="93">
        <v>0.40699999999999997</v>
      </c>
      <c r="G52" s="93">
        <v>0.316</v>
      </c>
      <c r="H52" s="93" t="s">
        <v>58</v>
      </c>
      <c r="I52" s="93" t="s">
        <v>356</v>
      </c>
      <c r="J52" s="93">
        <v>270</v>
      </c>
      <c r="K52" s="93" t="s">
        <v>357</v>
      </c>
      <c r="L52"/>
      <c r="M52"/>
      <c r="N52"/>
      <c r="O52"/>
      <c r="P52"/>
      <c r="Q52"/>
      <c r="R52"/>
      <c r="S52"/>
    </row>
    <row r="53" spans="1:19">
      <c r="A53" s="93" t="s">
        <v>374</v>
      </c>
      <c r="B53" s="93"/>
      <c r="C53" s="93"/>
      <c r="D53" s="93">
        <v>47.17</v>
      </c>
      <c r="E53" s="93">
        <v>3.52</v>
      </c>
      <c r="F53" s="93">
        <v>0.40699999999999997</v>
      </c>
      <c r="G53" s="93">
        <v>0.316</v>
      </c>
      <c r="H53" s="93"/>
      <c r="I53" s="93"/>
      <c r="J53" s="93"/>
      <c r="K53" s="93"/>
      <c r="L53"/>
      <c r="M53"/>
      <c r="N53"/>
      <c r="O53"/>
      <c r="P53"/>
      <c r="Q53"/>
      <c r="R53"/>
      <c r="S53"/>
    </row>
    <row r="54" spans="1:19">
      <c r="A54" s="93" t="s">
        <v>375</v>
      </c>
      <c r="B54" s="93"/>
      <c r="C54" s="93"/>
      <c r="D54" s="93">
        <v>0</v>
      </c>
      <c r="E54" s="93" t="s">
        <v>376</v>
      </c>
      <c r="F54" s="93" t="s">
        <v>376</v>
      </c>
      <c r="G54" s="93" t="s">
        <v>376</v>
      </c>
      <c r="H54" s="93"/>
      <c r="I54" s="93"/>
      <c r="J54" s="93"/>
      <c r="K54" s="93"/>
      <c r="L54"/>
      <c r="M54"/>
      <c r="N54"/>
      <c r="O54"/>
      <c r="P54"/>
      <c r="Q54"/>
      <c r="R54"/>
      <c r="S54"/>
    </row>
    <row r="55" spans="1:19">
      <c r="A55" s="93" t="s">
        <v>377</v>
      </c>
      <c r="B55" s="93"/>
      <c r="C55" s="93"/>
      <c r="D55" s="93">
        <v>47.17</v>
      </c>
      <c r="E55" s="93">
        <v>3.52</v>
      </c>
      <c r="F55" s="93">
        <v>0.40699999999999997</v>
      </c>
      <c r="G55" s="93">
        <v>0.316</v>
      </c>
      <c r="H55" s="93"/>
      <c r="I55" s="93"/>
      <c r="J55" s="93"/>
      <c r="K55" s="93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87"/>
      <c r="B57" s="93" t="s">
        <v>111</v>
      </c>
      <c r="C57" s="93" t="s">
        <v>378</v>
      </c>
      <c r="D57" s="93" t="s">
        <v>379</v>
      </c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93" t="s">
        <v>27</v>
      </c>
      <c r="B58" s="93"/>
      <c r="C58" s="93"/>
      <c r="D58" s="93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7"/>
      <c r="B60" s="93" t="s">
        <v>111</v>
      </c>
      <c r="C60" s="93" t="s">
        <v>380</v>
      </c>
      <c r="D60" s="93" t="s">
        <v>381</v>
      </c>
      <c r="E60" s="93" t="s">
        <v>382</v>
      </c>
      <c r="F60" s="93" t="s">
        <v>383</v>
      </c>
      <c r="G60" s="93" t="s">
        <v>379</v>
      </c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93" t="s">
        <v>384</v>
      </c>
      <c r="B61" s="93" t="s">
        <v>385</v>
      </c>
      <c r="C61" s="93">
        <v>64794.71</v>
      </c>
      <c r="D61" s="93">
        <v>49605.599999999999</v>
      </c>
      <c r="E61" s="93">
        <v>15189.1</v>
      </c>
      <c r="F61" s="93">
        <v>0.77</v>
      </c>
      <c r="G61" s="93">
        <v>3.96</v>
      </c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93" t="s">
        <v>386</v>
      </c>
      <c r="B62" s="93" t="s">
        <v>385</v>
      </c>
      <c r="C62" s="93">
        <v>22075.7</v>
      </c>
      <c r="D62" s="93">
        <v>16615.7</v>
      </c>
      <c r="E62" s="93">
        <v>5460</v>
      </c>
      <c r="F62" s="93">
        <v>0.75</v>
      </c>
      <c r="G62" s="93">
        <v>3.48</v>
      </c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87"/>
      <c r="B64" s="93" t="s">
        <v>111</v>
      </c>
      <c r="C64" s="93" t="s">
        <v>380</v>
      </c>
      <c r="D64" s="93" t="s">
        <v>379</v>
      </c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93" t="s">
        <v>387</v>
      </c>
      <c r="B65" s="93" t="s">
        <v>388</v>
      </c>
      <c r="C65" s="93">
        <v>206554.63</v>
      </c>
      <c r="D65" s="93">
        <v>0.78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 s="93" t="s">
        <v>389</v>
      </c>
      <c r="B66" s="93" t="s">
        <v>388</v>
      </c>
      <c r="C66" s="93">
        <v>82384.34</v>
      </c>
      <c r="D66" s="93">
        <v>0.78</v>
      </c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87"/>
      <c r="B68" s="93" t="s">
        <v>111</v>
      </c>
      <c r="C68" s="93" t="s">
        <v>390</v>
      </c>
      <c r="D68" s="93" t="s">
        <v>391</v>
      </c>
      <c r="E68" s="93" t="s">
        <v>392</v>
      </c>
      <c r="F68" s="93" t="s">
        <v>393</v>
      </c>
      <c r="G68" s="93" t="s">
        <v>394</v>
      </c>
      <c r="H68" s="93" t="s">
        <v>395</v>
      </c>
      <c r="I68"/>
      <c r="J68"/>
      <c r="K68"/>
      <c r="L68"/>
      <c r="M68"/>
      <c r="N68"/>
      <c r="O68"/>
      <c r="P68"/>
      <c r="Q68"/>
      <c r="R68"/>
      <c r="S68"/>
    </row>
    <row r="69" spans="1:19">
      <c r="A69" s="93" t="s">
        <v>396</v>
      </c>
      <c r="B69" s="93" t="s">
        <v>397</v>
      </c>
      <c r="C69" s="93">
        <v>1</v>
      </c>
      <c r="D69" s="93">
        <v>0</v>
      </c>
      <c r="E69" s="93">
        <v>1.83</v>
      </c>
      <c r="F69" s="93">
        <v>0</v>
      </c>
      <c r="G69" s="93">
        <v>1</v>
      </c>
      <c r="H69" s="93" t="s">
        <v>398</v>
      </c>
      <c r="I69"/>
      <c r="J69"/>
      <c r="K69"/>
      <c r="L69"/>
      <c r="M69"/>
      <c r="N69"/>
      <c r="O69"/>
      <c r="P69"/>
      <c r="Q69"/>
      <c r="R69"/>
      <c r="S69"/>
    </row>
    <row r="70" spans="1:19">
      <c r="A70" s="93" t="s">
        <v>399</v>
      </c>
      <c r="B70" s="93" t="s">
        <v>397</v>
      </c>
      <c r="C70" s="93">
        <v>1</v>
      </c>
      <c r="D70" s="93">
        <v>0</v>
      </c>
      <c r="E70" s="93">
        <v>0.06</v>
      </c>
      <c r="F70" s="93">
        <v>0</v>
      </c>
      <c r="G70" s="93">
        <v>1</v>
      </c>
      <c r="H70" s="93" t="s">
        <v>398</v>
      </c>
      <c r="I70"/>
      <c r="J70"/>
      <c r="K70"/>
      <c r="L70"/>
      <c r="M70"/>
      <c r="N70"/>
      <c r="O70"/>
      <c r="P70"/>
      <c r="Q70"/>
      <c r="R70"/>
      <c r="S70"/>
    </row>
    <row r="71" spans="1:19">
      <c r="A71" s="93" t="s">
        <v>400</v>
      </c>
      <c r="B71" s="93" t="s">
        <v>401</v>
      </c>
      <c r="C71" s="93">
        <v>0.57999999999999996</v>
      </c>
      <c r="D71" s="93">
        <v>1109.6500000000001</v>
      </c>
      <c r="E71" s="93">
        <v>3.56</v>
      </c>
      <c r="F71" s="93">
        <v>6794.5</v>
      </c>
      <c r="G71" s="93">
        <v>1</v>
      </c>
      <c r="H71" s="93" t="s">
        <v>402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93" t="s">
        <v>403</v>
      </c>
      <c r="B72" s="93" t="s">
        <v>401</v>
      </c>
      <c r="C72" s="93">
        <v>0.55000000000000004</v>
      </c>
      <c r="D72" s="93">
        <v>622</v>
      </c>
      <c r="E72" s="93">
        <v>1.17</v>
      </c>
      <c r="F72" s="93">
        <v>1329.2</v>
      </c>
      <c r="G72" s="93">
        <v>1</v>
      </c>
      <c r="H72" s="93" t="s">
        <v>402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7"/>
      <c r="B74" s="93" t="s">
        <v>111</v>
      </c>
      <c r="C74" s="93" t="s">
        <v>404</v>
      </c>
      <c r="D74" s="93" t="s">
        <v>405</v>
      </c>
      <c r="E74" s="93" t="s">
        <v>406</v>
      </c>
      <c r="F74" s="93" t="s">
        <v>407</v>
      </c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408</v>
      </c>
      <c r="B75" s="93" t="s">
        <v>409</v>
      </c>
      <c r="C75" s="93" t="s">
        <v>410</v>
      </c>
      <c r="D75" s="93">
        <v>0.1</v>
      </c>
      <c r="E75" s="93">
        <v>0</v>
      </c>
      <c r="F75" s="93">
        <v>1</v>
      </c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87"/>
      <c r="B77" s="93" t="s">
        <v>111</v>
      </c>
      <c r="C77" s="93" t="s">
        <v>411</v>
      </c>
      <c r="D77" s="93" t="s">
        <v>412</v>
      </c>
      <c r="E77" s="93" t="s">
        <v>413</v>
      </c>
      <c r="F77" s="93" t="s">
        <v>414</v>
      </c>
      <c r="G77" s="93" t="s">
        <v>415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3" t="s">
        <v>416</v>
      </c>
      <c r="B78" s="93" t="s">
        <v>417</v>
      </c>
      <c r="C78" s="93">
        <v>0.2</v>
      </c>
      <c r="D78" s="93">
        <v>845000</v>
      </c>
      <c r="E78" s="93">
        <v>0.8</v>
      </c>
      <c r="F78" s="93">
        <v>3.43</v>
      </c>
      <c r="G78" s="93">
        <v>0.57999999999999996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87"/>
      <c r="B80" s="93" t="s">
        <v>432</v>
      </c>
      <c r="C80" s="93" t="s">
        <v>433</v>
      </c>
      <c r="D80" s="93" t="s">
        <v>434</v>
      </c>
      <c r="E80" s="93" t="s">
        <v>435</v>
      </c>
      <c r="F80" s="93" t="s">
        <v>436</v>
      </c>
      <c r="G80" s="93" t="s">
        <v>437</v>
      </c>
      <c r="H80" s="93" t="s">
        <v>438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418</v>
      </c>
      <c r="B81" s="93">
        <v>41110.584699999999</v>
      </c>
      <c r="C81" s="93">
        <v>58.171199999999999</v>
      </c>
      <c r="D81" s="93">
        <v>75.608699999999999</v>
      </c>
      <c r="E81" s="93">
        <v>0</v>
      </c>
      <c r="F81" s="93">
        <v>5.9999999999999995E-4</v>
      </c>
      <c r="G81" s="94">
        <v>1791610</v>
      </c>
      <c r="H81" s="93">
        <v>16244.344800000001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93" t="s">
        <v>419</v>
      </c>
      <c r="B82" s="93">
        <v>35503.351900000001</v>
      </c>
      <c r="C82" s="93">
        <v>50.97</v>
      </c>
      <c r="D82" s="93">
        <v>67.947000000000003</v>
      </c>
      <c r="E82" s="93">
        <v>0</v>
      </c>
      <c r="F82" s="93">
        <v>5.0000000000000001E-4</v>
      </c>
      <c r="G82" s="94">
        <v>1610230</v>
      </c>
      <c r="H82" s="93">
        <v>14099.569600000001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 s="93" t="s">
        <v>420</v>
      </c>
      <c r="B83" s="93">
        <v>35164.006500000003</v>
      </c>
      <c r="C83" s="93">
        <v>52.589100000000002</v>
      </c>
      <c r="D83" s="93">
        <v>74.915099999999995</v>
      </c>
      <c r="E83" s="93">
        <v>0</v>
      </c>
      <c r="F83" s="93">
        <v>5.0000000000000001E-4</v>
      </c>
      <c r="G83" s="94">
        <v>1775850</v>
      </c>
      <c r="H83" s="93">
        <v>14168.410900000001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421</v>
      </c>
      <c r="B84" s="93">
        <v>31812.0834</v>
      </c>
      <c r="C84" s="93">
        <v>48.731299999999997</v>
      </c>
      <c r="D84" s="93">
        <v>71.951400000000007</v>
      </c>
      <c r="E84" s="93">
        <v>0</v>
      </c>
      <c r="F84" s="93">
        <v>5.0000000000000001E-4</v>
      </c>
      <c r="G84" s="94">
        <v>1705840</v>
      </c>
      <c r="H84" s="93">
        <v>12929.4977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93" t="s">
        <v>278</v>
      </c>
      <c r="B85" s="93">
        <v>30560.2955</v>
      </c>
      <c r="C85" s="93">
        <v>48.3431</v>
      </c>
      <c r="D85" s="93">
        <v>74.6511</v>
      </c>
      <c r="E85" s="93">
        <v>0</v>
      </c>
      <c r="F85" s="93">
        <v>5.0000000000000001E-4</v>
      </c>
      <c r="G85" s="94">
        <v>1770140</v>
      </c>
      <c r="H85" s="93">
        <v>12568.561299999999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93" t="s">
        <v>422</v>
      </c>
      <c r="B86" s="93">
        <v>29687.289100000002</v>
      </c>
      <c r="C86" s="93">
        <v>48.153300000000002</v>
      </c>
      <c r="D86" s="93">
        <v>76.826400000000007</v>
      </c>
      <c r="E86" s="93">
        <v>0</v>
      </c>
      <c r="F86" s="93">
        <v>5.0000000000000001E-4</v>
      </c>
      <c r="G86" s="94">
        <v>1821940</v>
      </c>
      <c r="H86" s="93">
        <v>12324.663399999999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423</v>
      </c>
      <c r="B87" s="93">
        <v>31103.840899999999</v>
      </c>
      <c r="C87" s="93">
        <v>51.155900000000003</v>
      </c>
      <c r="D87" s="93">
        <v>83.041700000000006</v>
      </c>
      <c r="E87" s="93">
        <v>0</v>
      </c>
      <c r="F87" s="93">
        <v>5.9999999999999995E-4</v>
      </c>
      <c r="G87" s="94">
        <v>1969450</v>
      </c>
      <c r="H87" s="93">
        <v>12980.8853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424</v>
      </c>
      <c r="B88" s="93">
        <v>30477.382699999998</v>
      </c>
      <c r="C88" s="93">
        <v>49.921100000000003</v>
      </c>
      <c r="D88" s="93">
        <v>80.629499999999993</v>
      </c>
      <c r="E88" s="93">
        <v>0</v>
      </c>
      <c r="F88" s="93">
        <v>5.9999999999999995E-4</v>
      </c>
      <c r="G88" s="94">
        <v>1912210</v>
      </c>
      <c r="H88" s="93">
        <v>12699.6711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425</v>
      </c>
      <c r="B89" s="93">
        <v>29212.870200000001</v>
      </c>
      <c r="C89" s="93">
        <v>47.052999999999997</v>
      </c>
      <c r="D89" s="93">
        <v>74.402600000000007</v>
      </c>
      <c r="E89" s="93">
        <v>0</v>
      </c>
      <c r="F89" s="93">
        <v>5.0000000000000001E-4</v>
      </c>
      <c r="G89" s="94">
        <v>1764400</v>
      </c>
      <c r="H89" s="93">
        <v>12095.7381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426</v>
      </c>
      <c r="B90" s="93">
        <v>31745.460200000001</v>
      </c>
      <c r="C90" s="93">
        <v>49.397500000000001</v>
      </c>
      <c r="D90" s="93">
        <v>74.578999999999994</v>
      </c>
      <c r="E90" s="93">
        <v>0</v>
      </c>
      <c r="F90" s="93">
        <v>5.0000000000000001E-4</v>
      </c>
      <c r="G90" s="94">
        <v>1768280</v>
      </c>
      <c r="H90" s="93">
        <v>12976.6777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427</v>
      </c>
      <c r="B91" s="93">
        <v>34351.414799999999</v>
      </c>
      <c r="C91" s="93">
        <v>51.228999999999999</v>
      </c>
      <c r="D91" s="93">
        <v>72.660200000000003</v>
      </c>
      <c r="E91" s="93">
        <v>0</v>
      </c>
      <c r="F91" s="93">
        <v>5.0000000000000001E-4</v>
      </c>
      <c r="G91" s="94">
        <v>1722370</v>
      </c>
      <c r="H91" s="93">
        <v>13826.9982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3" t="s">
        <v>428</v>
      </c>
      <c r="B92" s="93">
        <v>39848.3436</v>
      </c>
      <c r="C92" s="93">
        <v>57.000399999999999</v>
      </c>
      <c r="D92" s="93">
        <v>75.512600000000006</v>
      </c>
      <c r="E92" s="93">
        <v>0</v>
      </c>
      <c r="F92" s="93">
        <v>5.9999999999999995E-4</v>
      </c>
      <c r="G92" s="94">
        <v>1789480</v>
      </c>
      <c r="H92" s="93">
        <v>15805.067300000001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3"/>
      <c r="B93" s="93"/>
      <c r="C93" s="93"/>
      <c r="D93" s="93"/>
      <c r="E93" s="93"/>
      <c r="F93" s="93"/>
      <c r="G93" s="93"/>
      <c r="H93" s="93"/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429</v>
      </c>
      <c r="B94" s="93">
        <v>400576.92349999998</v>
      </c>
      <c r="C94" s="93">
        <v>612.71479999999997</v>
      </c>
      <c r="D94" s="93">
        <v>902.72529999999995</v>
      </c>
      <c r="E94" s="93">
        <v>0</v>
      </c>
      <c r="F94" s="93">
        <v>6.4999999999999997E-3</v>
      </c>
      <c r="G94" s="94">
        <v>21401800</v>
      </c>
      <c r="H94" s="93">
        <v>162720.08549999999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3" t="s">
        <v>430</v>
      </c>
      <c r="B95" s="93">
        <v>29212.870200000001</v>
      </c>
      <c r="C95" s="93">
        <v>47.052999999999997</v>
      </c>
      <c r="D95" s="93">
        <v>67.947000000000003</v>
      </c>
      <c r="E95" s="93">
        <v>0</v>
      </c>
      <c r="F95" s="93">
        <v>5.0000000000000001E-4</v>
      </c>
      <c r="G95" s="94">
        <v>1610230</v>
      </c>
      <c r="H95" s="93">
        <v>12095.7381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3" t="s">
        <v>431</v>
      </c>
      <c r="B96" s="93">
        <v>41110.584699999999</v>
      </c>
      <c r="C96" s="93">
        <v>58.171199999999999</v>
      </c>
      <c r="D96" s="93">
        <v>83.041700000000006</v>
      </c>
      <c r="E96" s="93">
        <v>0</v>
      </c>
      <c r="F96" s="93">
        <v>5.9999999999999995E-4</v>
      </c>
      <c r="G96" s="94">
        <v>1969450</v>
      </c>
      <c r="H96" s="93">
        <v>16244.344800000001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 s="87"/>
      <c r="B98" s="93" t="s">
        <v>439</v>
      </c>
      <c r="C98" s="93" t="s">
        <v>440</v>
      </c>
      <c r="D98" s="93" t="s">
        <v>441</v>
      </c>
      <c r="E98" s="93" t="s">
        <v>442</v>
      </c>
      <c r="F98" s="93" t="s">
        <v>443</v>
      </c>
      <c r="G98" s="93" t="s">
        <v>444</v>
      </c>
      <c r="H98" s="93" t="s">
        <v>445</v>
      </c>
      <c r="I98" s="93" t="s">
        <v>446</v>
      </c>
      <c r="J98" s="93" t="s">
        <v>447</v>
      </c>
      <c r="K98" s="93" t="s">
        <v>448</v>
      </c>
      <c r="L98" s="93" t="s">
        <v>449</v>
      </c>
      <c r="M98" s="93" t="s">
        <v>450</v>
      </c>
      <c r="N98" s="93" t="s">
        <v>451</v>
      </c>
      <c r="O98" s="93" t="s">
        <v>452</v>
      </c>
      <c r="P98" s="93" t="s">
        <v>453</v>
      </c>
      <c r="Q98" s="93" t="s">
        <v>454</v>
      </c>
      <c r="R98" s="93" t="s">
        <v>455</v>
      </c>
      <c r="S98" s="93" t="s">
        <v>456</v>
      </c>
    </row>
    <row r="99" spans="1:19">
      <c r="A99" s="93" t="s">
        <v>418</v>
      </c>
      <c r="B99" s="94">
        <v>101821000000</v>
      </c>
      <c r="C99" s="93">
        <v>49576.481</v>
      </c>
      <c r="D99" s="93" t="s">
        <v>559</v>
      </c>
      <c r="E99" s="93">
        <v>11214.473</v>
      </c>
      <c r="F99" s="93">
        <v>26914.7</v>
      </c>
      <c r="G99" s="93">
        <v>8123.7030000000004</v>
      </c>
      <c r="H99" s="93">
        <v>0</v>
      </c>
      <c r="I99" s="93">
        <v>0</v>
      </c>
      <c r="J99" s="93">
        <v>0</v>
      </c>
      <c r="K99" s="93">
        <v>0</v>
      </c>
      <c r="L99" s="93">
        <v>0</v>
      </c>
      <c r="M99" s="93">
        <v>0</v>
      </c>
      <c r="N99" s="93">
        <v>0</v>
      </c>
      <c r="O99" s="93">
        <v>0</v>
      </c>
      <c r="P99" s="93">
        <v>0</v>
      </c>
      <c r="Q99" s="93">
        <v>3323.605</v>
      </c>
      <c r="R99" s="93">
        <v>0</v>
      </c>
      <c r="S99" s="93">
        <v>0</v>
      </c>
    </row>
    <row r="100" spans="1:19">
      <c r="A100" s="93" t="s">
        <v>419</v>
      </c>
      <c r="B100" s="94">
        <v>91513400000</v>
      </c>
      <c r="C100" s="93">
        <v>49601.207999999999</v>
      </c>
      <c r="D100" s="93" t="s">
        <v>541</v>
      </c>
      <c r="E100" s="93">
        <v>11214.473</v>
      </c>
      <c r="F100" s="93">
        <v>26914.7</v>
      </c>
      <c r="G100" s="93">
        <v>8123.7030000000004</v>
      </c>
      <c r="H100" s="93">
        <v>0</v>
      </c>
      <c r="I100" s="93">
        <v>0</v>
      </c>
      <c r="J100" s="93">
        <v>0</v>
      </c>
      <c r="K100" s="93">
        <v>0</v>
      </c>
      <c r="L100" s="93">
        <v>0</v>
      </c>
      <c r="M100" s="93">
        <v>0</v>
      </c>
      <c r="N100" s="93">
        <v>0</v>
      </c>
      <c r="O100" s="93">
        <v>0</v>
      </c>
      <c r="P100" s="93">
        <v>0</v>
      </c>
      <c r="Q100" s="93">
        <v>3348.3319999999999</v>
      </c>
      <c r="R100" s="93">
        <v>0</v>
      </c>
      <c r="S100" s="93">
        <v>0</v>
      </c>
    </row>
    <row r="101" spans="1:19">
      <c r="A101" s="93" t="s">
        <v>420</v>
      </c>
      <c r="B101" s="94">
        <v>100926000000</v>
      </c>
      <c r="C101" s="93">
        <v>52555.262000000002</v>
      </c>
      <c r="D101" s="93" t="s">
        <v>630</v>
      </c>
      <c r="E101" s="93">
        <v>11214.473</v>
      </c>
      <c r="F101" s="93">
        <v>26914.7</v>
      </c>
      <c r="G101" s="93">
        <v>8123.7030000000004</v>
      </c>
      <c r="H101" s="93">
        <v>0</v>
      </c>
      <c r="I101" s="93">
        <v>4343.6000000000004</v>
      </c>
      <c r="J101" s="93">
        <v>0</v>
      </c>
      <c r="K101" s="93">
        <v>0</v>
      </c>
      <c r="L101" s="93">
        <v>0</v>
      </c>
      <c r="M101" s="93">
        <v>0</v>
      </c>
      <c r="N101" s="93">
        <v>0</v>
      </c>
      <c r="O101" s="93">
        <v>0</v>
      </c>
      <c r="P101" s="93">
        <v>0</v>
      </c>
      <c r="Q101" s="93">
        <v>1958.7850000000001</v>
      </c>
      <c r="R101" s="93">
        <v>0</v>
      </c>
      <c r="S101" s="93">
        <v>0</v>
      </c>
    </row>
    <row r="102" spans="1:19">
      <c r="A102" s="93" t="s">
        <v>421</v>
      </c>
      <c r="B102" s="94">
        <v>96946900000</v>
      </c>
      <c r="C102" s="93">
        <v>51215.413</v>
      </c>
      <c r="D102" s="93" t="s">
        <v>516</v>
      </c>
      <c r="E102" s="93">
        <v>11214.473</v>
      </c>
      <c r="F102" s="93">
        <v>26914.7</v>
      </c>
      <c r="G102" s="93">
        <v>8123.7030000000004</v>
      </c>
      <c r="H102" s="93">
        <v>0</v>
      </c>
      <c r="I102" s="93">
        <v>3026.0459999999998</v>
      </c>
      <c r="J102" s="93">
        <v>0</v>
      </c>
      <c r="K102" s="93">
        <v>0</v>
      </c>
      <c r="L102" s="93">
        <v>0</v>
      </c>
      <c r="M102" s="93">
        <v>0</v>
      </c>
      <c r="N102" s="93">
        <v>0</v>
      </c>
      <c r="O102" s="93">
        <v>0</v>
      </c>
      <c r="P102" s="93">
        <v>0</v>
      </c>
      <c r="Q102" s="93">
        <v>1936.489</v>
      </c>
      <c r="R102" s="93">
        <v>0</v>
      </c>
      <c r="S102" s="93">
        <v>0</v>
      </c>
    </row>
    <row r="103" spans="1:19">
      <c r="A103" s="93" t="s">
        <v>278</v>
      </c>
      <c r="B103" s="94">
        <v>100601000000</v>
      </c>
      <c r="C103" s="93">
        <v>59592.474000000002</v>
      </c>
      <c r="D103" s="93" t="s">
        <v>517</v>
      </c>
      <c r="E103" s="93">
        <v>11214.473</v>
      </c>
      <c r="F103" s="93">
        <v>26914.7</v>
      </c>
      <c r="G103" s="93">
        <v>8123.7030000000004</v>
      </c>
      <c r="H103" s="93">
        <v>0</v>
      </c>
      <c r="I103" s="93">
        <v>11312.482</v>
      </c>
      <c r="J103" s="93">
        <v>0</v>
      </c>
      <c r="K103" s="93">
        <v>0</v>
      </c>
      <c r="L103" s="93">
        <v>0</v>
      </c>
      <c r="M103" s="93">
        <v>0</v>
      </c>
      <c r="N103" s="93">
        <v>0</v>
      </c>
      <c r="O103" s="93">
        <v>0</v>
      </c>
      <c r="P103" s="93">
        <v>0</v>
      </c>
      <c r="Q103" s="93">
        <v>2027.115</v>
      </c>
      <c r="R103" s="93">
        <v>0</v>
      </c>
      <c r="S103" s="93">
        <v>0</v>
      </c>
    </row>
    <row r="104" spans="1:19">
      <c r="A104" s="93" t="s">
        <v>422</v>
      </c>
      <c r="B104" s="94">
        <v>103545000000</v>
      </c>
      <c r="C104" s="93">
        <v>68142.288</v>
      </c>
      <c r="D104" s="93" t="s">
        <v>631</v>
      </c>
      <c r="E104" s="93">
        <v>11214.473</v>
      </c>
      <c r="F104" s="93">
        <v>26914.7</v>
      </c>
      <c r="G104" s="93">
        <v>8123.7030000000004</v>
      </c>
      <c r="H104" s="93">
        <v>0</v>
      </c>
      <c r="I104" s="93">
        <v>19731.963</v>
      </c>
      <c r="J104" s="93">
        <v>0</v>
      </c>
      <c r="K104" s="93">
        <v>0</v>
      </c>
      <c r="L104" s="93">
        <v>0</v>
      </c>
      <c r="M104" s="93">
        <v>0</v>
      </c>
      <c r="N104" s="93">
        <v>0</v>
      </c>
      <c r="O104" s="93">
        <v>0</v>
      </c>
      <c r="P104" s="93">
        <v>0</v>
      </c>
      <c r="Q104" s="93">
        <v>2157.4479999999999</v>
      </c>
      <c r="R104" s="93">
        <v>0</v>
      </c>
      <c r="S104" s="93">
        <v>0</v>
      </c>
    </row>
    <row r="105" spans="1:19">
      <c r="A105" s="93" t="s">
        <v>423</v>
      </c>
      <c r="B105" s="94">
        <v>111929000000</v>
      </c>
      <c r="C105" s="93">
        <v>68741.918999999994</v>
      </c>
      <c r="D105" s="93" t="s">
        <v>632</v>
      </c>
      <c r="E105" s="93">
        <v>11214.473</v>
      </c>
      <c r="F105" s="93">
        <v>26914.7</v>
      </c>
      <c r="G105" s="93">
        <v>8123.7030000000004</v>
      </c>
      <c r="H105" s="93">
        <v>0</v>
      </c>
      <c r="I105" s="93">
        <v>20340.233</v>
      </c>
      <c r="J105" s="93">
        <v>0</v>
      </c>
      <c r="K105" s="93">
        <v>0</v>
      </c>
      <c r="L105" s="93">
        <v>0</v>
      </c>
      <c r="M105" s="93">
        <v>0</v>
      </c>
      <c r="N105" s="93">
        <v>0</v>
      </c>
      <c r="O105" s="93">
        <v>0</v>
      </c>
      <c r="P105" s="93">
        <v>0</v>
      </c>
      <c r="Q105" s="93">
        <v>2148.8090000000002</v>
      </c>
      <c r="R105" s="93">
        <v>0</v>
      </c>
      <c r="S105" s="93">
        <v>0</v>
      </c>
    </row>
    <row r="106" spans="1:19">
      <c r="A106" s="93" t="s">
        <v>424</v>
      </c>
      <c r="B106" s="94">
        <v>108676000000</v>
      </c>
      <c r="C106" s="93">
        <v>67562.671000000002</v>
      </c>
      <c r="D106" s="93" t="s">
        <v>518</v>
      </c>
      <c r="E106" s="93">
        <v>11214.473</v>
      </c>
      <c r="F106" s="93">
        <v>26914.7</v>
      </c>
      <c r="G106" s="93">
        <v>8123.7030000000004</v>
      </c>
      <c r="H106" s="93">
        <v>0</v>
      </c>
      <c r="I106" s="93">
        <v>19178.915000000001</v>
      </c>
      <c r="J106" s="93">
        <v>0</v>
      </c>
      <c r="K106" s="93">
        <v>0</v>
      </c>
      <c r="L106" s="93">
        <v>0</v>
      </c>
      <c r="M106" s="93">
        <v>0</v>
      </c>
      <c r="N106" s="93">
        <v>0</v>
      </c>
      <c r="O106" s="93">
        <v>0</v>
      </c>
      <c r="P106" s="93">
        <v>0</v>
      </c>
      <c r="Q106" s="93">
        <v>2130.88</v>
      </c>
      <c r="R106" s="93">
        <v>0</v>
      </c>
      <c r="S106" s="93">
        <v>0</v>
      </c>
    </row>
    <row r="107" spans="1:19">
      <c r="A107" s="93" t="s">
        <v>425</v>
      </c>
      <c r="B107" s="94">
        <v>100275000000</v>
      </c>
      <c r="C107" s="93">
        <v>64841.13</v>
      </c>
      <c r="D107" s="93" t="s">
        <v>513</v>
      </c>
      <c r="E107" s="93">
        <v>11214.473</v>
      </c>
      <c r="F107" s="93">
        <v>26914.7</v>
      </c>
      <c r="G107" s="93">
        <v>8123.7030000000004</v>
      </c>
      <c r="H107" s="93">
        <v>0</v>
      </c>
      <c r="I107" s="93">
        <v>16485.172999999999</v>
      </c>
      <c r="J107" s="93">
        <v>0</v>
      </c>
      <c r="K107" s="93">
        <v>0</v>
      </c>
      <c r="L107" s="93">
        <v>0</v>
      </c>
      <c r="M107" s="93">
        <v>0</v>
      </c>
      <c r="N107" s="93">
        <v>0</v>
      </c>
      <c r="O107" s="93">
        <v>0</v>
      </c>
      <c r="P107" s="93">
        <v>0</v>
      </c>
      <c r="Q107" s="93">
        <v>2103.08</v>
      </c>
      <c r="R107" s="93">
        <v>0</v>
      </c>
      <c r="S107" s="93">
        <v>0</v>
      </c>
    </row>
    <row r="108" spans="1:19">
      <c r="A108" s="93" t="s">
        <v>426</v>
      </c>
      <c r="B108" s="94">
        <v>100496000000</v>
      </c>
      <c r="C108" s="93">
        <v>56006.970999999998</v>
      </c>
      <c r="D108" s="93" t="s">
        <v>633</v>
      </c>
      <c r="E108" s="93">
        <v>11214.473</v>
      </c>
      <c r="F108" s="93">
        <v>26914.7</v>
      </c>
      <c r="G108" s="93">
        <v>8123.7030000000004</v>
      </c>
      <c r="H108" s="93">
        <v>0</v>
      </c>
      <c r="I108" s="93">
        <v>7755.5410000000002</v>
      </c>
      <c r="J108" s="93">
        <v>0</v>
      </c>
      <c r="K108" s="93">
        <v>0</v>
      </c>
      <c r="L108" s="93">
        <v>0</v>
      </c>
      <c r="M108" s="93">
        <v>0</v>
      </c>
      <c r="N108" s="93">
        <v>0</v>
      </c>
      <c r="O108" s="93">
        <v>0</v>
      </c>
      <c r="P108" s="93">
        <v>0</v>
      </c>
      <c r="Q108" s="93">
        <v>1998.5530000000001</v>
      </c>
      <c r="R108" s="93">
        <v>0</v>
      </c>
      <c r="S108" s="93">
        <v>0</v>
      </c>
    </row>
    <row r="109" spans="1:19">
      <c r="A109" s="93" t="s">
        <v>427</v>
      </c>
      <c r="B109" s="94">
        <v>97886400000</v>
      </c>
      <c r="C109" s="93">
        <v>49593.527000000002</v>
      </c>
      <c r="D109" s="93" t="s">
        <v>542</v>
      </c>
      <c r="E109" s="93">
        <v>11214.473</v>
      </c>
      <c r="F109" s="93">
        <v>26914.7</v>
      </c>
      <c r="G109" s="93">
        <v>8123.7030000000004</v>
      </c>
      <c r="H109" s="93">
        <v>0</v>
      </c>
      <c r="I109" s="93">
        <v>0</v>
      </c>
      <c r="J109" s="93">
        <v>0</v>
      </c>
      <c r="K109" s="93">
        <v>0</v>
      </c>
      <c r="L109" s="93">
        <v>0</v>
      </c>
      <c r="M109" s="93">
        <v>0</v>
      </c>
      <c r="N109" s="93">
        <v>0</v>
      </c>
      <c r="O109" s="93">
        <v>0</v>
      </c>
      <c r="P109" s="93">
        <v>0</v>
      </c>
      <c r="Q109" s="93">
        <v>3340.65</v>
      </c>
      <c r="R109" s="93">
        <v>0</v>
      </c>
      <c r="S109" s="93">
        <v>0</v>
      </c>
    </row>
    <row r="110" spans="1:19">
      <c r="A110" s="93" t="s">
        <v>428</v>
      </c>
      <c r="B110" s="94">
        <v>101700000000</v>
      </c>
      <c r="C110" s="93">
        <v>49577.428</v>
      </c>
      <c r="D110" s="93" t="s">
        <v>634</v>
      </c>
      <c r="E110" s="93">
        <v>11214.473</v>
      </c>
      <c r="F110" s="93">
        <v>26914.7</v>
      </c>
      <c r="G110" s="93">
        <v>8123.7030000000004</v>
      </c>
      <c r="H110" s="93">
        <v>0</v>
      </c>
      <c r="I110" s="93">
        <v>0</v>
      </c>
      <c r="J110" s="93">
        <v>0</v>
      </c>
      <c r="K110" s="93">
        <v>0</v>
      </c>
      <c r="L110" s="93">
        <v>0</v>
      </c>
      <c r="M110" s="93">
        <v>0</v>
      </c>
      <c r="N110" s="93">
        <v>0</v>
      </c>
      <c r="O110" s="93">
        <v>0</v>
      </c>
      <c r="P110" s="93">
        <v>0</v>
      </c>
      <c r="Q110" s="93">
        <v>3324.5509999999999</v>
      </c>
      <c r="R110" s="93">
        <v>0</v>
      </c>
      <c r="S110" s="93">
        <v>0</v>
      </c>
    </row>
    <row r="111" spans="1:19">
      <c r="A111" s="93"/>
      <c r="B111" s="93"/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</row>
    <row r="112" spans="1:19">
      <c r="A112" s="93" t="s">
        <v>429</v>
      </c>
      <c r="B112" s="94">
        <v>1216320000000</v>
      </c>
      <c r="C112" s="93"/>
      <c r="D112" s="93"/>
      <c r="E112" s="93"/>
      <c r="F112" s="93"/>
      <c r="G112" s="93"/>
      <c r="H112" s="93"/>
      <c r="I112" s="93"/>
      <c r="J112" s="93"/>
      <c r="K112" s="93"/>
      <c r="L112" s="93">
        <v>0</v>
      </c>
      <c r="M112" s="93">
        <v>0</v>
      </c>
      <c r="N112" s="93">
        <v>0</v>
      </c>
      <c r="O112" s="93">
        <v>0</v>
      </c>
      <c r="P112" s="93">
        <v>0</v>
      </c>
      <c r="Q112" s="93"/>
      <c r="R112" s="93">
        <v>0</v>
      </c>
      <c r="S112" s="93">
        <v>0</v>
      </c>
    </row>
    <row r="113" spans="1:19">
      <c r="A113" s="93" t="s">
        <v>430</v>
      </c>
      <c r="B113" s="94">
        <v>91513400000</v>
      </c>
      <c r="C113" s="93">
        <v>49576.481</v>
      </c>
      <c r="D113" s="93"/>
      <c r="E113" s="93">
        <v>11214.473</v>
      </c>
      <c r="F113" s="93">
        <v>26914.7</v>
      </c>
      <c r="G113" s="93">
        <v>8123.7030000000004</v>
      </c>
      <c r="H113" s="93">
        <v>0</v>
      </c>
      <c r="I113" s="93">
        <v>0</v>
      </c>
      <c r="J113" s="93">
        <v>0</v>
      </c>
      <c r="K113" s="93">
        <v>0</v>
      </c>
      <c r="L113" s="93">
        <v>0</v>
      </c>
      <c r="M113" s="93">
        <v>0</v>
      </c>
      <c r="N113" s="93">
        <v>0</v>
      </c>
      <c r="O113" s="93">
        <v>0</v>
      </c>
      <c r="P113" s="93">
        <v>0</v>
      </c>
      <c r="Q113" s="93">
        <v>1936.489</v>
      </c>
      <c r="R113" s="93">
        <v>0</v>
      </c>
      <c r="S113" s="93">
        <v>0</v>
      </c>
    </row>
    <row r="114" spans="1:19">
      <c r="A114" s="93" t="s">
        <v>431</v>
      </c>
      <c r="B114" s="94">
        <v>111929000000</v>
      </c>
      <c r="C114" s="93">
        <v>68741.918999999994</v>
      </c>
      <c r="D114" s="93"/>
      <c r="E114" s="93">
        <v>11214.473</v>
      </c>
      <c r="F114" s="93">
        <v>26914.7</v>
      </c>
      <c r="G114" s="93">
        <v>8123.7030000000004</v>
      </c>
      <c r="H114" s="93">
        <v>0</v>
      </c>
      <c r="I114" s="93">
        <v>20340.233</v>
      </c>
      <c r="J114" s="93">
        <v>0</v>
      </c>
      <c r="K114" s="93">
        <v>0</v>
      </c>
      <c r="L114" s="93">
        <v>0</v>
      </c>
      <c r="M114" s="93">
        <v>0</v>
      </c>
      <c r="N114" s="93">
        <v>0</v>
      </c>
      <c r="O114" s="93">
        <v>0</v>
      </c>
      <c r="P114" s="93">
        <v>0</v>
      </c>
      <c r="Q114" s="93">
        <v>3348.3319999999999</v>
      </c>
      <c r="R114" s="93">
        <v>0</v>
      </c>
      <c r="S114" s="93">
        <v>0</v>
      </c>
    </row>
    <row r="115" spans="1:1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7"/>
      <c r="B116" s="93" t="s">
        <v>460</v>
      </c>
      <c r="C116" s="93" t="s">
        <v>461</v>
      </c>
      <c r="D116" s="93" t="s">
        <v>157</v>
      </c>
      <c r="E116" s="93" t="s">
        <v>158</v>
      </c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93" t="s">
        <v>462</v>
      </c>
      <c r="B117" s="93">
        <v>22983.37</v>
      </c>
      <c r="C117" s="93">
        <v>18544.060000000001</v>
      </c>
      <c r="D117" s="93">
        <v>0</v>
      </c>
      <c r="E117" s="93">
        <v>41527.43</v>
      </c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93" t="s">
        <v>463</v>
      </c>
      <c r="B118" s="93">
        <v>44.96</v>
      </c>
      <c r="C118" s="93">
        <v>36.28</v>
      </c>
      <c r="D118" s="93">
        <v>0</v>
      </c>
      <c r="E118" s="93">
        <v>81.239999999999995</v>
      </c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93" t="s">
        <v>464</v>
      </c>
      <c r="B119" s="93">
        <v>44.96</v>
      </c>
      <c r="C119" s="93">
        <v>36.28</v>
      </c>
      <c r="D119" s="93">
        <v>0</v>
      </c>
      <c r="E119" s="93">
        <v>81.239999999999995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6"/>
      <c r="B120" s="86"/>
      <c r="C120" s="86"/>
      <c r="D120" s="86"/>
      <c r="E120" s="86"/>
    </row>
    <row r="121" spans="1:19">
      <c r="A121" s="86"/>
      <c r="B121" s="86"/>
      <c r="C121" s="86"/>
      <c r="D121" s="86"/>
      <c r="E121" s="86"/>
    </row>
    <row r="122" spans="1:19">
      <c r="A122" s="86"/>
      <c r="B122" s="86"/>
      <c r="C122" s="86"/>
      <c r="D122" s="86"/>
      <c r="E122" s="86"/>
    </row>
    <row r="123" spans="1:19">
      <c r="A123" s="86"/>
      <c r="B123" s="86"/>
    </row>
    <row r="124" spans="1:19">
      <c r="A124" s="86"/>
      <c r="B124" s="86"/>
    </row>
    <row r="125" spans="1:19">
      <c r="A125" s="86"/>
      <c r="B125" s="86"/>
    </row>
    <row r="126" spans="1:19">
      <c r="A126" s="86"/>
      <c r="B126" s="8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5"/>
  <dimension ref="A1:S126"/>
  <sheetViews>
    <sheetView workbookViewId="0"/>
  </sheetViews>
  <sheetFormatPr defaultRowHeight="10.5"/>
  <cols>
    <col min="1" max="1" width="38.5" style="84" customWidth="1"/>
    <col min="2" max="2" width="32.6640625" style="84" customWidth="1"/>
    <col min="3" max="3" width="33.6640625" style="84" customWidth="1"/>
    <col min="4" max="4" width="38.6640625" style="84" customWidth="1"/>
    <col min="5" max="5" width="45.6640625" style="84" customWidth="1"/>
    <col min="6" max="6" width="50" style="84" customWidth="1"/>
    <col min="7" max="7" width="43.6640625" style="84" customWidth="1"/>
    <col min="8" max="9" width="38.33203125" style="84" customWidth="1"/>
    <col min="10" max="10" width="46.1640625" style="84" customWidth="1"/>
    <col min="11" max="11" width="36.5" style="84" customWidth="1"/>
    <col min="12" max="12" width="45" style="84" customWidth="1"/>
    <col min="13" max="13" width="50.1640625" style="84" customWidth="1"/>
    <col min="14" max="15" width="44.83203125" style="84" customWidth="1"/>
    <col min="16" max="16" width="45.33203125" style="84" customWidth="1"/>
    <col min="17" max="17" width="45.1640625" style="84" customWidth="1"/>
    <col min="18" max="18" width="42.6640625" style="84" customWidth="1"/>
    <col min="19" max="19" width="48.1640625" style="84" customWidth="1"/>
    <col min="20" max="23" width="9.33203125" style="84" customWidth="1"/>
    <col min="24" max="16384" width="9.33203125" style="84"/>
  </cols>
  <sheetData>
    <row r="1" spans="1:19">
      <c r="A1" s="87"/>
      <c r="B1" s="93" t="s">
        <v>316</v>
      </c>
      <c r="C1" s="93" t="s">
        <v>317</v>
      </c>
      <c r="D1" s="93" t="s">
        <v>318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319</v>
      </c>
      <c r="B2" s="93">
        <v>4010.08</v>
      </c>
      <c r="C2" s="93">
        <v>7845.16</v>
      </c>
      <c r="D2" s="93">
        <v>7845.16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320</v>
      </c>
      <c r="B3" s="93">
        <v>4010.08</v>
      </c>
      <c r="C3" s="93">
        <v>7845.16</v>
      </c>
      <c r="D3" s="93">
        <v>7845.16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321</v>
      </c>
      <c r="B4" s="93">
        <v>7016.77</v>
      </c>
      <c r="C4" s="93">
        <v>13727.33</v>
      </c>
      <c r="D4" s="93">
        <v>13727.33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322</v>
      </c>
      <c r="B5" s="93">
        <v>7016.77</v>
      </c>
      <c r="C5" s="93">
        <v>13727.33</v>
      </c>
      <c r="D5" s="93">
        <v>13727.33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3" t="s">
        <v>323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324</v>
      </c>
      <c r="B8" s="93">
        <v>511.15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325</v>
      </c>
      <c r="B9" s="93">
        <v>511.15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326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3" t="s">
        <v>327</v>
      </c>
      <c r="C12" s="93" t="s">
        <v>328</v>
      </c>
      <c r="D12" s="93" t="s">
        <v>329</v>
      </c>
      <c r="E12" s="93" t="s">
        <v>330</v>
      </c>
      <c r="F12" s="93" t="s">
        <v>331</v>
      </c>
      <c r="G12" s="93" t="s">
        <v>332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64</v>
      </c>
      <c r="B13" s="93">
        <v>0</v>
      </c>
      <c r="C13" s="93">
        <v>1810.4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65</v>
      </c>
      <c r="B14" s="93">
        <v>28.86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73</v>
      </c>
      <c r="B15" s="93">
        <v>289.8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74</v>
      </c>
      <c r="B16" s="93">
        <v>16.809999999999999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75</v>
      </c>
      <c r="B17" s="93">
        <v>599.04999999999995</v>
      </c>
      <c r="C17" s="93">
        <v>800.92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76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77</v>
      </c>
      <c r="B19" s="93">
        <v>134.03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78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79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80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59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81</v>
      </c>
      <c r="B24" s="93">
        <v>0</v>
      </c>
      <c r="C24" s="93">
        <v>273.91000000000003</v>
      </c>
      <c r="D24" s="93">
        <v>0</v>
      </c>
      <c r="E24" s="93">
        <v>0</v>
      </c>
      <c r="F24" s="93">
        <v>0</v>
      </c>
      <c r="G24" s="93">
        <v>1377.36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82</v>
      </c>
      <c r="B25" s="93">
        <v>56.28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83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84</v>
      </c>
      <c r="B28" s="93">
        <v>1124.8499999999999</v>
      </c>
      <c r="C28" s="93">
        <v>2885.23</v>
      </c>
      <c r="D28" s="93">
        <v>0</v>
      </c>
      <c r="E28" s="93">
        <v>0</v>
      </c>
      <c r="F28" s="93">
        <v>0</v>
      </c>
      <c r="G28" s="93">
        <v>1377.36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3" t="s">
        <v>323</v>
      </c>
      <c r="C30" s="93" t="s">
        <v>227</v>
      </c>
      <c r="D30" s="93" t="s">
        <v>333</v>
      </c>
      <c r="E30" s="93" t="s">
        <v>334</v>
      </c>
      <c r="F30" s="93" t="s">
        <v>335</v>
      </c>
      <c r="G30" s="93" t="s">
        <v>336</v>
      </c>
      <c r="H30" s="93" t="s">
        <v>337</v>
      </c>
      <c r="I30" s="93" t="s">
        <v>338</v>
      </c>
      <c r="J30" s="93" t="s">
        <v>339</v>
      </c>
      <c r="K30"/>
      <c r="L30"/>
      <c r="M30"/>
      <c r="N30"/>
      <c r="O30"/>
      <c r="P30"/>
      <c r="Q30"/>
      <c r="R30"/>
      <c r="S30"/>
    </row>
    <row r="31" spans="1:19">
      <c r="A31" s="93" t="s">
        <v>340</v>
      </c>
      <c r="B31" s="93">
        <v>371.75</v>
      </c>
      <c r="C31" s="93" t="s">
        <v>235</v>
      </c>
      <c r="D31" s="93">
        <v>1133.3900000000001</v>
      </c>
      <c r="E31" s="93">
        <v>1</v>
      </c>
      <c r="F31" s="93">
        <v>169.19</v>
      </c>
      <c r="G31" s="93">
        <v>47.17</v>
      </c>
      <c r="H31" s="93">
        <v>27.38</v>
      </c>
      <c r="I31" s="93">
        <v>1.39</v>
      </c>
      <c r="J31" s="93">
        <v>60.261200000000002</v>
      </c>
      <c r="K31"/>
      <c r="L31"/>
      <c r="M31"/>
      <c r="N31"/>
      <c r="O31"/>
      <c r="P31"/>
      <c r="Q31"/>
      <c r="R31"/>
      <c r="S31"/>
    </row>
    <row r="32" spans="1:19">
      <c r="A32" s="93" t="s">
        <v>341</v>
      </c>
      <c r="B32" s="93">
        <v>139.41</v>
      </c>
      <c r="C32" s="93" t="s">
        <v>235</v>
      </c>
      <c r="D32" s="93">
        <v>425.02</v>
      </c>
      <c r="E32" s="93">
        <v>1</v>
      </c>
      <c r="F32" s="93">
        <v>106.53</v>
      </c>
      <c r="G32" s="93">
        <v>0</v>
      </c>
      <c r="H32" s="93">
        <v>16.37</v>
      </c>
      <c r="I32" s="93">
        <v>18.59</v>
      </c>
      <c r="J32" s="93">
        <v>1579.5173</v>
      </c>
      <c r="K32"/>
      <c r="L32"/>
      <c r="M32"/>
      <c r="N32"/>
      <c r="O32"/>
      <c r="P32"/>
      <c r="Q32"/>
      <c r="R32"/>
      <c r="S32"/>
    </row>
    <row r="33" spans="1:19">
      <c r="A33" s="93" t="s">
        <v>158</v>
      </c>
      <c r="B33" s="93">
        <v>511.15</v>
      </c>
      <c r="C33" s="93"/>
      <c r="D33" s="93">
        <v>1558.4</v>
      </c>
      <c r="E33" s="93"/>
      <c r="F33" s="93">
        <v>275.72000000000003</v>
      </c>
      <c r="G33" s="93">
        <v>47.17</v>
      </c>
      <c r="H33" s="93">
        <v>24.377300000000002</v>
      </c>
      <c r="I33" s="93">
        <v>1.86</v>
      </c>
      <c r="J33" s="93">
        <v>474.60320000000002</v>
      </c>
      <c r="K33"/>
      <c r="L33"/>
      <c r="M33"/>
      <c r="N33"/>
      <c r="O33"/>
      <c r="P33"/>
      <c r="Q33"/>
      <c r="R33"/>
      <c r="S33"/>
    </row>
    <row r="34" spans="1:19">
      <c r="A34" s="93" t="s">
        <v>342</v>
      </c>
      <c r="B34" s="93">
        <v>511.15</v>
      </c>
      <c r="C34" s="93"/>
      <c r="D34" s="93">
        <v>1558.4</v>
      </c>
      <c r="E34" s="93"/>
      <c r="F34" s="93">
        <v>275.72000000000003</v>
      </c>
      <c r="G34" s="93">
        <v>47.17</v>
      </c>
      <c r="H34" s="93">
        <v>24.377300000000002</v>
      </c>
      <c r="I34" s="93">
        <v>1.86</v>
      </c>
      <c r="J34" s="93">
        <v>474.60320000000002</v>
      </c>
      <c r="K34"/>
      <c r="L34"/>
      <c r="M34"/>
      <c r="N34"/>
      <c r="O34"/>
      <c r="P34"/>
      <c r="Q34"/>
      <c r="R34"/>
      <c r="S34"/>
    </row>
    <row r="35" spans="1:19">
      <c r="A35" s="93" t="s">
        <v>343</v>
      </c>
      <c r="B35" s="93">
        <v>0</v>
      </c>
      <c r="C35" s="93"/>
      <c r="D35" s="93">
        <v>0</v>
      </c>
      <c r="E35" s="93"/>
      <c r="F35" s="93">
        <v>0</v>
      </c>
      <c r="G35" s="93">
        <v>0</v>
      </c>
      <c r="H35" s="93"/>
      <c r="I35" s="93"/>
      <c r="J35" s="93"/>
      <c r="K35"/>
      <c r="L35"/>
      <c r="M35"/>
      <c r="N35"/>
      <c r="O35"/>
      <c r="P35"/>
      <c r="Q35"/>
      <c r="R35"/>
      <c r="S35"/>
    </row>
    <row r="36" spans="1:19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1:19">
      <c r="A37" s="87"/>
      <c r="B37" s="93" t="s">
        <v>43</v>
      </c>
      <c r="C37" s="93" t="s">
        <v>344</v>
      </c>
      <c r="D37" s="93" t="s">
        <v>345</v>
      </c>
      <c r="E37" s="93" t="s">
        <v>346</v>
      </c>
      <c r="F37" s="93" t="s">
        <v>347</v>
      </c>
      <c r="G37" s="93" t="s">
        <v>348</v>
      </c>
      <c r="H37" s="93" t="s">
        <v>349</v>
      </c>
      <c r="I37" s="93" t="s">
        <v>350</v>
      </c>
      <c r="J37"/>
      <c r="K37"/>
      <c r="L37"/>
      <c r="M37"/>
      <c r="N37"/>
      <c r="O37"/>
      <c r="P37"/>
      <c r="Q37"/>
      <c r="R37"/>
      <c r="S37"/>
    </row>
    <row r="38" spans="1:19">
      <c r="A38" s="93" t="s">
        <v>351</v>
      </c>
      <c r="B38" s="93" t="s">
        <v>352</v>
      </c>
      <c r="C38" s="93">
        <v>0.22</v>
      </c>
      <c r="D38" s="93">
        <v>0.77200000000000002</v>
      </c>
      <c r="E38" s="93">
        <v>0.873</v>
      </c>
      <c r="F38" s="93">
        <v>50.13</v>
      </c>
      <c r="G38" s="93">
        <v>90</v>
      </c>
      <c r="H38" s="93">
        <v>90</v>
      </c>
      <c r="I38" s="93" t="s">
        <v>353</v>
      </c>
      <c r="J38"/>
      <c r="K38"/>
      <c r="L38"/>
      <c r="M38"/>
      <c r="N38"/>
      <c r="O38"/>
      <c r="P38"/>
      <c r="Q38"/>
      <c r="R38"/>
      <c r="S38"/>
    </row>
    <row r="39" spans="1:19">
      <c r="A39" s="93" t="s">
        <v>354</v>
      </c>
      <c r="B39" s="93" t="s">
        <v>352</v>
      </c>
      <c r="C39" s="93">
        <v>0.22</v>
      </c>
      <c r="D39" s="93">
        <v>0.77200000000000002</v>
      </c>
      <c r="E39" s="93">
        <v>0.873</v>
      </c>
      <c r="F39" s="93">
        <v>68.930000000000007</v>
      </c>
      <c r="G39" s="93">
        <v>180</v>
      </c>
      <c r="H39" s="93">
        <v>90</v>
      </c>
      <c r="I39" s="93" t="s">
        <v>355</v>
      </c>
      <c r="J39"/>
      <c r="K39"/>
      <c r="L39"/>
      <c r="M39"/>
      <c r="N39"/>
      <c r="O39"/>
      <c r="P39"/>
      <c r="Q39"/>
      <c r="R39"/>
      <c r="S39"/>
    </row>
    <row r="40" spans="1:19">
      <c r="A40" s="93" t="s">
        <v>356</v>
      </c>
      <c r="B40" s="93" t="s">
        <v>352</v>
      </c>
      <c r="C40" s="93">
        <v>0.22</v>
      </c>
      <c r="D40" s="93">
        <v>0.77200000000000002</v>
      </c>
      <c r="E40" s="93">
        <v>0.873</v>
      </c>
      <c r="F40" s="93">
        <v>50.13</v>
      </c>
      <c r="G40" s="93">
        <v>270</v>
      </c>
      <c r="H40" s="93">
        <v>90</v>
      </c>
      <c r="I40" s="93" t="s">
        <v>357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358</v>
      </c>
      <c r="B41" s="93" t="s">
        <v>359</v>
      </c>
      <c r="C41" s="93">
        <v>0.3</v>
      </c>
      <c r="D41" s="93">
        <v>3.12</v>
      </c>
      <c r="E41" s="93">
        <v>12.904</v>
      </c>
      <c r="F41" s="93">
        <v>371.75</v>
      </c>
      <c r="G41" s="93">
        <v>0</v>
      </c>
      <c r="H41" s="93">
        <v>180</v>
      </c>
      <c r="I41" s="93"/>
      <c r="J41"/>
      <c r="K41"/>
      <c r="L41"/>
      <c r="M41"/>
      <c r="N41"/>
      <c r="O41"/>
      <c r="P41"/>
      <c r="Q41"/>
      <c r="R41"/>
      <c r="S41"/>
    </row>
    <row r="42" spans="1:19">
      <c r="A42" s="93" t="s">
        <v>561</v>
      </c>
      <c r="B42" s="93" t="s">
        <v>562</v>
      </c>
      <c r="C42" s="93">
        <v>0.3</v>
      </c>
      <c r="D42" s="93">
        <v>0.34100000000000003</v>
      </c>
      <c r="E42" s="93">
        <v>0.36499999999999999</v>
      </c>
      <c r="F42" s="93">
        <v>371.75</v>
      </c>
      <c r="G42" s="93">
        <v>180</v>
      </c>
      <c r="H42" s="93">
        <v>0</v>
      </c>
      <c r="I42" s="93"/>
      <c r="J42"/>
      <c r="K42"/>
      <c r="L42"/>
      <c r="M42"/>
      <c r="N42"/>
      <c r="O42"/>
      <c r="P42"/>
      <c r="Q42"/>
      <c r="R42"/>
      <c r="S42"/>
    </row>
    <row r="43" spans="1:19">
      <c r="A43" s="93" t="s">
        <v>360</v>
      </c>
      <c r="B43" s="93" t="s">
        <v>352</v>
      </c>
      <c r="C43" s="93">
        <v>0.22</v>
      </c>
      <c r="D43" s="93">
        <v>0.77200000000000002</v>
      </c>
      <c r="E43" s="93">
        <v>0.873</v>
      </c>
      <c r="F43" s="93">
        <v>18.8</v>
      </c>
      <c r="G43" s="93">
        <v>90</v>
      </c>
      <c r="H43" s="93">
        <v>90</v>
      </c>
      <c r="I43" s="93" t="s">
        <v>353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361</v>
      </c>
      <c r="B44" s="93" t="s">
        <v>352</v>
      </c>
      <c r="C44" s="93">
        <v>0.22</v>
      </c>
      <c r="D44" s="93">
        <v>0.77200000000000002</v>
      </c>
      <c r="E44" s="93">
        <v>0.873</v>
      </c>
      <c r="F44" s="93">
        <v>68.930000000000007</v>
      </c>
      <c r="G44" s="93">
        <v>0</v>
      </c>
      <c r="H44" s="93">
        <v>90</v>
      </c>
      <c r="I44" s="93" t="s">
        <v>362</v>
      </c>
      <c r="J44"/>
      <c r="K44"/>
      <c r="L44"/>
      <c r="M44"/>
      <c r="N44"/>
      <c r="O44"/>
      <c r="P44"/>
      <c r="Q44"/>
      <c r="R44"/>
      <c r="S44"/>
    </row>
    <row r="45" spans="1:19">
      <c r="A45" s="93" t="s">
        <v>363</v>
      </c>
      <c r="B45" s="93" t="s">
        <v>352</v>
      </c>
      <c r="C45" s="93">
        <v>0.22</v>
      </c>
      <c r="D45" s="93">
        <v>0.77200000000000002</v>
      </c>
      <c r="E45" s="93">
        <v>0.873</v>
      </c>
      <c r="F45" s="93">
        <v>18.8</v>
      </c>
      <c r="G45" s="93">
        <v>270</v>
      </c>
      <c r="H45" s="93">
        <v>90</v>
      </c>
      <c r="I45" s="93" t="s">
        <v>357</v>
      </c>
      <c r="J45"/>
      <c r="K45"/>
      <c r="L45"/>
      <c r="M45"/>
      <c r="N45"/>
      <c r="O45"/>
      <c r="P45"/>
      <c r="Q45"/>
      <c r="R45"/>
      <c r="S45"/>
    </row>
    <row r="46" spans="1:19">
      <c r="A46" s="93" t="s">
        <v>364</v>
      </c>
      <c r="B46" s="93" t="s">
        <v>359</v>
      </c>
      <c r="C46" s="93">
        <v>0.3</v>
      </c>
      <c r="D46" s="93">
        <v>3.12</v>
      </c>
      <c r="E46" s="93">
        <v>12.904</v>
      </c>
      <c r="F46" s="93">
        <v>139.41</v>
      </c>
      <c r="G46" s="93">
        <v>0</v>
      </c>
      <c r="H46" s="93">
        <v>180</v>
      </c>
      <c r="I46" s="93"/>
      <c r="J46"/>
      <c r="K46"/>
      <c r="L46"/>
      <c r="M46"/>
      <c r="N46"/>
      <c r="O46"/>
      <c r="P46"/>
      <c r="Q46"/>
      <c r="R46"/>
      <c r="S46"/>
    </row>
    <row r="47" spans="1:19">
      <c r="A47" s="93" t="s">
        <v>563</v>
      </c>
      <c r="B47" s="93" t="s">
        <v>562</v>
      </c>
      <c r="C47" s="93">
        <v>0.3</v>
      </c>
      <c r="D47" s="93">
        <v>0.34100000000000003</v>
      </c>
      <c r="E47" s="93">
        <v>0.36499999999999999</v>
      </c>
      <c r="F47" s="93">
        <v>139.41</v>
      </c>
      <c r="G47" s="93">
        <v>180</v>
      </c>
      <c r="H47" s="93">
        <v>0</v>
      </c>
      <c r="I47" s="93"/>
      <c r="J47"/>
      <c r="K47"/>
      <c r="L47"/>
      <c r="M47"/>
      <c r="N47"/>
      <c r="O47"/>
      <c r="P47"/>
      <c r="Q47"/>
      <c r="R47"/>
      <c r="S47"/>
    </row>
    <row r="48" spans="1:19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19">
      <c r="A49" s="87"/>
      <c r="B49" s="93" t="s">
        <v>43</v>
      </c>
      <c r="C49" s="93" t="s">
        <v>365</v>
      </c>
      <c r="D49" s="93" t="s">
        <v>366</v>
      </c>
      <c r="E49" s="93" t="s">
        <v>367</v>
      </c>
      <c r="F49" s="93" t="s">
        <v>37</v>
      </c>
      <c r="G49" s="93" t="s">
        <v>368</v>
      </c>
      <c r="H49" s="93" t="s">
        <v>369</v>
      </c>
      <c r="I49" s="93" t="s">
        <v>370</v>
      </c>
      <c r="J49" s="93" t="s">
        <v>348</v>
      </c>
      <c r="K49" s="93" t="s">
        <v>350</v>
      </c>
      <c r="L49"/>
      <c r="M49"/>
      <c r="N49"/>
      <c r="O49"/>
      <c r="P49"/>
      <c r="Q49"/>
      <c r="R49"/>
      <c r="S49"/>
    </row>
    <row r="50" spans="1:19">
      <c r="A50" s="93" t="s">
        <v>371</v>
      </c>
      <c r="B50" s="93" t="s">
        <v>649</v>
      </c>
      <c r="C50" s="93">
        <v>13.94</v>
      </c>
      <c r="D50" s="93">
        <v>13.94</v>
      </c>
      <c r="E50" s="93">
        <v>3.5249999999999999</v>
      </c>
      <c r="F50" s="93">
        <v>0.40699999999999997</v>
      </c>
      <c r="G50" s="93">
        <v>0.316</v>
      </c>
      <c r="H50" s="93" t="s">
        <v>58</v>
      </c>
      <c r="I50" s="93" t="s">
        <v>351</v>
      </c>
      <c r="J50" s="93">
        <v>90</v>
      </c>
      <c r="K50" s="93" t="s">
        <v>353</v>
      </c>
      <c r="L50"/>
      <c r="M50"/>
      <c r="N50"/>
      <c r="O50"/>
      <c r="P50"/>
      <c r="Q50"/>
      <c r="R50"/>
      <c r="S50"/>
    </row>
    <row r="51" spans="1:19">
      <c r="A51" s="93" t="s">
        <v>372</v>
      </c>
      <c r="B51" s="93" t="s">
        <v>649</v>
      </c>
      <c r="C51" s="93">
        <v>19.3</v>
      </c>
      <c r="D51" s="93">
        <v>19.3</v>
      </c>
      <c r="E51" s="93">
        <v>3.5249999999999999</v>
      </c>
      <c r="F51" s="93">
        <v>0.40699999999999997</v>
      </c>
      <c r="G51" s="93">
        <v>0.316</v>
      </c>
      <c r="H51" s="93" t="s">
        <v>58</v>
      </c>
      <c r="I51" s="93" t="s">
        <v>354</v>
      </c>
      <c r="J51" s="93">
        <v>180</v>
      </c>
      <c r="K51" s="93" t="s">
        <v>355</v>
      </c>
      <c r="L51"/>
      <c r="M51"/>
      <c r="N51"/>
      <c r="O51"/>
      <c r="P51"/>
      <c r="Q51"/>
      <c r="R51"/>
      <c r="S51"/>
    </row>
    <row r="52" spans="1:19">
      <c r="A52" s="93" t="s">
        <v>373</v>
      </c>
      <c r="B52" s="93" t="s">
        <v>649</v>
      </c>
      <c r="C52" s="93">
        <v>13.94</v>
      </c>
      <c r="D52" s="93">
        <v>13.94</v>
      </c>
      <c r="E52" s="93">
        <v>3.5249999999999999</v>
      </c>
      <c r="F52" s="93">
        <v>0.40699999999999997</v>
      </c>
      <c r="G52" s="93">
        <v>0.316</v>
      </c>
      <c r="H52" s="93" t="s">
        <v>58</v>
      </c>
      <c r="I52" s="93" t="s">
        <v>356</v>
      </c>
      <c r="J52" s="93">
        <v>270</v>
      </c>
      <c r="K52" s="93" t="s">
        <v>357</v>
      </c>
      <c r="L52"/>
      <c r="M52"/>
      <c r="N52"/>
      <c r="O52"/>
      <c r="P52"/>
      <c r="Q52"/>
      <c r="R52"/>
      <c r="S52"/>
    </row>
    <row r="53" spans="1:19">
      <c r="A53" s="93" t="s">
        <v>374</v>
      </c>
      <c r="B53" s="93"/>
      <c r="C53" s="93"/>
      <c r="D53" s="93">
        <v>47.17</v>
      </c>
      <c r="E53" s="93">
        <v>3.52</v>
      </c>
      <c r="F53" s="93">
        <v>0.40699999999999997</v>
      </c>
      <c r="G53" s="93">
        <v>0.316</v>
      </c>
      <c r="H53" s="93"/>
      <c r="I53" s="93"/>
      <c r="J53" s="93"/>
      <c r="K53" s="93"/>
      <c r="L53"/>
      <c r="M53"/>
      <c r="N53"/>
      <c r="O53"/>
      <c r="P53"/>
      <c r="Q53"/>
      <c r="R53"/>
      <c r="S53"/>
    </row>
    <row r="54" spans="1:19">
      <c r="A54" s="93" t="s">
        <v>375</v>
      </c>
      <c r="B54" s="93"/>
      <c r="C54" s="93"/>
      <c r="D54" s="93">
        <v>0</v>
      </c>
      <c r="E54" s="93" t="s">
        <v>376</v>
      </c>
      <c r="F54" s="93" t="s">
        <v>376</v>
      </c>
      <c r="G54" s="93" t="s">
        <v>376</v>
      </c>
      <c r="H54" s="93"/>
      <c r="I54" s="93"/>
      <c r="J54" s="93"/>
      <c r="K54" s="93"/>
      <c r="L54"/>
      <c r="M54"/>
      <c r="N54"/>
      <c r="O54"/>
      <c r="P54"/>
      <c r="Q54"/>
      <c r="R54"/>
      <c r="S54"/>
    </row>
    <row r="55" spans="1:19">
      <c r="A55" s="93" t="s">
        <v>377</v>
      </c>
      <c r="B55" s="93"/>
      <c r="C55" s="93"/>
      <c r="D55" s="93">
        <v>47.17</v>
      </c>
      <c r="E55" s="93">
        <v>3.52</v>
      </c>
      <c r="F55" s="93">
        <v>0.40699999999999997</v>
      </c>
      <c r="G55" s="93">
        <v>0.316</v>
      </c>
      <c r="H55" s="93"/>
      <c r="I55" s="93"/>
      <c r="J55" s="93"/>
      <c r="K55" s="93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87"/>
      <c r="B57" s="93" t="s">
        <v>111</v>
      </c>
      <c r="C57" s="93" t="s">
        <v>378</v>
      </c>
      <c r="D57" s="93" t="s">
        <v>379</v>
      </c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93" t="s">
        <v>27</v>
      </c>
      <c r="B58" s="93"/>
      <c r="C58" s="93"/>
      <c r="D58" s="93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7"/>
      <c r="B60" s="93" t="s">
        <v>111</v>
      </c>
      <c r="C60" s="93" t="s">
        <v>380</v>
      </c>
      <c r="D60" s="93" t="s">
        <v>381</v>
      </c>
      <c r="E60" s="93" t="s">
        <v>382</v>
      </c>
      <c r="F60" s="93" t="s">
        <v>383</v>
      </c>
      <c r="G60" s="93" t="s">
        <v>379</v>
      </c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93" t="s">
        <v>384</v>
      </c>
      <c r="B61" s="93" t="s">
        <v>385</v>
      </c>
      <c r="C61" s="93">
        <v>79564.09</v>
      </c>
      <c r="D61" s="93">
        <v>53791.95</v>
      </c>
      <c r="E61" s="93">
        <v>25772.15</v>
      </c>
      <c r="F61" s="93">
        <v>0.68</v>
      </c>
      <c r="G61" s="93">
        <v>2.97</v>
      </c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93" t="s">
        <v>386</v>
      </c>
      <c r="B62" s="93" t="s">
        <v>385</v>
      </c>
      <c r="C62" s="93">
        <v>29198.12</v>
      </c>
      <c r="D62" s="93">
        <v>19740.36</v>
      </c>
      <c r="E62" s="93">
        <v>9457.76</v>
      </c>
      <c r="F62" s="93">
        <v>0.68</v>
      </c>
      <c r="G62" s="93">
        <v>3.3</v>
      </c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87"/>
      <c r="B64" s="93" t="s">
        <v>111</v>
      </c>
      <c r="C64" s="93" t="s">
        <v>380</v>
      </c>
      <c r="D64" s="93" t="s">
        <v>379</v>
      </c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93" t="s">
        <v>387</v>
      </c>
      <c r="B65" s="93" t="s">
        <v>388</v>
      </c>
      <c r="C65" s="93">
        <v>223697.95</v>
      </c>
      <c r="D65" s="93">
        <v>0.78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 s="93" t="s">
        <v>389</v>
      </c>
      <c r="B66" s="93" t="s">
        <v>388</v>
      </c>
      <c r="C66" s="93">
        <v>93255.72</v>
      </c>
      <c r="D66" s="93">
        <v>0.78</v>
      </c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87"/>
      <c r="B68" s="93" t="s">
        <v>111</v>
      </c>
      <c r="C68" s="93" t="s">
        <v>390</v>
      </c>
      <c r="D68" s="93" t="s">
        <v>391</v>
      </c>
      <c r="E68" s="93" t="s">
        <v>392</v>
      </c>
      <c r="F68" s="93" t="s">
        <v>393</v>
      </c>
      <c r="G68" s="93" t="s">
        <v>394</v>
      </c>
      <c r="H68" s="93" t="s">
        <v>395</v>
      </c>
      <c r="I68"/>
      <c r="J68"/>
      <c r="K68"/>
      <c r="L68"/>
      <c r="M68"/>
      <c r="N68"/>
      <c r="O68"/>
      <c r="P68"/>
      <c r="Q68"/>
      <c r="R68"/>
      <c r="S68"/>
    </row>
    <row r="69" spans="1:19">
      <c r="A69" s="93" t="s">
        <v>396</v>
      </c>
      <c r="B69" s="93" t="s">
        <v>397</v>
      </c>
      <c r="C69" s="93">
        <v>1</v>
      </c>
      <c r="D69" s="93">
        <v>0</v>
      </c>
      <c r="E69" s="93">
        <v>1.83</v>
      </c>
      <c r="F69" s="93">
        <v>0</v>
      </c>
      <c r="G69" s="93">
        <v>1</v>
      </c>
      <c r="H69" s="93" t="s">
        <v>398</v>
      </c>
      <c r="I69"/>
      <c r="J69"/>
      <c r="K69"/>
      <c r="L69"/>
      <c r="M69"/>
      <c r="N69"/>
      <c r="O69"/>
      <c r="P69"/>
      <c r="Q69"/>
      <c r="R69"/>
      <c r="S69"/>
    </row>
    <row r="70" spans="1:19">
      <c r="A70" s="93" t="s">
        <v>399</v>
      </c>
      <c r="B70" s="93" t="s">
        <v>397</v>
      </c>
      <c r="C70" s="93">
        <v>1</v>
      </c>
      <c r="D70" s="93">
        <v>0</v>
      </c>
      <c r="E70" s="93">
        <v>0.06</v>
      </c>
      <c r="F70" s="93">
        <v>0</v>
      </c>
      <c r="G70" s="93">
        <v>1</v>
      </c>
      <c r="H70" s="93" t="s">
        <v>398</v>
      </c>
      <c r="I70"/>
      <c r="J70"/>
      <c r="K70"/>
      <c r="L70"/>
      <c r="M70"/>
      <c r="N70"/>
      <c r="O70"/>
      <c r="P70"/>
      <c r="Q70"/>
      <c r="R70"/>
      <c r="S70"/>
    </row>
    <row r="71" spans="1:19">
      <c r="A71" s="93" t="s">
        <v>400</v>
      </c>
      <c r="B71" s="93" t="s">
        <v>401</v>
      </c>
      <c r="C71" s="93">
        <v>0.56999999999999995</v>
      </c>
      <c r="D71" s="93">
        <v>622</v>
      </c>
      <c r="E71" s="93">
        <v>3.2</v>
      </c>
      <c r="F71" s="93">
        <v>3504.03</v>
      </c>
      <c r="G71" s="93">
        <v>1</v>
      </c>
      <c r="H71" s="93" t="s">
        <v>402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93" t="s">
        <v>403</v>
      </c>
      <c r="B72" s="93" t="s">
        <v>401</v>
      </c>
      <c r="C72" s="93">
        <v>0.55000000000000004</v>
      </c>
      <c r="D72" s="93">
        <v>622</v>
      </c>
      <c r="E72" s="93">
        <v>1.18</v>
      </c>
      <c r="F72" s="93">
        <v>1339.47</v>
      </c>
      <c r="G72" s="93">
        <v>1</v>
      </c>
      <c r="H72" s="93" t="s">
        <v>402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7"/>
      <c r="B74" s="93" t="s">
        <v>111</v>
      </c>
      <c r="C74" s="93" t="s">
        <v>404</v>
      </c>
      <c r="D74" s="93" t="s">
        <v>405</v>
      </c>
      <c r="E74" s="93" t="s">
        <v>406</v>
      </c>
      <c r="F74" s="93" t="s">
        <v>407</v>
      </c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408</v>
      </c>
      <c r="B75" s="93" t="s">
        <v>409</v>
      </c>
      <c r="C75" s="93" t="s">
        <v>410</v>
      </c>
      <c r="D75" s="93">
        <v>0.1</v>
      </c>
      <c r="E75" s="93">
        <v>0</v>
      </c>
      <c r="F75" s="93">
        <v>1</v>
      </c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87"/>
      <c r="B77" s="93" t="s">
        <v>111</v>
      </c>
      <c r="C77" s="93" t="s">
        <v>411</v>
      </c>
      <c r="D77" s="93" t="s">
        <v>412</v>
      </c>
      <c r="E77" s="93" t="s">
        <v>413</v>
      </c>
      <c r="F77" s="93" t="s">
        <v>414</v>
      </c>
      <c r="G77" s="93" t="s">
        <v>415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3" t="s">
        <v>416</v>
      </c>
      <c r="B78" s="93" t="s">
        <v>417</v>
      </c>
      <c r="C78" s="93">
        <v>0.2</v>
      </c>
      <c r="D78" s="93">
        <v>845000</v>
      </c>
      <c r="E78" s="93">
        <v>0.8</v>
      </c>
      <c r="F78" s="93">
        <v>3.43</v>
      </c>
      <c r="G78" s="93">
        <v>0.57999999999999996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87"/>
      <c r="B80" s="93" t="s">
        <v>432</v>
      </c>
      <c r="C80" s="93" t="s">
        <v>433</v>
      </c>
      <c r="D80" s="93" t="s">
        <v>434</v>
      </c>
      <c r="E80" s="93" t="s">
        <v>435</v>
      </c>
      <c r="F80" s="93" t="s">
        <v>436</v>
      </c>
      <c r="G80" s="93" t="s">
        <v>437</v>
      </c>
      <c r="H80" s="93" t="s">
        <v>438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418</v>
      </c>
      <c r="B81" s="93">
        <v>43490.041400000002</v>
      </c>
      <c r="C81" s="93">
        <v>58.3596</v>
      </c>
      <c r="D81" s="93">
        <v>61.688200000000002</v>
      </c>
      <c r="E81" s="93">
        <v>0</v>
      </c>
      <c r="F81" s="93">
        <v>5.0000000000000001E-4</v>
      </c>
      <c r="G81" s="93">
        <v>40472.997199999998</v>
      </c>
      <c r="H81" s="93">
        <v>16856.9876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93" t="s">
        <v>419</v>
      </c>
      <c r="B82" s="93">
        <v>38020.496700000003</v>
      </c>
      <c r="C82" s="93">
        <v>51.532699999999998</v>
      </c>
      <c r="D82" s="93">
        <v>55.599299999999999</v>
      </c>
      <c r="E82" s="93">
        <v>0</v>
      </c>
      <c r="F82" s="93">
        <v>4.0000000000000002E-4</v>
      </c>
      <c r="G82" s="93">
        <v>36482.133600000001</v>
      </c>
      <c r="H82" s="93">
        <v>14785.9663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 s="93" t="s">
        <v>420</v>
      </c>
      <c r="B83" s="93">
        <v>38141.183499999999</v>
      </c>
      <c r="C83" s="93">
        <v>53.395000000000003</v>
      </c>
      <c r="D83" s="93">
        <v>61.307200000000002</v>
      </c>
      <c r="E83" s="93">
        <v>0</v>
      </c>
      <c r="F83" s="93">
        <v>5.0000000000000001E-4</v>
      </c>
      <c r="G83" s="93">
        <v>40240.272799999999</v>
      </c>
      <c r="H83" s="93">
        <v>14995.2799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421</v>
      </c>
      <c r="B84" s="93">
        <v>31659.111499999999</v>
      </c>
      <c r="C84" s="93">
        <v>46.791899999999998</v>
      </c>
      <c r="D84" s="93">
        <v>58.935299999999998</v>
      </c>
      <c r="E84" s="93">
        <v>0</v>
      </c>
      <c r="F84" s="93">
        <v>5.0000000000000001E-4</v>
      </c>
      <c r="G84" s="93">
        <v>38700.359600000003</v>
      </c>
      <c r="H84" s="93">
        <v>12683.071099999999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93" t="s">
        <v>278</v>
      </c>
      <c r="B85" s="93">
        <v>28797.0936</v>
      </c>
      <c r="C85" s="93">
        <v>44.839700000000001</v>
      </c>
      <c r="D85" s="93">
        <v>61.024500000000003</v>
      </c>
      <c r="E85" s="93">
        <v>0</v>
      </c>
      <c r="F85" s="93">
        <v>5.0000000000000001E-4</v>
      </c>
      <c r="G85" s="93">
        <v>40085.733699999997</v>
      </c>
      <c r="H85" s="93">
        <v>11754.2384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93" t="s">
        <v>422</v>
      </c>
      <c r="B86" s="93">
        <v>26216.954699999998</v>
      </c>
      <c r="C86" s="93">
        <v>42.731999999999999</v>
      </c>
      <c r="D86" s="93">
        <v>61.775399999999998</v>
      </c>
      <c r="E86" s="93">
        <v>0</v>
      </c>
      <c r="F86" s="93">
        <v>5.0000000000000001E-4</v>
      </c>
      <c r="G86" s="93">
        <v>40588.932699999998</v>
      </c>
      <c r="H86" s="93">
        <v>10883.640600000001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423</v>
      </c>
      <c r="B87" s="93">
        <v>28241.316599999998</v>
      </c>
      <c r="C87" s="93">
        <v>46.902799999999999</v>
      </c>
      <c r="D87" s="93">
        <v>69.382400000000004</v>
      </c>
      <c r="E87" s="93">
        <v>0</v>
      </c>
      <c r="F87" s="93">
        <v>5.0000000000000001E-4</v>
      </c>
      <c r="G87" s="93">
        <v>45591.120499999997</v>
      </c>
      <c r="H87" s="93">
        <v>11807.3102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424</v>
      </c>
      <c r="B88" s="93">
        <v>27791.1999</v>
      </c>
      <c r="C88" s="93">
        <v>45.625700000000002</v>
      </c>
      <c r="D88" s="93">
        <v>66.552099999999996</v>
      </c>
      <c r="E88" s="93">
        <v>0</v>
      </c>
      <c r="F88" s="93">
        <v>5.0000000000000001E-4</v>
      </c>
      <c r="G88" s="93">
        <v>43728.98</v>
      </c>
      <c r="H88" s="93">
        <v>11568.5008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425</v>
      </c>
      <c r="B89" s="93">
        <v>26959.172299999998</v>
      </c>
      <c r="C89" s="93">
        <v>42.7851</v>
      </c>
      <c r="D89" s="93">
        <v>59.758099999999999</v>
      </c>
      <c r="E89" s="93">
        <v>0</v>
      </c>
      <c r="F89" s="93">
        <v>5.0000000000000001E-4</v>
      </c>
      <c r="G89" s="93">
        <v>39258.053699999997</v>
      </c>
      <c r="H89" s="93">
        <v>11081.203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426</v>
      </c>
      <c r="B90" s="93">
        <v>30734.7608</v>
      </c>
      <c r="C90" s="93">
        <v>46.623100000000001</v>
      </c>
      <c r="D90" s="93">
        <v>61.113199999999999</v>
      </c>
      <c r="E90" s="93">
        <v>0</v>
      </c>
      <c r="F90" s="93">
        <v>5.0000000000000001E-4</v>
      </c>
      <c r="G90" s="93">
        <v>40137.5553</v>
      </c>
      <c r="H90" s="93">
        <v>12427.209000000001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427</v>
      </c>
      <c r="B91" s="93">
        <v>34881.7402</v>
      </c>
      <c r="C91" s="93">
        <v>49.848199999999999</v>
      </c>
      <c r="D91" s="93">
        <v>59.377000000000002</v>
      </c>
      <c r="E91" s="93">
        <v>0</v>
      </c>
      <c r="F91" s="93">
        <v>5.0000000000000001E-4</v>
      </c>
      <c r="G91" s="93">
        <v>38980.262699999999</v>
      </c>
      <c r="H91" s="93">
        <v>13810.9573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3" t="s">
        <v>428</v>
      </c>
      <c r="B92" s="93">
        <v>41953.688900000001</v>
      </c>
      <c r="C92" s="93">
        <v>56.973799999999997</v>
      </c>
      <c r="D92" s="93">
        <v>61.709400000000002</v>
      </c>
      <c r="E92" s="93">
        <v>0</v>
      </c>
      <c r="F92" s="93">
        <v>5.0000000000000001E-4</v>
      </c>
      <c r="G92" s="93">
        <v>40492.176700000004</v>
      </c>
      <c r="H92" s="93">
        <v>16326.0844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3"/>
      <c r="B93" s="93"/>
      <c r="C93" s="93"/>
      <c r="D93" s="93"/>
      <c r="E93" s="93"/>
      <c r="F93" s="93"/>
      <c r="G93" s="93"/>
      <c r="H93" s="93"/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429</v>
      </c>
      <c r="B94" s="93">
        <v>396886.76010000001</v>
      </c>
      <c r="C94" s="93">
        <v>586.40980000000002</v>
      </c>
      <c r="D94" s="93">
        <v>738.22209999999995</v>
      </c>
      <c r="E94" s="93">
        <v>0</v>
      </c>
      <c r="F94" s="93">
        <v>5.7000000000000002E-3</v>
      </c>
      <c r="G94" s="93">
        <v>484758.57819999999</v>
      </c>
      <c r="H94" s="93">
        <v>158980.44870000001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3" t="s">
        <v>430</v>
      </c>
      <c r="B95" s="93">
        <v>26216.954699999998</v>
      </c>
      <c r="C95" s="93">
        <v>42.731999999999999</v>
      </c>
      <c r="D95" s="93">
        <v>55.599299999999999</v>
      </c>
      <c r="E95" s="93">
        <v>0</v>
      </c>
      <c r="F95" s="93">
        <v>4.0000000000000002E-4</v>
      </c>
      <c r="G95" s="93">
        <v>36482.133600000001</v>
      </c>
      <c r="H95" s="93">
        <v>10883.640600000001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3" t="s">
        <v>431</v>
      </c>
      <c r="B96" s="93">
        <v>43490.041400000002</v>
      </c>
      <c r="C96" s="93">
        <v>58.3596</v>
      </c>
      <c r="D96" s="93">
        <v>69.382400000000004</v>
      </c>
      <c r="E96" s="93">
        <v>0</v>
      </c>
      <c r="F96" s="93">
        <v>5.0000000000000001E-4</v>
      </c>
      <c r="G96" s="93">
        <v>45591.120499999997</v>
      </c>
      <c r="H96" s="93">
        <v>16856.9876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 s="87"/>
      <c r="B98" s="93" t="s">
        <v>439</v>
      </c>
      <c r="C98" s="93" t="s">
        <v>440</v>
      </c>
      <c r="D98" s="93" t="s">
        <v>441</v>
      </c>
      <c r="E98" s="93" t="s">
        <v>442</v>
      </c>
      <c r="F98" s="93" t="s">
        <v>443</v>
      </c>
      <c r="G98" s="93" t="s">
        <v>444</v>
      </c>
      <c r="H98" s="93" t="s">
        <v>445</v>
      </c>
      <c r="I98" s="93" t="s">
        <v>446</v>
      </c>
      <c r="J98" s="93" t="s">
        <v>447</v>
      </c>
      <c r="K98" s="93" t="s">
        <v>448</v>
      </c>
      <c r="L98" s="93" t="s">
        <v>449</v>
      </c>
      <c r="M98" s="93" t="s">
        <v>450</v>
      </c>
      <c r="N98" s="93" t="s">
        <v>451</v>
      </c>
      <c r="O98" s="93" t="s">
        <v>452</v>
      </c>
      <c r="P98" s="93" t="s">
        <v>453</v>
      </c>
      <c r="Q98" s="93" t="s">
        <v>454</v>
      </c>
      <c r="R98" s="93" t="s">
        <v>455</v>
      </c>
      <c r="S98" s="93" t="s">
        <v>456</v>
      </c>
    </row>
    <row r="99" spans="1:19">
      <c r="A99" s="93" t="s">
        <v>418</v>
      </c>
      <c r="B99" s="94">
        <v>93914500000</v>
      </c>
      <c r="C99" s="93">
        <v>46327.385000000002</v>
      </c>
      <c r="D99" s="93" t="s">
        <v>635</v>
      </c>
      <c r="E99" s="93">
        <v>11214.473</v>
      </c>
      <c r="F99" s="93">
        <v>26914.7</v>
      </c>
      <c r="G99" s="93">
        <v>4843.5029999999997</v>
      </c>
      <c r="H99" s="93">
        <v>0</v>
      </c>
      <c r="I99" s="93">
        <v>56.984999999999999</v>
      </c>
      <c r="J99" s="93">
        <v>0</v>
      </c>
      <c r="K99" s="93">
        <v>0</v>
      </c>
      <c r="L99" s="93">
        <v>0</v>
      </c>
      <c r="M99" s="93">
        <v>0</v>
      </c>
      <c r="N99" s="93">
        <v>0</v>
      </c>
      <c r="O99" s="93">
        <v>0</v>
      </c>
      <c r="P99" s="93">
        <v>0</v>
      </c>
      <c r="Q99" s="93">
        <v>3297.7220000000002</v>
      </c>
      <c r="R99" s="93">
        <v>0</v>
      </c>
      <c r="S99" s="93">
        <v>0</v>
      </c>
    </row>
    <row r="100" spans="1:19">
      <c r="A100" s="93" t="s">
        <v>419</v>
      </c>
      <c r="B100" s="94">
        <v>84654000000</v>
      </c>
      <c r="C100" s="93">
        <v>46352.902000000002</v>
      </c>
      <c r="D100" s="93" t="s">
        <v>503</v>
      </c>
      <c r="E100" s="93">
        <v>11214.473</v>
      </c>
      <c r="F100" s="93">
        <v>26914.7</v>
      </c>
      <c r="G100" s="93">
        <v>4843.5029999999997</v>
      </c>
      <c r="H100" s="93">
        <v>0</v>
      </c>
      <c r="I100" s="93">
        <v>66.040000000000006</v>
      </c>
      <c r="J100" s="93">
        <v>0</v>
      </c>
      <c r="K100" s="93">
        <v>0</v>
      </c>
      <c r="L100" s="93">
        <v>0</v>
      </c>
      <c r="M100" s="93">
        <v>0</v>
      </c>
      <c r="N100" s="93">
        <v>0</v>
      </c>
      <c r="O100" s="93">
        <v>0</v>
      </c>
      <c r="P100" s="93">
        <v>0</v>
      </c>
      <c r="Q100" s="93">
        <v>3314.1860000000001</v>
      </c>
      <c r="R100" s="93">
        <v>0</v>
      </c>
      <c r="S100" s="93">
        <v>0</v>
      </c>
    </row>
    <row r="101" spans="1:19">
      <c r="A101" s="93" t="s">
        <v>420</v>
      </c>
      <c r="B101" s="94">
        <v>93374500000</v>
      </c>
      <c r="C101" s="93">
        <v>46345.726000000002</v>
      </c>
      <c r="D101" s="93" t="s">
        <v>636</v>
      </c>
      <c r="E101" s="93">
        <v>11214.473</v>
      </c>
      <c r="F101" s="93">
        <v>26914.7</v>
      </c>
      <c r="G101" s="93">
        <v>4843.5029999999997</v>
      </c>
      <c r="H101" s="93">
        <v>0</v>
      </c>
      <c r="I101" s="93">
        <v>58.779000000000003</v>
      </c>
      <c r="J101" s="93">
        <v>0</v>
      </c>
      <c r="K101" s="93">
        <v>0</v>
      </c>
      <c r="L101" s="93">
        <v>0</v>
      </c>
      <c r="M101" s="93">
        <v>0</v>
      </c>
      <c r="N101" s="93">
        <v>0</v>
      </c>
      <c r="O101" s="93">
        <v>0</v>
      </c>
      <c r="P101" s="93">
        <v>0</v>
      </c>
      <c r="Q101" s="93">
        <v>3314.27</v>
      </c>
      <c r="R101" s="93">
        <v>0</v>
      </c>
      <c r="S101" s="93">
        <v>0</v>
      </c>
    </row>
    <row r="102" spans="1:19">
      <c r="A102" s="93" t="s">
        <v>421</v>
      </c>
      <c r="B102" s="94">
        <v>89801300000</v>
      </c>
      <c r="C102" s="93">
        <v>46375.188000000002</v>
      </c>
      <c r="D102" s="93" t="s">
        <v>637</v>
      </c>
      <c r="E102" s="93">
        <v>11214.473</v>
      </c>
      <c r="F102" s="93">
        <v>26914.7</v>
      </c>
      <c r="G102" s="93">
        <v>4843.5029999999997</v>
      </c>
      <c r="H102" s="93">
        <v>0</v>
      </c>
      <c r="I102" s="93">
        <v>61.631999999999998</v>
      </c>
      <c r="J102" s="93">
        <v>0</v>
      </c>
      <c r="K102" s="93">
        <v>0</v>
      </c>
      <c r="L102" s="93">
        <v>0</v>
      </c>
      <c r="M102" s="93">
        <v>0</v>
      </c>
      <c r="N102" s="93">
        <v>0</v>
      </c>
      <c r="O102" s="93">
        <v>0</v>
      </c>
      <c r="P102" s="93">
        <v>0</v>
      </c>
      <c r="Q102" s="93">
        <v>3340.8789999999999</v>
      </c>
      <c r="R102" s="93">
        <v>0</v>
      </c>
      <c r="S102" s="93">
        <v>0</v>
      </c>
    </row>
    <row r="103" spans="1:19">
      <c r="A103" s="93" t="s">
        <v>278</v>
      </c>
      <c r="B103" s="94">
        <v>93015900000</v>
      </c>
      <c r="C103" s="93">
        <v>55857.231</v>
      </c>
      <c r="D103" s="93" t="s">
        <v>488</v>
      </c>
      <c r="E103" s="93">
        <v>11214.473</v>
      </c>
      <c r="F103" s="93">
        <v>26914.7</v>
      </c>
      <c r="G103" s="93">
        <v>4843.5029999999997</v>
      </c>
      <c r="H103" s="93">
        <v>0</v>
      </c>
      <c r="I103" s="93">
        <v>10889.796</v>
      </c>
      <c r="J103" s="93">
        <v>0</v>
      </c>
      <c r="K103" s="93">
        <v>0</v>
      </c>
      <c r="L103" s="93">
        <v>0</v>
      </c>
      <c r="M103" s="93">
        <v>0</v>
      </c>
      <c r="N103" s="93">
        <v>0</v>
      </c>
      <c r="O103" s="93">
        <v>0</v>
      </c>
      <c r="P103" s="93">
        <v>0</v>
      </c>
      <c r="Q103" s="93">
        <v>1994.758</v>
      </c>
      <c r="R103" s="93">
        <v>0</v>
      </c>
      <c r="S103" s="93">
        <v>0</v>
      </c>
    </row>
    <row r="104" spans="1:19">
      <c r="A104" s="93" t="s">
        <v>422</v>
      </c>
      <c r="B104" s="94">
        <v>94183600000</v>
      </c>
      <c r="C104" s="93">
        <v>69211.839999999997</v>
      </c>
      <c r="D104" s="93" t="s">
        <v>638</v>
      </c>
      <c r="E104" s="93">
        <v>11214.473</v>
      </c>
      <c r="F104" s="93">
        <v>26914.7</v>
      </c>
      <c r="G104" s="93">
        <v>4843.5029999999997</v>
      </c>
      <c r="H104" s="93">
        <v>0</v>
      </c>
      <c r="I104" s="93">
        <v>24144.261999999999</v>
      </c>
      <c r="J104" s="93">
        <v>0</v>
      </c>
      <c r="K104" s="93">
        <v>0</v>
      </c>
      <c r="L104" s="93">
        <v>0</v>
      </c>
      <c r="M104" s="93">
        <v>0</v>
      </c>
      <c r="N104" s="93">
        <v>0</v>
      </c>
      <c r="O104" s="93">
        <v>0</v>
      </c>
      <c r="P104" s="93">
        <v>0</v>
      </c>
      <c r="Q104" s="93">
        <v>2094.902</v>
      </c>
      <c r="R104" s="93">
        <v>0</v>
      </c>
      <c r="S104" s="93">
        <v>0</v>
      </c>
    </row>
    <row r="105" spans="1:19">
      <c r="A105" s="93" t="s">
        <v>423</v>
      </c>
      <c r="B105" s="94">
        <v>105791000000</v>
      </c>
      <c r="C105" s="93">
        <v>75137.713000000003</v>
      </c>
      <c r="D105" s="93" t="s">
        <v>639</v>
      </c>
      <c r="E105" s="93">
        <v>11214.473</v>
      </c>
      <c r="F105" s="93">
        <v>26914.7</v>
      </c>
      <c r="G105" s="93">
        <v>4843.5029999999997</v>
      </c>
      <c r="H105" s="93">
        <v>0</v>
      </c>
      <c r="I105" s="93">
        <v>30032.306</v>
      </c>
      <c r="J105" s="93">
        <v>0</v>
      </c>
      <c r="K105" s="93">
        <v>0</v>
      </c>
      <c r="L105" s="93">
        <v>0</v>
      </c>
      <c r="M105" s="93">
        <v>0</v>
      </c>
      <c r="N105" s="93">
        <v>0</v>
      </c>
      <c r="O105" s="93">
        <v>0</v>
      </c>
      <c r="P105" s="93">
        <v>0</v>
      </c>
      <c r="Q105" s="93">
        <v>2132.73</v>
      </c>
      <c r="R105" s="93">
        <v>0</v>
      </c>
      <c r="S105" s="93">
        <v>0</v>
      </c>
    </row>
    <row r="106" spans="1:19">
      <c r="A106" s="93" t="s">
        <v>424</v>
      </c>
      <c r="B106" s="94">
        <v>101470000000</v>
      </c>
      <c r="C106" s="93">
        <v>72111.729000000007</v>
      </c>
      <c r="D106" s="93" t="s">
        <v>640</v>
      </c>
      <c r="E106" s="93">
        <v>11214.473</v>
      </c>
      <c r="F106" s="93">
        <v>26914.7</v>
      </c>
      <c r="G106" s="93">
        <v>4843.5029999999997</v>
      </c>
      <c r="H106" s="93">
        <v>0</v>
      </c>
      <c r="I106" s="93">
        <v>27037.425999999999</v>
      </c>
      <c r="J106" s="93">
        <v>0</v>
      </c>
      <c r="K106" s="93">
        <v>0</v>
      </c>
      <c r="L106" s="93">
        <v>0</v>
      </c>
      <c r="M106" s="93">
        <v>0</v>
      </c>
      <c r="N106" s="93">
        <v>0</v>
      </c>
      <c r="O106" s="93">
        <v>0</v>
      </c>
      <c r="P106" s="93">
        <v>0</v>
      </c>
      <c r="Q106" s="93">
        <v>2101.6260000000002</v>
      </c>
      <c r="R106" s="93">
        <v>0</v>
      </c>
      <c r="S106" s="93">
        <v>0</v>
      </c>
    </row>
    <row r="107" spans="1:19">
      <c r="A107" s="93" t="s">
        <v>425</v>
      </c>
      <c r="B107" s="94">
        <v>91095400000</v>
      </c>
      <c r="C107" s="93">
        <v>59299.696000000004</v>
      </c>
      <c r="D107" s="93" t="s">
        <v>520</v>
      </c>
      <c r="E107" s="93">
        <v>11214.473</v>
      </c>
      <c r="F107" s="93">
        <v>26914.7</v>
      </c>
      <c r="G107" s="93">
        <v>4843.5029999999997</v>
      </c>
      <c r="H107" s="93">
        <v>0</v>
      </c>
      <c r="I107" s="93">
        <v>14296.382</v>
      </c>
      <c r="J107" s="93">
        <v>0</v>
      </c>
      <c r="K107" s="93">
        <v>0</v>
      </c>
      <c r="L107" s="93">
        <v>0</v>
      </c>
      <c r="M107" s="93">
        <v>0</v>
      </c>
      <c r="N107" s="93">
        <v>0</v>
      </c>
      <c r="O107" s="93">
        <v>0</v>
      </c>
      <c r="P107" s="93">
        <v>0</v>
      </c>
      <c r="Q107" s="93">
        <v>2030.6379999999999</v>
      </c>
      <c r="R107" s="93">
        <v>0</v>
      </c>
      <c r="S107" s="93">
        <v>0</v>
      </c>
    </row>
    <row r="108" spans="1:19">
      <c r="A108" s="93" t="s">
        <v>426</v>
      </c>
      <c r="B108" s="94">
        <v>93136200000</v>
      </c>
      <c r="C108" s="93">
        <v>56163.322999999997</v>
      </c>
      <c r="D108" s="93" t="s">
        <v>521</v>
      </c>
      <c r="E108" s="93">
        <v>11214.473</v>
      </c>
      <c r="F108" s="93">
        <v>26914.7</v>
      </c>
      <c r="G108" s="93">
        <v>4843.5029999999997</v>
      </c>
      <c r="H108" s="93">
        <v>0</v>
      </c>
      <c r="I108" s="93">
        <v>11158.205</v>
      </c>
      <c r="J108" s="93">
        <v>0</v>
      </c>
      <c r="K108" s="93">
        <v>0</v>
      </c>
      <c r="L108" s="93">
        <v>0</v>
      </c>
      <c r="M108" s="93">
        <v>0</v>
      </c>
      <c r="N108" s="93">
        <v>0</v>
      </c>
      <c r="O108" s="93">
        <v>0</v>
      </c>
      <c r="P108" s="93">
        <v>0</v>
      </c>
      <c r="Q108" s="93">
        <v>2032.441</v>
      </c>
      <c r="R108" s="93">
        <v>0</v>
      </c>
      <c r="S108" s="93">
        <v>0</v>
      </c>
    </row>
    <row r="109" spans="1:19">
      <c r="A109" s="93" t="s">
        <v>427</v>
      </c>
      <c r="B109" s="94">
        <v>90450800000</v>
      </c>
      <c r="C109" s="93">
        <v>46427.366000000002</v>
      </c>
      <c r="D109" s="93" t="s">
        <v>543</v>
      </c>
      <c r="E109" s="93">
        <v>11214.473</v>
      </c>
      <c r="F109" s="93">
        <v>26914.7</v>
      </c>
      <c r="G109" s="93">
        <v>4843.5029999999997</v>
      </c>
      <c r="H109" s="93">
        <v>0</v>
      </c>
      <c r="I109" s="93">
        <v>79.498000000000005</v>
      </c>
      <c r="J109" s="93">
        <v>0</v>
      </c>
      <c r="K109" s="93">
        <v>0</v>
      </c>
      <c r="L109" s="93">
        <v>0</v>
      </c>
      <c r="M109" s="93">
        <v>0</v>
      </c>
      <c r="N109" s="93">
        <v>0</v>
      </c>
      <c r="O109" s="93">
        <v>0</v>
      </c>
      <c r="P109" s="93">
        <v>0</v>
      </c>
      <c r="Q109" s="93">
        <v>3375.1909999999998</v>
      </c>
      <c r="R109" s="93">
        <v>0</v>
      </c>
      <c r="S109" s="93">
        <v>0</v>
      </c>
    </row>
    <row r="110" spans="1:19">
      <c r="A110" s="93" t="s">
        <v>428</v>
      </c>
      <c r="B110" s="94">
        <v>93959000000</v>
      </c>
      <c r="C110" s="93">
        <v>46312.288</v>
      </c>
      <c r="D110" s="93" t="s">
        <v>558</v>
      </c>
      <c r="E110" s="93">
        <v>11214.473</v>
      </c>
      <c r="F110" s="93">
        <v>26914.7</v>
      </c>
      <c r="G110" s="93">
        <v>4843.5029999999997</v>
      </c>
      <c r="H110" s="93">
        <v>0</v>
      </c>
      <c r="I110" s="93">
        <v>54.064999999999998</v>
      </c>
      <c r="J110" s="93">
        <v>0</v>
      </c>
      <c r="K110" s="93">
        <v>0</v>
      </c>
      <c r="L110" s="93">
        <v>0</v>
      </c>
      <c r="M110" s="93">
        <v>0</v>
      </c>
      <c r="N110" s="93">
        <v>0</v>
      </c>
      <c r="O110" s="93">
        <v>0</v>
      </c>
      <c r="P110" s="93">
        <v>0</v>
      </c>
      <c r="Q110" s="93">
        <v>3285.5459999999998</v>
      </c>
      <c r="R110" s="93">
        <v>0</v>
      </c>
      <c r="S110" s="93">
        <v>0</v>
      </c>
    </row>
    <row r="111" spans="1:19">
      <c r="A111" s="93"/>
      <c r="B111" s="93"/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</row>
    <row r="112" spans="1:19">
      <c r="A112" s="93" t="s">
        <v>429</v>
      </c>
      <c r="B112" s="94">
        <v>1124850000000</v>
      </c>
      <c r="C112" s="93"/>
      <c r="D112" s="93"/>
      <c r="E112" s="93"/>
      <c r="F112" s="93"/>
      <c r="G112" s="93"/>
      <c r="H112" s="93"/>
      <c r="I112" s="93"/>
      <c r="J112" s="93"/>
      <c r="K112" s="93"/>
      <c r="L112" s="93">
        <v>0</v>
      </c>
      <c r="M112" s="93">
        <v>0</v>
      </c>
      <c r="N112" s="93">
        <v>0</v>
      </c>
      <c r="O112" s="93">
        <v>0</v>
      </c>
      <c r="P112" s="93">
        <v>0</v>
      </c>
      <c r="Q112" s="93"/>
      <c r="R112" s="93">
        <v>0</v>
      </c>
      <c r="S112" s="93">
        <v>0</v>
      </c>
    </row>
    <row r="113" spans="1:19">
      <c r="A113" s="93" t="s">
        <v>430</v>
      </c>
      <c r="B113" s="94">
        <v>84654000000</v>
      </c>
      <c r="C113" s="93">
        <v>46312.288</v>
      </c>
      <c r="D113" s="93"/>
      <c r="E113" s="93">
        <v>11214.473</v>
      </c>
      <c r="F113" s="93">
        <v>26914.7</v>
      </c>
      <c r="G113" s="93">
        <v>4843.5029999999997</v>
      </c>
      <c r="H113" s="93">
        <v>0</v>
      </c>
      <c r="I113" s="93">
        <v>54.064999999999998</v>
      </c>
      <c r="J113" s="93">
        <v>0</v>
      </c>
      <c r="K113" s="93">
        <v>0</v>
      </c>
      <c r="L113" s="93">
        <v>0</v>
      </c>
      <c r="M113" s="93">
        <v>0</v>
      </c>
      <c r="N113" s="93">
        <v>0</v>
      </c>
      <c r="O113" s="93">
        <v>0</v>
      </c>
      <c r="P113" s="93">
        <v>0</v>
      </c>
      <c r="Q113" s="93">
        <v>1994.758</v>
      </c>
      <c r="R113" s="93">
        <v>0</v>
      </c>
      <c r="S113" s="93">
        <v>0</v>
      </c>
    </row>
    <row r="114" spans="1:19">
      <c r="A114" s="93" t="s">
        <v>431</v>
      </c>
      <c r="B114" s="94">
        <v>105791000000</v>
      </c>
      <c r="C114" s="93">
        <v>75137.713000000003</v>
      </c>
      <c r="D114" s="93"/>
      <c r="E114" s="93">
        <v>11214.473</v>
      </c>
      <c r="F114" s="93">
        <v>26914.7</v>
      </c>
      <c r="G114" s="93">
        <v>4843.5029999999997</v>
      </c>
      <c r="H114" s="93">
        <v>0</v>
      </c>
      <c r="I114" s="93">
        <v>30032.306</v>
      </c>
      <c r="J114" s="93">
        <v>0</v>
      </c>
      <c r="K114" s="93">
        <v>0</v>
      </c>
      <c r="L114" s="93">
        <v>0</v>
      </c>
      <c r="M114" s="93">
        <v>0</v>
      </c>
      <c r="N114" s="93">
        <v>0</v>
      </c>
      <c r="O114" s="93">
        <v>0</v>
      </c>
      <c r="P114" s="93">
        <v>0</v>
      </c>
      <c r="Q114" s="93">
        <v>3375.1909999999998</v>
      </c>
      <c r="R114" s="93">
        <v>0</v>
      </c>
      <c r="S114" s="93">
        <v>0</v>
      </c>
    </row>
    <row r="115" spans="1:1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7"/>
      <c r="B116" s="93" t="s">
        <v>460</v>
      </c>
      <c r="C116" s="93" t="s">
        <v>461</v>
      </c>
      <c r="D116" s="93" t="s">
        <v>157</v>
      </c>
      <c r="E116" s="93" t="s">
        <v>158</v>
      </c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93" t="s">
        <v>462</v>
      </c>
      <c r="B117" s="93">
        <v>16321.3</v>
      </c>
      <c r="C117" s="93">
        <v>22845.59</v>
      </c>
      <c r="D117" s="93">
        <v>0</v>
      </c>
      <c r="E117" s="93">
        <v>39166.89</v>
      </c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93" t="s">
        <v>463</v>
      </c>
      <c r="B118" s="93">
        <v>31.93</v>
      </c>
      <c r="C118" s="93">
        <v>44.69</v>
      </c>
      <c r="D118" s="93">
        <v>0</v>
      </c>
      <c r="E118" s="93">
        <v>76.62</v>
      </c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93" t="s">
        <v>464</v>
      </c>
      <c r="B119" s="93">
        <v>31.93</v>
      </c>
      <c r="C119" s="93">
        <v>44.69</v>
      </c>
      <c r="D119" s="93">
        <v>0</v>
      </c>
      <c r="E119" s="93">
        <v>76.62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6"/>
      <c r="B120" s="86"/>
      <c r="C120" s="86"/>
      <c r="D120" s="86"/>
      <c r="E120" s="86"/>
    </row>
    <row r="121" spans="1:19">
      <c r="A121" s="86"/>
      <c r="B121" s="86"/>
      <c r="C121" s="86"/>
      <c r="D121" s="86"/>
      <c r="E121" s="86"/>
    </row>
    <row r="122" spans="1:19">
      <c r="A122" s="86"/>
      <c r="B122" s="86"/>
      <c r="C122" s="86"/>
      <c r="D122" s="86"/>
      <c r="E122" s="86"/>
    </row>
    <row r="123" spans="1:19">
      <c r="A123" s="86"/>
      <c r="B123" s="86"/>
    </row>
    <row r="124" spans="1:19">
      <c r="A124" s="86"/>
      <c r="B124" s="86"/>
    </row>
    <row r="125" spans="1:19">
      <c r="A125" s="86"/>
      <c r="B125" s="86"/>
    </row>
    <row r="126" spans="1:19">
      <c r="A126" s="86"/>
      <c r="B126" s="8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"/>
  <dimension ref="A1:S126"/>
  <sheetViews>
    <sheetView workbookViewId="0"/>
  </sheetViews>
  <sheetFormatPr defaultRowHeight="10.5"/>
  <cols>
    <col min="1" max="1" width="38.5" style="84" customWidth="1"/>
    <col min="2" max="2" width="32.6640625" style="84" customWidth="1"/>
    <col min="3" max="3" width="33.6640625" style="84" customWidth="1"/>
    <col min="4" max="4" width="38.6640625" style="84" customWidth="1"/>
    <col min="5" max="5" width="45.6640625" style="84" customWidth="1"/>
    <col min="6" max="6" width="50" style="84" customWidth="1"/>
    <col min="7" max="7" width="43.6640625" style="84" customWidth="1"/>
    <col min="8" max="9" width="38.33203125" style="84" customWidth="1"/>
    <col min="10" max="10" width="46.1640625" style="84" customWidth="1"/>
    <col min="11" max="11" width="36.5" style="84" customWidth="1"/>
    <col min="12" max="12" width="45" style="84" customWidth="1"/>
    <col min="13" max="13" width="50.1640625" style="84" customWidth="1"/>
    <col min="14" max="15" width="44.83203125" style="84" customWidth="1"/>
    <col min="16" max="16" width="45.33203125" style="84" customWidth="1"/>
    <col min="17" max="17" width="45.1640625" style="84" customWidth="1"/>
    <col min="18" max="18" width="42.6640625" style="84" customWidth="1"/>
    <col min="19" max="19" width="48.1640625" style="84" customWidth="1"/>
    <col min="20" max="23" width="9.33203125" style="84" customWidth="1"/>
    <col min="24" max="16384" width="9.33203125" style="84"/>
  </cols>
  <sheetData>
    <row r="1" spans="1:19">
      <c r="A1" s="87"/>
      <c r="B1" s="93" t="s">
        <v>316</v>
      </c>
      <c r="C1" s="93" t="s">
        <v>317</v>
      </c>
      <c r="D1" s="93" t="s">
        <v>318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319</v>
      </c>
      <c r="B2" s="93">
        <v>5061.21</v>
      </c>
      <c r="C2" s="93">
        <v>9901.5499999999993</v>
      </c>
      <c r="D2" s="93">
        <v>9901.5499999999993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320</v>
      </c>
      <c r="B3" s="93">
        <v>5061.21</v>
      </c>
      <c r="C3" s="93">
        <v>9901.5499999999993</v>
      </c>
      <c r="D3" s="93">
        <v>9901.5499999999993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321</v>
      </c>
      <c r="B4" s="93">
        <v>8601.5400000000009</v>
      </c>
      <c r="C4" s="93">
        <v>16827.72</v>
      </c>
      <c r="D4" s="93">
        <v>16827.72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322</v>
      </c>
      <c r="B5" s="93">
        <v>8601.5400000000009</v>
      </c>
      <c r="C5" s="93">
        <v>16827.72</v>
      </c>
      <c r="D5" s="93">
        <v>16827.72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3" t="s">
        <v>323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324</v>
      </c>
      <c r="B8" s="93">
        <v>511.15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325</v>
      </c>
      <c r="B9" s="93">
        <v>511.15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326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3" t="s">
        <v>327</v>
      </c>
      <c r="C12" s="93" t="s">
        <v>328</v>
      </c>
      <c r="D12" s="93" t="s">
        <v>329</v>
      </c>
      <c r="E12" s="93" t="s">
        <v>330</v>
      </c>
      <c r="F12" s="93" t="s">
        <v>331</v>
      </c>
      <c r="G12" s="93" t="s">
        <v>332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64</v>
      </c>
      <c r="B13" s="93">
        <v>0</v>
      </c>
      <c r="C13" s="93">
        <v>2710.94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65</v>
      </c>
      <c r="B14" s="93">
        <v>9.58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73</v>
      </c>
      <c r="B15" s="93">
        <v>289.8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74</v>
      </c>
      <c r="B16" s="93">
        <v>16.71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75</v>
      </c>
      <c r="B17" s="93">
        <v>599.04999999999995</v>
      </c>
      <c r="C17" s="93">
        <v>800.92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76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77</v>
      </c>
      <c r="B19" s="93">
        <v>269.75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78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79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80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59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81</v>
      </c>
      <c r="B24" s="93">
        <v>0</v>
      </c>
      <c r="C24" s="93">
        <v>309.55</v>
      </c>
      <c r="D24" s="93">
        <v>0</v>
      </c>
      <c r="E24" s="93">
        <v>0</v>
      </c>
      <c r="F24" s="93">
        <v>0</v>
      </c>
      <c r="G24" s="93">
        <v>1377.36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82</v>
      </c>
      <c r="B25" s="93">
        <v>54.9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83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84</v>
      </c>
      <c r="B28" s="93">
        <v>1239.8</v>
      </c>
      <c r="C28" s="93">
        <v>3821.41</v>
      </c>
      <c r="D28" s="93">
        <v>0</v>
      </c>
      <c r="E28" s="93">
        <v>0</v>
      </c>
      <c r="F28" s="93">
        <v>0</v>
      </c>
      <c r="G28" s="93">
        <v>1377.36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3" t="s">
        <v>323</v>
      </c>
      <c r="C30" s="93" t="s">
        <v>227</v>
      </c>
      <c r="D30" s="93" t="s">
        <v>333</v>
      </c>
      <c r="E30" s="93" t="s">
        <v>334</v>
      </c>
      <c r="F30" s="93" t="s">
        <v>335</v>
      </c>
      <c r="G30" s="93" t="s">
        <v>336</v>
      </c>
      <c r="H30" s="93" t="s">
        <v>337</v>
      </c>
      <c r="I30" s="93" t="s">
        <v>338</v>
      </c>
      <c r="J30" s="93" t="s">
        <v>339</v>
      </c>
      <c r="K30"/>
      <c r="L30"/>
      <c r="M30"/>
      <c r="N30"/>
      <c r="O30"/>
      <c r="P30"/>
      <c r="Q30"/>
      <c r="R30"/>
      <c r="S30"/>
    </row>
    <row r="31" spans="1:19">
      <c r="A31" s="93" t="s">
        <v>340</v>
      </c>
      <c r="B31" s="93">
        <v>371.75</v>
      </c>
      <c r="C31" s="93" t="s">
        <v>235</v>
      </c>
      <c r="D31" s="93">
        <v>1133.3900000000001</v>
      </c>
      <c r="E31" s="93">
        <v>1</v>
      </c>
      <c r="F31" s="93">
        <v>169.19</v>
      </c>
      <c r="G31" s="93">
        <v>47.17</v>
      </c>
      <c r="H31" s="93">
        <v>27.38</v>
      </c>
      <c r="I31" s="93">
        <v>1.39</v>
      </c>
      <c r="J31" s="93">
        <v>60.261200000000002</v>
      </c>
      <c r="K31"/>
      <c r="L31"/>
      <c r="M31"/>
      <c r="N31"/>
      <c r="O31"/>
      <c r="P31"/>
      <c r="Q31"/>
      <c r="R31"/>
      <c r="S31"/>
    </row>
    <row r="32" spans="1:19">
      <c r="A32" s="93" t="s">
        <v>341</v>
      </c>
      <c r="B32" s="93">
        <v>139.41</v>
      </c>
      <c r="C32" s="93" t="s">
        <v>235</v>
      </c>
      <c r="D32" s="93">
        <v>425.02</v>
      </c>
      <c r="E32" s="93">
        <v>1</v>
      </c>
      <c r="F32" s="93">
        <v>106.53</v>
      </c>
      <c r="G32" s="93">
        <v>0</v>
      </c>
      <c r="H32" s="93">
        <v>16.37</v>
      </c>
      <c r="I32" s="93">
        <v>18.59</v>
      </c>
      <c r="J32" s="93">
        <v>1579.5173</v>
      </c>
      <c r="K32"/>
      <c r="L32"/>
      <c r="M32"/>
      <c r="N32"/>
      <c r="O32"/>
      <c r="P32"/>
      <c r="Q32"/>
      <c r="R32"/>
      <c r="S32"/>
    </row>
    <row r="33" spans="1:19">
      <c r="A33" s="93" t="s">
        <v>158</v>
      </c>
      <c r="B33" s="93">
        <v>511.15</v>
      </c>
      <c r="C33" s="93"/>
      <c r="D33" s="93">
        <v>1558.4</v>
      </c>
      <c r="E33" s="93"/>
      <c r="F33" s="93">
        <v>275.72000000000003</v>
      </c>
      <c r="G33" s="93">
        <v>47.17</v>
      </c>
      <c r="H33" s="93">
        <v>24.377300000000002</v>
      </c>
      <c r="I33" s="93">
        <v>1.86</v>
      </c>
      <c r="J33" s="93">
        <v>474.60320000000002</v>
      </c>
      <c r="K33"/>
      <c r="L33"/>
      <c r="M33"/>
      <c r="N33"/>
      <c r="O33"/>
      <c r="P33"/>
      <c r="Q33"/>
      <c r="R33"/>
      <c r="S33"/>
    </row>
    <row r="34" spans="1:19">
      <c r="A34" s="93" t="s">
        <v>342</v>
      </c>
      <c r="B34" s="93">
        <v>511.15</v>
      </c>
      <c r="C34" s="93"/>
      <c r="D34" s="93">
        <v>1558.4</v>
      </c>
      <c r="E34" s="93"/>
      <c r="F34" s="93">
        <v>275.72000000000003</v>
      </c>
      <c r="G34" s="93">
        <v>47.17</v>
      </c>
      <c r="H34" s="93">
        <v>24.377300000000002</v>
      </c>
      <c r="I34" s="93">
        <v>1.86</v>
      </c>
      <c r="J34" s="93">
        <v>474.60320000000002</v>
      </c>
      <c r="K34"/>
      <c r="L34"/>
      <c r="M34"/>
      <c r="N34"/>
      <c r="O34"/>
      <c r="P34"/>
      <c r="Q34"/>
      <c r="R34"/>
      <c r="S34"/>
    </row>
    <row r="35" spans="1:19">
      <c r="A35" s="93" t="s">
        <v>343</v>
      </c>
      <c r="B35" s="93">
        <v>0</v>
      </c>
      <c r="C35" s="93"/>
      <c r="D35" s="93">
        <v>0</v>
      </c>
      <c r="E35" s="93"/>
      <c r="F35" s="93">
        <v>0</v>
      </c>
      <c r="G35" s="93">
        <v>0</v>
      </c>
      <c r="H35" s="93"/>
      <c r="I35" s="93"/>
      <c r="J35" s="93"/>
      <c r="K35"/>
      <c r="L35"/>
      <c r="M35"/>
      <c r="N35"/>
      <c r="O35"/>
      <c r="P35"/>
      <c r="Q35"/>
      <c r="R35"/>
      <c r="S35"/>
    </row>
    <row r="36" spans="1:19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1:19">
      <c r="A37" s="87"/>
      <c r="B37" s="93" t="s">
        <v>43</v>
      </c>
      <c r="C37" s="93" t="s">
        <v>344</v>
      </c>
      <c r="D37" s="93" t="s">
        <v>345</v>
      </c>
      <c r="E37" s="93" t="s">
        <v>346</v>
      </c>
      <c r="F37" s="93" t="s">
        <v>347</v>
      </c>
      <c r="G37" s="93" t="s">
        <v>348</v>
      </c>
      <c r="H37" s="93" t="s">
        <v>349</v>
      </c>
      <c r="I37" s="93" t="s">
        <v>350</v>
      </c>
      <c r="J37"/>
      <c r="K37"/>
      <c r="L37"/>
      <c r="M37"/>
      <c r="N37"/>
      <c r="O37"/>
      <c r="P37"/>
      <c r="Q37"/>
      <c r="R37"/>
      <c r="S37"/>
    </row>
    <row r="38" spans="1:19">
      <c r="A38" s="93" t="s">
        <v>351</v>
      </c>
      <c r="B38" s="93" t="s">
        <v>352</v>
      </c>
      <c r="C38" s="93">
        <v>0.22</v>
      </c>
      <c r="D38" s="93">
        <v>0.71</v>
      </c>
      <c r="E38" s="93">
        <v>0.79400000000000004</v>
      </c>
      <c r="F38" s="93">
        <v>50.13</v>
      </c>
      <c r="G38" s="93">
        <v>90</v>
      </c>
      <c r="H38" s="93">
        <v>90</v>
      </c>
      <c r="I38" s="93" t="s">
        <v>353</v>
      </c>
      <c r="J38"/>
      <c r="K38"/>
      <c r="L38"/>
      <c r="M38"/>
      <c r="N38"/>
      <c r="O38"/>
      <c r="P38"/>
      <c r="Q38"/>
      <c r="R38"/>
      <c r="S38"/>
    </row>
    <row r="39" spans="1:19">
      <c r="A39" s="93" t="s">
        <v>354</v>
      </c>
      <c r="B39" s="93" t="s">
        <v>352</v>
      </c>
      <c r="C39" s="93">
        <v>0.22</v>
      </c>
      <c r="D39" s="93">
        <v>0.71</v>
      </c>
      <c r="E39" s="93">
        <v>0.79400000000000004</v>
      </c>
      <c r="F39" s="93">
        <v>68.930000000000007</v>
      </c>
      <c r="G39" s="93">
        <v>180</v>
      </c>
      <c r="H39" s="93">
        <v>90</v>
      </c>
      <c r="I39" s="93" t="s">
        <v>355</v>
      </c>
      <c r="J39"/>
      <c r="K39"/>
      <c r="L39"/>
      <c r="M39"/>
      <c r="N39"/>
      <c r="O39"/>
      <c r="P39"/>
      <c r="Q39"/>
      <c r="R39"/>
      <c r="S39"/>
    </row>
    <row r="40" spans="1:19">
      <c r="A40" s="93" t="s">
        <v>356</v>
      </c>
      <c r="B40" s="93" t="s">
        <v>352</v>
      </c>
      <c r="C40" s="93">
        <v>0.22</v>
      </c>
      <c r="D40" s="93">
        <v>0.71</v>
      </c>
      <c r="E40" s="93">
        <v>0.79400000000000004</v>
      </c>
      <c r="F40" s="93">
        <v>50.13</v>
      </c>
      <c r="G40" s="93">
        <v>270</v>
      </c>
      <c r="H40" s="93">
        <v>90</v>
      </c>
      <c r="I40" s="93" t="s">
        <v>357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358</v>
      </c>
      <c r="B41" s="93" t="s">
        <v>359</v>
      </c>
      <c r="C41" s="93">
        <v>0.3</v>
      </c>
      <c r="D41" s="93">
        <v>3.12</v>
      </c>
      <c r="E41" s="93">
        <v>12.904</v>
      </c>
      <c r="F41" s="93">
        <v>371.75</v>
      </c>
      <c r="G41" s="93">
        <v>0</v>
      </c>
      <c r="H41" s="93">
        <v>180</v>
      </c>
      <c r="I41" s="93"/>
      <c r="J41"/>
      <c r="K41"/>
      <c r="L41"/>
      <c r="M41"/>
      <c r="N41"/>
      <c r="O41"/>
      <c r="P41"/>
      <c r="Q41"/>
      <c r="R41"/>
      <c r="S41"/>
    </row>
    <row r="42" spans="1:19">
      <c r="A42" s="93" t="s">
        <v>561</v>
      </c>
      <c r="B42" s="93" t="s">
        <v>562</v>
      </c>
      <c r="C42" s="93">
        <v>0.3</v>
      </c>
      <c r="D42" s="93">
        <v>0.33500000000000002</v>
      </c>
      <c r="E42" s="93">
        <v>0.35699999999999998</v>
      </c>
      <c r="F42" s="93">
        <v>371.75</v>
      </c>
      <c r="G42" s="93">
        <v>180</v>
      </c>
      <c r="H42" s="93">
        <v>0</v>
      </c>
      <c r="I42" s="93"/>
      <c r="J42"/>
      <c r="K42"/>
      <c r="L42"/>
      <c r="M42"/>
      <c r="N42"/>
      <c r="O42"/>
      <c r="P42"/>
      <c r="Q42"/>
      <c r="R42"/>
      <c r="S42"/>
    </row>
    <row r="43" spans="1:19">
      <c r="A43" s="93" t="s">
        <v>360</v>
      </c>
      <c r="B43" s="93" t="s">
        <v>352</v>
      </c>
      <c r="C43" s="93">
        <v>0.22</v>
      </c>
      <c r="D43" s="93">
        <v>0.71</v>
      </c>
      <c r="E43" s="93">
        <v>0.79400000000000004</v>
      </c>
      <c r="F43" s="93">
        <v>18.8</v>
      </c>
      <c r="G43" s="93">
        <v>90</v>
      </c>
      <c r="H43" s="93">
        <v>90</v>
      </c>
      <c r="I43" s="93" t="s">
        <v>353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361</v>
      </c>
      <c r="B44" s="93" t="s">
        <v>352</v>
      </c>
      <c r="C44" s="93">
        <v>0.22</v>
      </c>
      <c r="D44" s="93">
        <v>0.71</v>
      </c>
      <c r="E44" s="93">
        <v>0.79400000000000004</v>
      </c>
      <c r="F44" s="93">
        <v>68.930000000000007</v>
      </c>
      <c r="G44" s="93">
        <v>0</v>
      </c>
      <c r="H44" s="93">
        <v>90</v>
      </c>
      <c r="I44" s="93" t="s">
        <v>362</v>
      </c>
      <c r="J44"/>
      <c r="K44"/>
      <c r="L44"/>
      <c r="M44"/>
      <c r="N44"/>
      <c r="O44"/>
      <c r="P44"/>
      <c r="Q44"/>
      <c r="R44"/>
      <c r="S44"/>
    </row>
    <row r="45" spans="1:19">
      <c r="A45" s="93" t="s">
        <v>363</v>
      </c>
      <c r="B45" s="93" t="s">
        <v>352</v>
      </c>
      <c r="C45" s="93">
        <v>0.22</v>
      </c>
      <c r="D45" s="93">
        <v>0.71</v>
      </c>
      <c r="E45" s="93">
        <v>0.79400000000000004</v>
      </c>
      <c r="F45" s="93">
        <v>18.8</v>
      </c>
      <c r="G45" s="93">
        <v>270</v>
      </c>
      <c r="H45" s="93">
        <v>90</v>
      </c>
      <c r="I45" s="93" t="s">
        <v>357</v>
      </c>
      <c r="J45"/>
      <c r="K45"/>
      <c r="L45"/>
      <c r="M45"/>
      <c r="N45"/>
      <c r="O45"/>
      <c r="P45"/>
      <c r="Q45"/>
      <c r="R45"/>
      <c r="S45"/>
    </row>
    <row r="46" spans="1:19">
      <c r="A46" s="93" t="s">
        <v>364</v>
      </c>
      <c r="B46" s="93" t="s">
        <v>359</v>
      </c>
      <c r="C46" s="93">
        <v>0.3</v>
      </c>
      <c r="D46" s="93">
        <v>3.12</v>
      </c>
      <c r="E46" s="93">
        <v>12.904</v>
      </c>
      <c r="F46" s="93">
        <v>139.41</v>
      </c>
      <c r="G46" s="93">
        <v>0</v>
      </c>
      <c r="H46" s="93">
        <v>180</v>
      </c>
      <c r="I46" s="93"/>
      <c r="J46"/>
      <c r="K46"/>
      <c r="L46"/>
      <c r="M46"/>
      <c r="N46"/>
      <c r="O46"/>
      <c r="P46"/>
      <c r="Q46"/>
      <c r="R46"/>
      <c r="S46"/>
    </row>
    <row r="47" spans="1:19">
      <c r="A47" s="93" t="s">
        <v>563</v>
      </c>
      <c r="B47" s="93" t="s">
        <v>562</v>
      </c>
      <c r="C47" s="93">
        <v>0.3</v>
      </c>
      <c r="D47" s="93">
        <v>0.33500000000000002</v>
      </c>
      <c r="E47" s="93">
        <v>0.35699999999999998</v>
      </c>
      <c r="F47" s="93">
        <v>139.41</v>
      </c>
      <c r="G47" s="93">
        <v>180</v>
      </c>
      <c r="H47" s="93">
        <v>0</v>
      </c>
      <c r="I47" s="93"/>
      <c r="J47"/>
      <c r="K47"/>
      <c r="L47"/>
      <c r="M47"/>
      <c r="N47"/>
      <c r="O47"/>
      <c r="P47"/>
      <c r="Q47"/>
      <c r="R47"/>
      <c r="S47"/>
    </row>
    <row r="48" spans="1:19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19">
      <c r="A49" s="87"/>
      <c r="B49" s="93" t="s">
        <v>43</v>
      </c>
      <c r="C49" s="93" t="s">
        <v>365</v>
      </c>
      <c r="D49" s="93" t="s">
        <v>366</v>
      </c>
      <c r="E49" s="93" t="s">
        <v>367</v>
      </c>
      <c r="F49" s="93" t="s">
        <v>37</v>
      </c>
      <c r="G49" s="93" t="s">
        <v>368</v>
      </c>
      <c r="H49" s="93" t="s">
        <v>369</v>
      </c>
      <c r="I49" s="93" t="s">
        <v>370</v>
      </c>
      <c r="J49" s="93" t="s">
        <v>348</v>
      </c>
      <c r="K49" s="93" t="s">
        <v>350</v>
      </c>
      <c r="L49"/>
      <c r="M49"/>
      <c r="N49"/>
      <c r="O49"/>
      <c r="P49"/>
      <c r="Q49"/>
      <c r="R49"/>
      <c r="S49"/>
    </row>
    <row r="50" spans="1:19">
      <c r="A50" s="93" t="s">
        <v>371</v>
      </c>
      <c r="B50" s="93" t="s">
        <v>649</v>
      </c>
      <c r="C50" s="93">
        <v>13.94</v>
      </c>
      <c r="D50" s="93">
        <v>13.94</v>
      </c>
      <c r="E50" s="93">
        <v>3.5249999999999999</v>
      </c>
      <c r="F50" s="93">
        <v>0.40699999999999997</v>
      </c>
      <c r="G50" s="93">
        <v>0.316</v>
      </c>
      <c r="H50" s="93" t="s">
        <v>58</v>
      </c>
      <c r="I50" s="93" t="s">
        <v>351</v>
      </c>
      <c r="J50" s="93">
        <v>90</v>
      </c>
      <c r="K50" s="93" t="s">
        <v>353</v>
      </c>
      <c r="L50"/>
      <c r="M50"/>
      <c r="N50"/>
      <c r="O50"/>
      <c r="P50"/>
      <c r="Q50"/>
      <c r="R50"/>
      <c r="S50"/>
    </row>
    <row r="51" spans="1:19">
      <c r="A51" s="93" t="s">
        <v>372</v>
      </c>
      <c r="B51" s="93" t="s">
        <v>649</v>
      </c>
      <c r="C51" s="93">
        <v>19.3</v>
      </c>
      <c r="D51" s="93">
        <v>19.3</v>
      </c>
      <c r="E51" s="93">
        <v>3.5249999999999999</v>
      </c>
      <c r="F51" s="93">
        <v>0.40699999999999997</v>
      </c>
      <c r="G51" s="93">
        <v>0.316</v>
      </c>
      <c r="H51" s="93" t="s">
        <v>58</v>
      </c>
      <c r="I51" s="93" t="s">
        <v>354</v>
      </c>
      <c r="J51" s="93">
        <v>180</v>
      </c>
      <c r="K51" s="93" t="s">
        <v>355</v>
      </c>
      <c r="L51"/>
      <c r="M51"/>
      <c r="N51"/>
      <c r="O51"/>
      <c r="P51"/>
      <c r="Q51"/>
      <c r="R51"/>
      <c r="S51"/>
    </row>
    <row r="52" spans="1:19">
      <c r="A52" s="93" t="s">
        <v>373</v>
      </c>
      <c r="B52" s="93" t="s">
        <v>649</v>
      </c>
      <c r="C52" s="93">
        <v>13.94</v>
      </c>
      <c r="D52" s="93">
        <v>13.94</v>
      </c>
      <c r="E52" s="93">
        <v>3.5249999999999999</v>
      </c>
      <c r="F52" s="93">
        <v>0.40699999999999997</v>
      </c>
      <c r="G52" s="93">
        <v>0.316</v>
      </c>
      <c r="H52" s="93" t="s">
        <v>58</v>
      </c>
      <c r="I52" s="93" t="s">
        <v>356</v>
      </c>
      <c r="J52" s="93">
        <v>270</v>
      </c>
      <c r="K52" s="93" t="s">
        <v>357</v>
      </c>
      <c r="L52"/>
      <c r="M52"/>
      <c r="N52"/>
      <c r="O52"/>
      <c r="P52"/>
      <c r="Q52"/>
      <c r="R52"/>
      <c r="S52"/>
    </row>
    <row r="53" spans="1:19">
      <c r="A53" s="93" t="s">
        <v>374</v>
      </c>
      <c r="B53" s="93"/>
      <c r="C53" s="93"/>
      <c r="D53" s="93">
        <v>47.17</v>
      </c>
      <c r="E53" s="93">
        <v>3.52</v>
      </c>
      <c r="F53" s="93">
        <v>0.40699999999999997</v>
      </c>
      <c r="G53" s="93">
        <v>0.316</v>
      </c>
      <c r="H53" s="93"/>
      <c r="I53" s="93"/>
      <c r="J53" s="93"/>
      <c r="K53" s="93"/>
      <c r="L53"/>
      <c r="M53"/>
      <c r="N53"/>
      <c r="O53"/>
      <c r="P53"/>
      <c r="Q53"/>
      <c r="R53"/>
      <c r="S53"/>
    </row>
    <row r="54" spans="1:19">
      <c r="A54" s="93" t="s">
        <v>375</v>
      </c>
      <c r="B54" s="93"/>
      <c r="C54" s="93"/>
      <c r="D54" s="93">
        <v>0</v>
      </c>
      <c r="E54" s="93" t="s">
        <v>376</v>
      </c>
      <c r="F54" s="93" t="s">
        <v>376</v>
      </c>
      <c r="G54" s="93" t="s">
        <v>376</v>
      </c>
      <c r="H54" s="93"/>
      <c r="I54" s="93"/>
      <c r="J54" s="93"/>
      <c r="K54" s="93"/>
      <c r="L54"/>
      <c r="M54"/>
      <c r="N54"/>
      <c r="O54"/>
      <c r="P54"/>
      <c r="Q54"/>
      <c r="R54"/>
      <c r="S54"/>
    </row>
    <row r="55" spans="1:19">
      <c r="A55" s="93" t="s">
        <v>377</v>
      </c>
      <c r="B55" s="93"/>
      <c r="C55" s="93"/>
      <c r="D55" s="93">
        <v>47.17</v>
      </c>
      <c r="E55" s="93">
        <v>3.52</v>
      </c>
      <c r="F55" s="93">
        <v>0.40699999999999997</v>
      </c>
      <c r="G55" s="93">
        <v>0.316</v>
      </c>
      <c r="H55" s="93"/>
      <c r="I55" s="93"/>
      <c r="J55" s="93"/>
      <c r="K55" s="93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87"/>
      <c r="B57" s="93" t="s">
        <v>111</v>
      </c>
      <c r="C57" s="93" t="s">
        <v>378</v>
      </c>
      <c r="D57" s="93" t="s">
        <v>379</v>
      </c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93" t="s">
        <v>27</v>
      </c>
      <c r="B58" s="93"/>
      <c r="C58" s="93"/>
      <c r="D58" s="93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7"/>
      <c r="B60" s="93" t="s">
        <v>111</v>
      </c>
      <c r="C60" s="93" t="s">
        <v>380</v>
      </c>
      <c r="D60" s="93" t="s">
        <v>381</v>
      </c>
      <c r="E60" s="93" t="s">
        <v>382</v>
      </c>
      <c r="F60" s="93" t="s">
        <v>383</v>
      </c>
      <c r="G60" s="93" t="s">
        <v>379</v>
      </c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93" t="s">
        <v>384</v>
      </c>
      <c r="B61" s="93" t="s">
        <v>385</v>
      </c>
      <c r="C61" s="93">
        <v>67731.839999999997</v>
      </c>
      <c r="D61" s="93">
        <v>54094.39</v>
      </c>
      <c r="E61" s="93">
        <v>13637.45</v>
      </c>
      <c r="F61" s="93">
        <v>0.8</v>
      </c>
      <c r="G61" s="93">
        <v>4.17</v>
      </c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93" t="s">
        <v>386</v>
      </c>
      <c r="B62" s="93" t="s">
        <v>385</v>
      </c>
      <c r="C62" s="93">
        <v>25696.41</v>
      </c>
      <c r="D62" s="93">
        <v>20522.57</v>
      </c>
      <c r="E62" s="93">
        <v>5173.84</v>
      </c>
      <c r="F62" s="93">
        <v>0.8</v>
      </c>
      <c r="G62" s="93">
        <v>3.6</v>
      </c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87"/>
      <c r="B64" s="93" t="s">
        <v>111</v>
      </c>
      <c r="C64" s="93" t="s">
        <v>380</v>
      </c>
      <c r="D64" s="93" t="s">
        <v>379</v>
      </c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93" t="s">
        <v>387</v>
      </c>
      <c r="B65" s="93" t="s">
        <v>388</v>
      </c>
      <c r="C65" s="93">
        <v>294778.40000000002</v>
      </c>
      <c r="D65" s="93">
        <v>0.78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 s="93" t="s">
        <v>389</v>
      </c>
      <c r="B66" s="93" t="s">
        <v>388</v>
      </c>
      <c r="C66" s="93">
        <v>152461.87</v>
      </c>
      <c r="D66" s="93">
        <v>0.78</v>
      </c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87"/>
      <c r="B68" s="93" t="s">
        <v>111</v>
      </c>
      <c r="C68" s="93" t="s">
        <v>390</v>
      </c>
      <c r="D68" s="93" t="s">
        <v>391</v>
      </c>
      <c r="E68" s="93" t="s">
        <v>392</v>
      </c>
      <c r="F68" s="93" t="s">
        <v>393</v>
      </c>
      <c r="G68" s="93" t="s">
        <v>394</v>
      </c>
      <c r="H68" s="93" t="s">
        <v>395</v>
      </c>
      <c r="I68"/>
      <c r="J68"/>
      <c r="K68"/>
      <c r="L68"/>
      <c r="M68"/>
      <c r="N68"/>
      <c r="O68"/>
      <c r="P68"/>
      <c r="Q68"/>
      <c r="R68"/>
      <c r="S68"/>
    </row>
    <row r="69" spans="1:19">
      <c r="A69" s="93" t="s">
        <v>396</v>
      </c>
      <c r="B69" s="93" t="s">
        <v>397</v>
      </c>
      <c r="C69" s="93">
        <v>1</v>
      </c>
      <c r="D69" s="93">
        <v>0</v>
      </c>
      <c r="E69" s="93">
        <v>1.83</v>
      </c>
      <c r="F69" s="93">
        <v>0</v>
      </c>
      <c r="G69" s="93">
        <v>1</v>
      </c>
      <c r="H69" s="93" t="s">
        <v>398</v>
      </c>
      <c r="I69"/>
      <c r="J69"/>
      <c r="K69"/>
      <c r="L69"/>
      <c r="M69"/>
      <c r="N69"/>
      <c r="O69"/>
      <c r="P69"/>
      <c r="Q69"/>
      <c r="R69"/>
      <c r="S69"/>
    </row>
    <row r="70" spans="1:19">
      <c r="A70" s="93" t="s">
        <v>399</v>
      </c>
      <c r="B70" s="93" t="s">
        <v>397</v>
      </c>
      <c r="C70" s="93">
        <v>1</v>
      </c>
      <c r="D70" s="93">
        <v>0</v>
      </c>
      <c r="E70" s="93">
        <v>0.06</v>
      </c>
      <c r="F70" s="93">
        <v>0</v>
      </c>
      <c r="G70" s="93">
        <v>1</v>
      </c>
      <c r="H70" s="93" t="s">
        <v>398</v>
      </c>
      <c r="I70"/>
      <c r="J70"/>
      <c r="K70"/>
      <c r="L70"/>
      <c r="M70"/>
      <c r="N70"/>
      <c r="O70"/>
      <c r="P70"/>
      <c r="Q70"/>
      <c r="R70"/>
      <c r="S70"/>
    </row>
    <row r="71" spans="1:19">
      <c r="A71" s="93" t="s">
        <v>400</v>
      </c>
      <c r="B71" s="93" t="s">
        <v>401</v>
      </c>
      <c r="C71" s="93">
        <v>0.57999999999999996</v>
      </c>
      <c r="D71" s="93">
        <v>1109.6500000000001</v>
      </c>
      <c r="E71" s="93">
        <v>4.09</v>
      </c>
      <c r="F71" s="93">
        <v>7804.6</v>
      </c>
      <c r="G71" s="93">
        <v>1</v>
      </c>
      <c r="H71" s="93" t="s">
        <v>402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93" t="s">
        <v>403</v>
      </c>
      <c r="B72" s="93" t="s">
        <v>401</v>
      </c>
      <c r="C72" s="93">
        <v>0.55000000000000004</v>
      </c>
      <c r="D72" s="93">
        <v>622</v>
      </c>
      <c r="E72" s="93">
        <v>1.55</v>
      </c>
      <c r="F72" s="93">
        <v>1768.39</v>
      </c>
      <c r="G72" s="93">
        <v>1</v>
      </c>
      <c r="H72" s="93" t="s">
        <v>402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7"/>
      <c r="B74" s="93" t="s">
        <v>111</v>
      </c>
      <c r="C74" s="93" t="s">
        <v>404</v>
      </c>
      <c r="D74" s="93" t="s">
        <v>405</v>
      </c>
      <c r="E74" s="93" t="s">
        <v>406</v>
      </c>
      <c r="F74" s="93" t="s">
        <v>407</v>
      </c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408</v>
      </c>
      <c r="B75" s="93" t="s">
        <v>409</v>
      </c>
      <c r="C75" s="93" t="s">
        <v>410</v>
      </c>
      <c r="D75" s="93">
        <v>0.1</v>
      </c>
      <c r="E75" s="93">
        <v>0</v>
      </c>
      <c r="F75" s="93">
        <v>1</v>
      </c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87"/>
      <c r="B77" s="93" t="s">
        <v>111</v>
      </c>
      <c r="C77" s="93" t="s">
        <v>411</v>
      </c>
      <c r="D77" s="93" t="s">
        <v>412</v>
      </c>
      <c r="E77" s="93" t="s">
        <v>413</v>
      </c>
      <c r="F77" s="93" t="s">
        <v>414</v>
      </c>
      <c r="G77" s="93" t="s">
        <v>415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3" t="s">
        <v>416</v>
      </c>
      <c r="B78" s="93" t="s">
        <v>417</v>
      </c>
      <c r="C78" s="93">
        <v>0.2</v>
      </c>
      <c r="D78" s="93">
        <v>845000</v>
      </c>
      <c r="E78" s="93">
        <v>0.8</v>
      </c>
      <c r="F78" s="93">
        <v>3.43</v>
      </c>
      <c r="G78" s="93">
        <v>0.57999999999999996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87"/>
      <c r="B80" s="93" t="s">
        <v>432</v>
      </c>
      <c r="C80" s="93" t="s">
        <v>433</v>
      </c>
      <c r="D80" s="93" t="s">
        <v>434</v>
      </c>
      <c r="E80" s="93" t="s">
        <v>435</v>
      </c>
      <c r="F80" s="93" t="s">
        <v>436</v>
      </c>
      <c r="G80" s="93" t="s">
        <v>437</v>
      </c>
      <c r="H80" s="93" t="s">
        <v>438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418</v>
      </c>
      <c r="B81" s="93">
        <v>51515.081100000003</v>
      </c>
      <c r="C81" s="93">
        <v>53.945</v>
      </c>
      <c r="D81" s="93">
        <v>150.3963</v>
      </c>
      <c r="E81" s="93">
        <v>0</v>
      </c>
      <c r="F81" s="93">
        <v>5.9999999999999995E-4</v>
      </c>
      <c r="G81" s="93">
        <v>30153.921999999999</v>
      </c>
      <c r="H81" s="93">
        <v>18934.565299999998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93" t="s">
        <v>419</v>
      </c>
      <c r="B82" s="93">
        <v>45380.699399999998</v>
      </c>
      <c r="C82" s="93">
        <v>47.667200000000001</v>
      </c>
      <c r="D82" s="93">
        <v>135.53919999999999</v>
      </c>
      <c r="E82" s="93">
        <v>0</v>
      </c>
      <c r="F82" s="93">
        <v>5.0000000000000001E-4</v>
      </c>
      <c r="G82" s="93">
        <v>27176.1921</v>
      </c>
      <c r="H82" s="93">
        <v>16702.2984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 s="93" t="s">
        <v>420</v>
      </c>
      <c r="B83" s="93">
        <v>43530.624300000003</v>
      </c>
      <c r="C83" s="93">
        <v>46.652200000000001</v>
      </c>
      <c r="D83" s="93">
        <v>149.4349</v>
      </c>
      <c r="E83" s="93">
        <v>0</v>
      </c>
      <c r="F83" s="93">
        <v>5.9999999999999995E-4</v>
      </c>
      <c r="G83" s="93">
        <v>29969.071</v>
      </c>
      <c r="H83" s="93">
        <v>16164.2364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421</v>
      </c>
      <c r="B84" s="93">
        <v>34781.004699999998</v>
      </c>
      <c r="C84" s="93">
        <v>38.396700000000003</v>
      </c>
      <c r="D84" s="93">
        <v>142.8623</v>
      </c>
      <c r="E84" s="93">
        <v>0</v>
      </c>
      <c r="F84" s="93">
        <v>5.0000000000000001E-4</v>
      </c>
      <c r="G84" s="93">
        <v>28657.990099999999</v>
      </c>
      <c r="H84" s="93">
        <v>13087.8264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93" t="s">
        <v>278</v>
      </c>
      <c r="B85" s="93">
        <v>28334.058499999999</v>
      </c>
      <c r="C85" s="93">
        <v>32.670299999999997</v>
      </c>
      <c r="D85" s="93">
        <v>145.4785</v>
      </c>
      <c r="E85" s="93">
        <v>0</v>
      </c>
      <c r="F85" s="93">
        <v>5.0000000000000001E-4</v>
      </c>
      <c r="G85" s="93">
        <v>29190.120599999998</v>
      </c>
      <c r="H85" s="93">
        <v>10875.914000000001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93" t="s">
        <v>422</v>
      </c>
      <c r="B86" s="93">
        <v>25816.6165</v>
      </c>
      <c r="C86" s="93">
        <v>30.317399999999999</v>
      </c>
      <c r="D86" s="93">
        <v>144.05420000000001</v>
      </c>
      <c r="E86" s="93">
        <v>0</v>
      </c>
      <c r="F86" s="93">
        <v>5.0000000000000001E-4</v>
      </c>
      <c r="G86" s="93">
        <v>28906.651399999999</v>
      </c>
      <c r="H86" s="93">
        <v>9994.2024000000001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423</v>
      </c>
      <c r="B87" s="93">
        <v>26572.742900000001</v>
      </c>
      <c r="C87" s="93">
        <v>31.379300000000001</v>
      </c>
      <c r="D87" s="93">
        <v>151.91239999999999</v>
      </c>
      <c r="E87" s="93">
        <v>0</v>
      </c>
      <c r="F87" s="93">
        <v>5.0000000000000001E-4</v>
      </c>
      <c r="G87" s="93">
        <v>30484.189399999999</v>
      </c>
      <c r="H87" s="93">
        <v>10313.6836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424</v>
      </c>
      <c r="B88" s="93">
        <v>26858.446400000001</v>
      </c>
      <c r="C88" s="93">
        <v>31.435500000000001</v>
      </c>
      <c r="D88" s="93">
        <v>147.66480000000001</v>
      </c>
      <c r="E88" s="93">
        <v>0</v>
      </c>
      <c r="F88" s="93">
        <v>5.0000000000000001E-4</v>
      </c>
      <c r="G88" s="93">
        <v>29630.757900000001</v>
      </c>
      <c r="H88" s="93">
        <v>10381.3161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425</v>
      </c>
      <c r="B89" s="93">
        <v>28844.692500000001</v>
      </c>
      <c r="C89" s="93">
        <v>32.949100000000001</v>
      </c>
      <c r="D89" s="93">
        <v>141.61340000000001</v>
      </c>
      <c r="E89" s="93">
        <v>0</v>
      </c>
      <c r="F89" s="93">
        <v>5.0000000000000001E-4</v>
      </c>
      <c r="G89" s="93">
        <v>28413.286800000002</v>
      </c>
      <c r="H89" s="93">
        <v>11024.204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426</v>
      </c>
      <c r="B90" s="93">
        <v>36825.359100000001</v>
      </c>
      <c r="C90" s="93">
        <v>40.538200000000003</v>
      </c>
      <c r="D90" s="93">
        <v>148.84649999999999</v>
      </c>
      <c r="E90" s="93">
        <v>0</v>
      </c>
      <c r="F90" s="93">
        <v>5.0000000000000001E-4</v>
      </c>
      <c r="G90" s="93">
        <v>29857.8194</v>
      </c>
      <c r="H90" s="93">
        <v>13839.353300000001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427</v>
      </c>
      <c r="B91" s="93">
        <v>44319.102500000001</v>
      </c>
      <c r="C91" s="93">
        <v>47.178400000000003</v>
      </c>
      <c r="D91" s="93">
        <v>145.47149999999999</v>
      </c>
      <c r="E91" s="93">
        <v>0</v>
      </c>
      <c r="F91" s="93">
        <v>5.0000000000000001E-4</v>
      </c>
      <c r="G91" s="93">
        <v>29172.203600000001</v>
      </c>
      <c r="H91" s="93">
        <v>16407.9594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3" t="s">
        <v>428</v>
      </c>
      <c r="B92" s="93">
        <v>49069.858099999998</v>
      </c>
      <c r="C92" s="93">
        <v>51.746299999999998</v>
      </c>
      <c r="D92" s="93">
        <v>150.82820000000001</v>
      </c>
      <c r="E92" s="93">
        <v>0</v>
      </c>
      <c r="F92" s="93">
        <v>5.9999999999999995E-4</v>
      </c>
      <c r="G92" s="93">
        <v>30243.178800000002</v>
      </c>
      <c r="H92" s="93">
        <v>18091.499899999999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3"/>
      <c r="B93" s="93"/>
      <c r="C93" s="93"/>
      <c r="D93" s="93"/>
      <c r="E93" s="93"/>
      <c r="F93" s="93"/>
      <c r="G93" s="93"/>
      <c r="H93" s="93"/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429</v>
      </c>
      <c r="B94" s="93">
        <v>441848.28590000002</v>
      </c>
      <c r="C94" s="93">
        <v>484.87569999999999</v>
      </c>
      <c r="D94" s="93">
        <v>1754.1021000000001</v>
      </c>
      <c r="E94" s="93">
        <v>0</v>
      </c>
      <c r="F94" s="93">
        <v>6.3E-3</v>
      </c>
      <c r="G94" s="93">
        <v>351855.38319999998</v>
      </c>
      <c r="H94" s="93">
        <v>165817.05929999999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3" t="s">
        <v>430</v>
      </c>
      <c r="B95" s="93">
        <v>25816.6165</v>
      </c>
      <c r="C95" s="93">
        <v>30.317399999999999</v>
      </c>
      <c r="D95" s="93">
        <v>135.53919999999999</v>
      </c>
      <c r="E95" s="93">
        <v>0</v>
      </c>
      <c r="F95" s="93">
        <v>5.0000000000000001E-4</v>
      </c>
      <c r="G95" s="93">
        <v>27176.1921</v>
      </c>
      <c r="H95" s="93">
        <v>9994.2024000000001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3" t="s">
        <v>431</v>
      </c>
      <c r="B96" s="93">
        <v>51515.081100000003</v>
      </c>
      <c r="C96" s="93">
        <v>53.945</v>
      </c>
      <c r="D96" s="93">
        <v>151.91239999999999</v>
      </c>
      <c r="E96" s="93">
        <v>0</v>
      </c>
      <c r="F96" s="93">
        <v>5.9999999999999995E-4</v>
      </c>
      <c r="G96" s="93">
        <v>30484.189399999999</v>
      </c>
      <c r="H96" s="93">
        <v>18934.565299999998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 s="87"/>
      <c r="B98" s="93" t="s">
        <v>439</v>
      </c>
      <c r="C98" s="93" t="s">
        <v>440</v>
      </c>
      <c r="D98" s="93" t="s">
        <v>441</v>
      </c>
      <c r="E98" s="93" t="s">
        <v>442</v>
      </c>
      <c r="F98" s="93" t="s">
        <v>443</v>
      </c>
      <c r="G98" s="93" t="s">
        <v>444</v>
      </c>
      <c r="H98" s="93" t="s">
        <v>445</v>
      </c>
      <c r="I98" s="93" t="s">
        <v>446</v>
      </c>
      <c r="J98" s="93" t="s">
        <v>447</v>
      </c>
      <c r="K98" s="93" t="s">
        <v>448</v>
      </c>
      <c r="L98" s="93" t="s">
        <v>449</v>
      </c>
      <c r="M98" s="93" t="s">
        <v>450</v>
      </c>
      <c r="N98" s="93" t="s">
        <v>451</v>
      </c>
      <c r="O98" s="93" t="s">
        <v>452</v>
      </c>
      <c r="P98" s="93" t="s">
        <v>453</v>
      </c>
      <c r="Q98" s="93" t="s">
        <v>454</v>
      </c>
      <c r="R98" s="93" t="s">
        <v>455</v>
      </c>
      <c r="S98" s="93" t="s">
        <v>456</v>
      </c>
    </row>
    <row r="99" spans="1:19">
      <c r="A99" s="93" t="s">
        <v>418</v>
      </c>
      <c r="B99" s="94">
        <v>106251000000</v>
      </c>
      <c r="C99" s="93">
        <v>51992.646999999997</v>
      </c>
      <c r="D99" s="93" t="s">
        <v>523</v>
      </c>
      <c r="E99" s="93">
        <v>11214.473</v>
      </c>
      <c r="F99" s="93">
        <v>26914.7</v>
      </c>
      <c r="G99" s="93">
        <v>9572.9920000000002</v>
      </c>
      <c r="H99" s="93">
        <v>0</v>
      </c>
      <c r="I99" s="93">
        <v>0</v>
      </c>
      <c r="J99" s="93">
        <v>1072</v>
      </c>
      <c r="K99" s="93">
        <v>0</v>
      </c>
      <c r="L99" s="93">
        <v>0</v>
      </c>
      <c r="M99" s="93">
        <v>0</v>
      </c>
      <c r="N99" s="93">
        <v>0</v>
      </c>
      <c r="O99" s="93">
        <v>0</v>
      </c>
      <c r="P99" s="93">
        <v>0</v>
      </c>
      <c r="Q99" s="93">
        <v>3218.482</v>
      </c>
      <c r="R99" s="93">
        <v>0</v>
      </c>
      <c r="S99" s="93">
        <v>0</v>
      </c>
    </row>
    <row r="100" spans="1:19">
      <c r="A100" s="93" t="s">
        <v>419</v>
      </c>
      <c r="B100" s="94">
        <v>95758300000</v>
      </c>
      <c r="C100" s="93">
        <v>51055.012999999999</v>
      </c>
      <c r="D100" s="93" t="s">
        <v>544</v>
      </c>
      <c r="E100" s="93">
        <v>11214.473</v>
      </c>
      <c r="F100" s="93">
        <v>26914.7</v>
      </c>
      <c r="G100" s="93">
        <v>9572.9920000000002</v>
      </c>
      <c r="H100" s="93">
        <v>0</v>
      </c>
      <c r="I100" s="93">
        <v>65.507999999999996</v>
      </c>
      <c r="J100" s="93">
        <v>0</v>
      </c>
      <c r="K100" s="93">
        <v>0</v>
      </c>
      <c r="L100" s="93">
        <v>0</v>
      </c>
      <c r="M100" s="93">
        <v>0</v>
      </c>
      <c r="N100" s="93">
        <v>0</v>
      </c>
      <c r="O100" s="93">
        <v>0</v>
      </c>
      <c r="P100" s="93">
        <v>0</v>
      </c>
      <c r="Q100" s="93">
        <v>3287.34</v>
      </c>
      <c r="R100" s="93">
        <v>0</v>
      </c>
      <c r="S100" s="93">
        <v>0</v>
      </c>
    </row>
    <row r="101" spans="1:19">
      <c r="A101" s="93" t="s">
        <v>420</v>
      </c>
      <c r="B101" s="94">
        <v>105599000000</v>
      </c>
      <c r="C101" s="93">
        <v>51090.163</v>
      </c>
      <c r="D101" s="93" t="s">
        <v>519</v>
      </c>
      <c r="E101" s="93">
        <v>11214.473</v>
      </c>
      <c r="F101" s="93">
        <v>26914.7</v>
      </c>
      <c r="G101" s="93">
        <v>9572.9920000000002</v>
      </c>
      <c r="H101" s="93">
        <v>0</v>
      </c>
      <c r="I101" s="93">
        <v>102.959</v>
      </c>
      <c r="J101" s="93">
        <v>0</v>
      </c>
      <c r="K101" s="93">
        <v>0</v>
      </c>
      <c r="L101" s="93">
        <v>0</v>
      </c>
      <c r="M101" s="93">
        <v>0</v>
      </c>
      <c r="N101" s="93">
        <v>0</v>
      </c>
      <c r="O101" s="93">
        <v>0</v>
      </c>
      <c r="P101" s="93">
        <v>0</v>
      </c>
      <c r="Q101" s="93">
        <v>3285.0390000000002</v>
      </c>
      <c r="R101" s="93">
        <v>0</v>
      </c>
      <c r="S101" s="93">
        <v>0</v>
      </c>
    </row>
    <row r="102" spans="1:19">
      <c r="A102" s="93" t="s">
        <v>421</v>
      </c>
      <c r="B102" s="94">
        <v>100980000000</v>
      </c>
      <c r="C102" s="93">
        <v>51074.891000000003</v>
      </c>
      <c r="D102" s="93" t="s">
        <v>641</v>
      </c>
      <c r="E102" s="93">
        <v>11214.473</v>
      </c>
      <c r="F102" s="93">
        <v>26914.7</v>
      </c>
      <c r="G102" s="93">
        <v>9572.9920000000002</v>
      </c>
      <c r="H102" s="93">
        <v>0</v>
      </c>
      <c r="I102" s="93">
        <v>57.73</v>
      </c>
      <c r="J102" s="93">
        <v>0</v>
      </c>
      <c r="K102" s="93">
        <v>0</v>
      </c>
      <c r="L102" s="93">
        <v>0</v>
      </c>
      <c r="M102" s="93">
        <v>0</v>
      </c>
      <c r="N102" s="93">
        <v>0</v>
      </c>
      <c r="O102" s="93">
        <v>0</v>
      </c>
      <c r="P102" s="93">
        <v>0</v>
      </c>
      <c r="Q102" s="93">
        <v>3314.9960000000001</v>
      </c>
      <c r="R102" s="93">
        <v>0</v>
      </c>
      <c r="S102" s="93">
        <v>0</v>
      </c>
    </row>
    <row r="103" spans="1:19">
      <c r="A103" s="93" t="s">
        <v>278</v>
      </c>
      <c r="B103" s="94">
        <v>102855000000</v>
      </c>
      <c r="C103" s="93">
        <v>53469.09</v>
      </c>
      <c r="D103" s="93" t="s">
        <v>505</v>
      </c>
      <c r="E103" s="93">
        <v>11214.473</v>
      </c>
      <c r="F103" s="93">
        <v>26914.7</v>
      </c>
      <c r="G103" s="93">
        <v>9572.9920000000002</v>
      </c>
      <c r="H103" s="93">
        <v>0</v>
      </c>
      <c r="I103" s="93">
        <v>3803.1309999999999</v>
      </c>
      <c r="J103" s="93">
        <v>0</v>
      </c>
      <c r="K103" s="93">
        <v>0</v>
      </c>
      <c r="L103" s="93">
        <v>0</v>
      </c>
      <c r="M103" s="93">
        <v>0</v>
      </c>
      <c r="N103" s="93">
        <v>0</v>
      </c>
      <c r="O103" s="93">
        <v>0</v>
      </c>
      <c r="P103" s="93">
        <v>0</v>
      </c>
      <c r="Q103" s="93">
        <v>1963.7929999999999</v>
      </c>
      <c r="R103" s="93">
        <v>0</v>
      </c>
      <c r="S103" s="93">
        <v>0</v>
      </c>
    </row>
    <row r="104" spans="1:19">
      <c r="A104" s="93" t="s">
        <v>422</v>
      </c>
      <c r="B104" s="94">
        <v>101856000000</v>
      </c>
      <c r="C104" s="93">
        <v>63280.930999999997</v>
      </c>
      <c r="D104" s="93" t="s">
        <v>524</v>
      </c>
      <c r="E104" s="93">
        <v>11214.473</v>
      </c>
      <c r="F104" s="93">
        <v>26914.7</v>
      </c>
      <c r="G104" s="93">
        <v>9572.9920000000002</v>
      </c>
      <c r="H104" s="93">
        <v>0</v>
      </c>
      <c r="I104" s="93">
        <v>13510.395</v>
      </c>
      <c r="J104" s="93">
        <v>0</v>
      </c>
      <c r="K104" s="93">
        <v>0</v>
      </c>
      <c r="L104" s="93">
        <v>0</v>
      </c>
      <c r="M104" s="93">
        <v>0</v>
      </c>
      <c r="N104" s="93">
        <v>0</v>
      </c>
      <c r="O104" s="93">
        <v>0</v>
      </c>
      <c r="P104" s="93">
        <v>0</v>
      </c>
      <c r="Q104" s="93">
        <v>2068.3710000000001</v>
      </c>
      <c r="R104" s="93">
        <v>0</v>
      </c>
      <c r="S104" s="93">
        <v>0</v>
      </c>
    </row>
    <row r="105" spans="1:19">
      <c r="A105" s="93" t="s">
        <v>423</v>
      </c>
      <c r="B105" s="94">
        <v>107414000000</v>
      </c>
      <c r="C105" s="93">
        <v>65229.082000000002</v>
      </c>
      <c r="D105" s="93" t="s">
        <v>642</v>
      </c>
      <c r="E105" s="93">
        <v>11214.473</v>
      </c>
      <c r="F105" s="93">
        <v>26914.7</v>
      </c>
      <c r="G105" s="93">
        <v>9572.9920000000002</v>
      </c>
      <c r="H105" s="93">
        <v>0</v>
      </c>
      <c r="I105" s="93">
        <v>15412.638999999999</v>
      </c>
      <c r="J105" s="93">
        <v>0</v>
      </c>
      <c r="K105" s="93">
        <v>0</v>
      </c>
      <c r="L105" s="93">
        <v>0</v>
      </c>
      <c r="M105" s="93">
        <v>0</v>
      </c>
      <c r="N105" s="93">
        <v>0</v>
      </c>
      <c r="O105" s="93">
        <v>0</v>
      </c>
      <c r="P105" s="93">
        <v>0</v>
      </c>
      <c r="Q105" s="93">
        <v>2114.277</v>
      </c>
      <c r="R105" s="93">
        <v>0</v>
      </c>
      <c r="S105" s="93">
        <v>0</v>
      </c>
    </row>
    <row r="106" spans="1:19">
      <c r="A106" s="93" t="s">
        <v>424</v>
      </c>
      <c r="B106" s="94">
        <v>104407000000</v>
      </c>
      <c r="C106" s="93">
        <v>61889.548000000003</v>
      </c>
      <c r="D106" s="93" t="s">
        <v>525</v>
      </c>
      <c r="E106" s="93">
        <v>11214.473</v>
      </c>
      <c r="F106" s="93">
        <v>26914.7</v>
      </c>
      <c r="G106" s="93">
        <v>9572.9920000000002</v>
      </c>
      <c r="H106" s="93">
        <v>0</v>
      </c>
      <c r="I106" s="93">
        <v>12121.107</v>
      </c>
      <c r="J106" s="93">
        <v>0</v>
      </c>
      <c r="K106" s="93">
        <v>0</v>
      </c>
      <c r="L106" s="93">
        <v>0</v>
      </c>
      <c r="M106" s="93">
        <v>0</v>
      </c>
      <c r="N106" s="93">
        <v>0</v>
      </c>
      <c r="O106" s="93">
        <v>0</v>
      </c>
      <c r="P106" s="93">
        <v>0</v>
      </c>
      <c r="Q106" s="93">
        <v>2066.2750000000001</v>
      </c>
      <c r="R106" s="93">
        <v>0</v>
      </c>
      <c r="S106" s="93">
        <v>0</v>
      </c>
    </row>
    <row r="107" spans="1:19">
      <c r="A107" s="93" t="s">
        <v>425</v>
      </c>
      <c r="B107" s="94">
        <v>100117000000</v>
      </c>
      <c r="C107" s="93">
        <v>51135.951000000001</v>
      </c>
      <c r="D107" s="93" t="s">
        <v>643</v>
      </c>
      <c r="E107" s="93">
        <v>11214.473</v>
      </c>
      <c r="F107" s="93">
        <v>26914.7</v>
      </c>
      <c r="G107" s="93">
        <v>9572.9920000000002</v>
      </c>
      <c r="H107" s="93">
        <v>0</v>
      </c>
      <c r="I107" s="93">
        <v>77.617999999999995</v>
      </c>
      <c r="J107" s="93">
        <v>0</v>
      </c>
      <c r="K107" s="93">
        <v>0</v>
      </c>
      <c r="L107" s="93">
        <v>0</v>
      </c>
      <c r="M107" s="93">
        <v>0</v>
      </c>
      <c r="N107" s="93">
        <v>0</v>
      </c>
      <c r="O107" s="93">
        <v>0</v>
      </c>
      <c r="P107" s="93">
        <v>0</v>
      </c>
      <c r="Q107" s="93">
        <v>3356.1680000000001</v>
      </c>
      <c r="R107" s="93">
        <v>0</v>
      </c>
      <c r="S107" s="93">
        <v>0</v>
      </c>
    </row>
    <row r="108" spans="1:19">
      <c r="A108" s="93" t="s">
        <v>426</v>
      </c>
      <c r="B108" s="94">
        <v>105207000000</v>
      </c>
      <c r="C108" s="93">
        <v>51101.305</v>
      </c>
      <c r="D108" s="93" t="s">
        <v>644</v>
      </c>
      <c r="E108" s="93">
        <v>11214.473</v>
      </c>
      <c r="F108" s="93">
        <v>26914.7</v>
      </c>
      <c r="G108" s="93">
        <v>9572.9920000000002</v>
      </c>
      <c r="H108" s="93">
        <v>0</v>
      </c>
      <c r="I108" s="93">
        <v>84.563000000000002</v>
      </c>
      <c r="J108" s="93">
        <v>0</v>
      </c>
      <c r="K108" s="93">
        <v>0</v>
      </c>
      <c r="L108" s="93">
        <v>0</v>
      </c>
      <c r="M108" s="93">
        <v>0</v>
      </c>
      <c r="N108" s="93">
        <v>0</v>
      </c>
      <c r="O108" s="93">
        <v>0</v>
      </c>
      <c r="P108" s="93">
        <v>0</v>
      </c>
      <c r="Q108" s="93">
        <v>3314.576</v>
      </c>
      <c r="R108" s="93">
        <v>0</v>
      </c>
      <c r="S108" s="93">
        <v>0</v>
      </c>
    </row>
    <row r="109" spans="1:19">
      <c r="A109" s="93" t="s">
        <v>427</v>
      </c>
      <c r="B109" s="94">
        <v>102791000000</v>
      </c>
      <c r="C109" s="93">
        <v>51052.38</v>
      </c>
      <c r="D109" s="93" t="s">
        <v>645</v>
      </c>
      <c r="E109" s="93">
        <v>11214.473</v>
      </c>
      <c r="F109" s="93">
        <v>26914.7</v>
      </c>
      <c r="G109" s="93">
        <v>9572.9920000000002</v>
      </c>
      <c r="H109" s="93">
        <v>0</v>
      </c>
      <c r="I109" s="93">
        <v>57.679000000000002</v>
      </c>
      <c r="J109" s="93">
        <v>0</v>
      </c>
      <c r="K109" s="93">
        <v>0</v>
      </c>
      <c r="L109" s="93">
        <v>0</v>
      </c>
      <c r="M109" s="93">
        <v>0</v>
      </c>
      <c r="N109" s="93">
        <v>0</v>
      </c>
      <c r="O109" s="93">
        <v>0</v>
      </c>
      <c r="P109" s="93">
        <v>0</v>
      </c>
      <c r="Q109" s="93">
        <v>3292.5360000000001</v>
      </c>
      <c r="R109" s="93">
        <v>0</v>
      </c>
      <c r="S109" s="93">
        <v>0</v>
      </c>
    </row>
    <row r="110" spans="1:19">
      <c r="A110" s="93" t="s">
        <v>428</v>
      </c>
      <c r="B110" s="94">
        <v>106565000000</v>
      </c>
      <c r="C110" s="93">
        <v>52139.930999999997</v>
      </c>
      <c r="D110" s="93" t="s">
        <v>526</v>
      </c>
      <c r="E110" s="93">
        <v>11214.473</v>
      </c>
      <c r="F110" s="93">
        <v>26914.7</v>
      </c>
      <c r="G110" s="93">
        <v>9572.9920000000002</v>
      </c>
      <c r="H110" s="93">
        <v>0</v>
      </c>
      <c r="I110" s="93">
        <v>58.831000000000003</v>
      </c>
      <c r="J110" s="93">
        <v>1072</v>
      </c>
      <c r="K110" s="93">
        <v>0</v>
      </c>
      <c r="L110" s="93">
        <v>0</v>
      </c>
      <c r="M110" s="93">
        <v>0</v>
      </c>
      <c r="N110" s="93">
        <v>0</v>
      </c>
      <c r="O110" s="93">
        <v>0</v>
      </c>
      <c r="P110" s="93">
        <v>0</v>
      </c>
      <c r="Q110" s="93">
        <v>3306.9349999999999</v>
      </c>
      <c r="R110" s="93">
        <v>0</v>
      </c>
      <c r="S110" s="93">
        <v>0</v>
      </c>
    </row>
    <row r="111" spans="1:19">
      <c r="A111" s="93"/>
      <c r="B111" s="93"/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</row>
    <row r="112" spans="1:19">
      <c r="A112" s="93" t="s">
        <v>429</v>
      </c>
      <c r="B112" s="94">
        <v>1239800000000</v>
      </c>
      <c r="C112" s="93"/>
      <c r="D112" s="93"/>
      <c r="E112" s="93"/>
      <c r="F112" s="93"/>
      <c r="G112" s="93"/>
      <c r="H112" s="93"/>
      <c r="I112" s="93"/>
      <c r="J112" s="93"/>
      <c r="K112" s="93"/>
      <c r="L112" s="93">
        <v>0</v>
      </c>
      <c r="M112" s="93">
        <v>0</v>
      </c>
      <c r="N112" s="93">
        <v>0</v>
      </c>
      <c r="O112" s="93">
        <v>0</v>
      </c>
      <c r="P112" s="93">
        <v>0</v>
      </c>
      <c r="Q112" s="93"/>
      <c r="R112" s="93">
        <v>0</v>
      </c>
      <c r="S112" s="93">
        <v>0</v>
      </c>
    </row>
    <row r="113" spans="1:19">
      <c r="A113" s="93" t="s">
        <v>430</v>
      </c>
      <c r="B113" s="94">
        <v>95758300000</v>
      </c>
      <c r="C113" s="93">
        <v>51052.38</v>
      </c>
      <c r="D113" s="93"/>
      <c r="E113" s="93">
        <v>11214.473</v>
      </c>
      <c r="F113" s="93">
        <v>26914.7</v>
      </c>
      <c r="G113" s="93">
        <v>9572.9920000000002</v>
      </c>
      <c r="H113" s="93">
        <v>0</v>
      </c>
      <c r="I113" s="93">
        <v>0</v>
      </c>
      <c r="J113" s="93">
        <v>0</v>
      </c>
      <c r="K113" s="93">
        <v>0</v>
      </c>
      <c r="L113" s="93">
        <v>0</v>
      </c>
      <c r="M113" s="93">
        <v>0</v>
      </c>
      <c r="N113" s="93">
        <v>0</v>
      </c>
      <c r="O113" s="93">
        <v>0</v>
      </c>
      <c r="P113" s="93">
        <v>0</v>
      </c>
      <c r="Q113" s="93">
        <v>1963.7929999999999</v>
      </c>
      <c r="R113" s="93">
        <v>0</v>
      </c>
      <c r="S113" s="93">
        <v>0</v>
      </c>
    </row>
    <row r="114" spans="1:19">
      <c r="A114" s="93" t="s">
        <v>431</v>
      </c>
      <c r="B114" s="94">
        <v>107414000000</v>
      </c>
      <c r="C114" s="93">
        <v>65229.082000000002</v>
      </c>
      <c r="D114" s="93"/>
      <c r="E114" s="93">
        <v>11214.473</v>
      </c>
      <c r="F114" s="93">
        <v>26914.7</v>
      </c>
      <c r="G114" s="93">
        <v>9572.9920000000002</v>
      </c>
      <c r="H114" s="93">
        <v>0</v>
      </c>
      <c r="I114" s="93">
        <v>15412.638999999999</v>
      </c>
      <c r="J114" s="93">
        <v>1072</v>
      </c>
      <c r="K114" s="93">
        <v>0</v>
      </c>
      <c r="L114" s="93">
        <v>0</v>
      </c>
      <c r="M114" s="93">
        <v>0</v>
      </c>
      <c r="N114" s="93">
        <v>0</v>
      </c>
      <c r="O114" s="93">
        <v>0</v>
      </c>
      <c r="P114" s="93">
        <v>0</v>
      </c>
      <c r="Q114" s="93">
        <v>3356.1680000000001</v>
      </c>
      <c r="R114" s="93">
        <v>0</v>
      </c>
      <c r="S114" s="93">
        <v>0</v>
      </c>
    </row>
    <row r="115" spans="1:1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7"/>
      <c r="B116" s="93" t="s">
        <v>460</v>
      </c>
      <c r="C116" s="93" t="s">
        <v>461</v>
      </c>
      <c r="D116" s="93" t="s">
        <v>157</v>
      </c>
      <c r="E116" s="93" t="s">
        <v>158</v>
      </c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93" t="s">
        <v>462</v>
      </c>
      <c r="B117" s="93">
        <v>29785.200000000001</v>
      </c>
      <c r="C117" s="93">
        <v>15908.06</v>
      </c>
      <c r="D117" s="93">
        <v>0</v>
      </c>
      <c r="E117" s="93">
        <v>45693.26</v>
      </c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93" t="s">
        <v>463</v>
      </c>
      <c r="B118" s="93">
        <v>58.27</v>
      </c>
      <c r="C118" s="93">
        <v>31.12</v>
      </c>
      <c r="D118" s="93">
        <v>0</v>
      </c>
      <c r="E118" s="93">
        <v>89.39</v>
      </c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93" t="s">
        <v>464</v>
      </c>
      <c r="B119" s="93">
        <v>58.27</v>
      </c>
      <c r="C119" s="93">
        <v>31.12</v>
      </c>
      <c r="D119" s="93">
        <v>0</v>
      </c>
      <c r="E119" s="93">
        <v>89.39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6"/>
      <c r="B120" s="86"/>
      <c r="C120" s="86"/>
      <c r="D120" s="86"/>
      <c r="E120" s="86"/>
    </row>
    <row r="121" spans="1:19">
      <c r="A121" s="86"/>
      <c r="B121" s="86"/>
      <c r="C121" s="86"/>
      <c r="D121" s="86"/>
      <c r="E121" s="86"/>
    </row>
    <row r="122" spans="1:19">
      <c r="A122" s="86"/>
      <c r="B122" s="86"/>
      <c r="C122" s="86"/>
      <c r="D122" s="86"/>
      <c r="E122" s="86"/>
    </row>
    <row r="123" spans="1:19">
      <c r="A123" s="86"/>
      <c r="B123" s="86"/>
    </row>
    <row r="124" spans="1:19">
      <c r="A124" s="86"/>
      <c r="B124" s="86"/>
    </row>
    <row r="125" spans="1:19">
      <c r="A125" s="86"/>
      <c r="B125" s="86"/>
    </row>
    <row r="126" spans="1:19">
      <c r="A126" s="86"/>
      <c r="B126" s="8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7"/>
  <dimension ref="A1:S5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7" sqref="A7"/>
    </sheetView>
  </sheetViews>
  <sheetFormatPr defaultRowHeight="12.75"/>
  <cols>
    <col min="1" max="1" width="30.1640625" style="30" customWidth="1"/>
    <col min="2" max="2" width="10.6640625" style="30" customWidth="1"/>
    <col min="3" max="3" width="7.1640625" style="30" customWidth="1"/>
    <col min="4" max="4" width="7.83203125" style="30" customWidth="1"/>
    <col min="5" max="5" width="13.6640625" style="30" bestFit="1" customWidth="1"/>
    <col min="6" max="6" width="9.33203125" style="30"/>
    <col min="7" max="7" width="13.6640625" style="30" bestFit="1" customWidth="1"/>
    <col min="8" max="8" width="10.1640625" style="30" customWidth="1"/>
    <col min="9" max="11" width="9.33203125" style="30"/>
    <col min="12" max="13" width="11" style="30" customWidth="1"/>
    <col min="14" max="14" width="9.33203125" style="30"/>
    <col min="15" max="15" width="12.6640625" style="30" customWidth="1"/>
    <col min="16" max="16" width="12.5" style="30" customWidth="1"/>
    <col min="17" max="17" width="12.6640625" style="30" customWidth="1"/>
    <col min="18" max="18" width="9.33203125" style="30"/>
    <col min="19" max="19" width="12.6640625" style="30" customWidth="1"/>
    <col min="20" max="16384" width="9.33203125" style="30"/>
  </cols>
  <sheetData>
    <row r="1" spans="1:19" ht="20.25">
      <c r="A1" s="2" t="s">
        <v>225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1:19" ht="52.5">
      <c r="A2" s="33" t="s">
        <v>226</v>
      </c>
      <c r="B2" s="52" t="s">
        <v>227</v>
      </c>
      <c r="C2" s="52" t="s">
        <v>86</v>
      </c>
      <c r="D2" s="53" t="s">
        <v>250</v>
      </c>
      <c r="E2" s="53" t="s">
        <v>251</v>
      </c>
      <c r="F2" s="52" t="s">
        <v>228</v>
      </c>
      <c r="G2" s="52" t="s">
        <v>252</v>
      </c>
      <c r="H2" s="52" t="s">
        <v>253</v>
      </c>
      <c r="I2" s="54" t="s">
        <v>254</v>
      </c>
      <c r="J2" s="54" t="s">
        <v>229</v>
      </c>
      <c r="K2" s="54" t="s">
        <v>255</v>
      </c>
      <c r="L2" s="54" t="s">
        <v>256</v>
      </c>
      <c r="M2" s="54" t="s">
        <v>257</v>
      </c>
      <c r="N2" s="55" t="s">
        <v>230</v>
      </c>
      <c r="O2" s="54" t="s">
        <v>231</v>
      </c>
      <c r="P2" s="54" t="s">
        <v>258</v>
      </c>
      <c r="Q2" s="54" t="s">
        <v>232</v>
      </c>
      <c r="R2" s="54" t="s">
        <v>233</v>
      </c>
      <c r="S2" s="54" t="s">
        <v>48</v>
      </c>
    </row>
    <row r="3" spans="1:19">
      <c r="A3" s="56" t="s">
        <v>234</v>
      </c>
      <c r="B3" s="56" t="s">
        <v>235</v>
      </c>
      <c r="C3" s="56">
        <v>1</v>
      </c>
      <c r="D3" s="61">
        <v>371.75</v>
      </c>
      <c r="E3" s="95">
        <v>1133.3900000000001</v>
      </c>
      <c r="F3" s="57">
        <v>3.0487962340282451</v>
      </c>
      <c r="G3" s="95">
        <v>169.19015718280548</v>
      </c>
      <c r="H3" s="95">
        <v>47.170043822406377</v>
      </c>
      <c r="I3" s="57">
        <v>1.3935469485966983</v>
      </c>
      <c r="J3" s="57">
        <v>266.76532166666664</v>
      </c>
      <c r="K3" s="57">
        <v>27.393594521535015</v>
      </c>
      <c r="L3" s="57">
        <v>60.277839999999991</v>
      </c>
      <c r="M3" s="57"/>
      <c r="N3" s="58"/>
      <c r="O3" s="57">
        <v>10</v>
      </c>
      <c r="P3" s="57"/>
      <c r="Q3" s="57">
        <v>2667.6532166666666</v>
      </c>
      <c r="R3" s="57"/>
      <c r="S3" s="57">
        <v>1.9479420422931104</v>
      </c>
    </row>
    <row r="4" spans="1:19">
      <c r="A4" s="56" t="s">
        <v>236</v>
      </c>
      <c r="B4" s="56" t="s">
        <v>235</v>
      </c>
      <c r="C4" s="56">
        <v>1</v>
      </c>
      <c r="D4" s="61">
        <v>139.41</v>
      </c>
      <c r="E4" s="95">
        <v>425.02</v>
      </c>
      <c r="F4" s="57">
        <v>3.0487052578724625</v>
      </c>
      <c r="G4" s="95">
        <v>106.53009896970428</v>
      </c>
      <c r="H4" s="95">
        <v>0</v>
      </c>
      <c r="I4" s="57">
        <v>18.580625981289309</v>
      </c>
      <c r="J4" s="57">
        <v>7.5029764949999995</v>
      </c>
      <c r="K4" s="57">
        <v>16.377079481594556</v>
      </c>
      <c r="L4" s="57">
        <v>376.73649999999998</v>
      </c>
      <c r="M4" s="57">
        <v>1198.3449869999999</v>
      </c>
      <c r="N4" s="58">
        <v>503.45820000000003</v>
      </c>
      <c r="O4" s="57">
        <v>8</v>
      </c>
      <c r="P4" s="57"/>
      <c r="Q4" s="57">
        <v>60.023811959999996</v>
      </c>
      <c r="R4" s="57">
        <v>1887.788</v>
      </c>
      <c r="S4" s="57">
        <v>2.3617077849434307</v>
      </c>
    </row>
    <row r="5" spans="1:19">
      <c r="A5" s="59" t="s">
        <v>237</v>
      </c>
      <c r="B5" s="60"/>
      <c r="C5" s="60"/>
      <c r="D5" s="60">
        <f>SUMIF($B3:$B4,"yes",D3:D4)</f>
        <v>511.15999999999997</v>
      </c>
      <c r="E5" s="60">
        <f>SUMIF($B3:$B4,"yes",E3:E4)</f>
        <v>1558.41</v>
      </c>
      <c r="F5" s="60"/>
      <c r="G5" s="60">
        <f>SUMIF($B3:$B4,"yes",G3:G4)</f>
        <v>275.72025615250976</v>
      </c>
      <c r="H5" s="60">
        <f>SUMIF($B3:$B4,"yes",H3:H4)</f>
        <v>47.170043822406377</v>
      </c>
      <c r="I5" s="60"/>
      <c r="J5" s="60">
        <f>SUMIF($B3:$B4,"yes",J3:J4)</f>
        <v>274.26829816166662</v>
      </c>
    </row>
    <row r="6" spans="1:19">
      <c r="G6" s="41"/>
    </row>
    <row r="7" spans="1:19">
      <c r="A7" s="59" t="s">
        <v>208</v>
      </c>
      <c r="D7" s="41"/>
      <c r="G7" s="63"/>
      <c r="I7" s="30">
        <v>1</v>
      </c>
      <c r="K7" s="30">
        <v>2</v>
      </c>
      <c r="L7" s="30" t="s">
        <v>260</v>
      </c>
      <c r="M7" s="30" t="s">
        <v>260</v>
      </c>
      <c r="N7" s="30" t="s">
        <v>260</v>
      </c>
      <c r="O7" s="30">
        <v>3</v>
      </c>
      <c r="P7" s="30">
        <v>3</v>
      </c>
      <c r="Q7" s="30">
        <v>3</v>
      </c>
      <c r="R7" s="30">
        <v>4</v>
      </c>
      <c r="S7" s="30">
        <v>4</v>
      </c>
    </row>
    <row r="8" spans="1:19">
      <c r="D8" s="41"/>
    </row>
    <row r="9" spans="1:19">
      <c r="A9" s="59" t="s">
        <v>238</v>
      </c>
    </row>
    <row r="10" spans="1:19">
      <c r="A10" s="43" t="s">
        <v>239</v>
      </c>
    </row>
    <row r="11" spans="1:19">
      <c r="A11" s="43" t="s">
        <v>652</v>
      </c>
    </row>
    <row r="12" spans="1:19">
      <c r="A12" s="43" t="s">
        <v>240</v>
      </c>
    </row>
    <row r="13" spans="1:19">
      <c r="A13" s="43" t="s">
        <v>241</v>
      </c>
    </row>
    <row r="14" spans="1:19">
      <c r="A14" s="43" t="s">
        <v>259</v>
      </c>
    </row>
    <row r="15" spans="1:19">
      <c r="A15" s="43"/>
    </row>
    <row r="16" spans="1:19">
      <c r="A16" s="43"/>
    </row>
    <row r="17" spans="1:1">
      <c r="A17" s="43"/>
    </row>
    <row r="18" spans="1:1">
      <c r="A18" s="43"/>
    </row>
    <row r="19" spans="1:1">
      <c r="A19" s="43"/>
    </row>
    <row r="20" spans="1:1">
      <c r="A20" s="43"/>
    </row>
    <row r="21" spans="1:1">
      <c r="A21" s="43"/>
    </row>
    <row r="22" spans="1:1">
      <c r="A22" s="43"/>
    </row>
    <row r="23" spans="1:1">
      <c r="A23" s="43"/>
    </row>
    <row r="24" spans="1:1">
      <c r="A24" s="43"/>
    </row>
    <row r="25" spans="1:1">
      <c r="A25" s="43"/>
    </row>
    <row r="26" spans="1:1">
      <c r="A26" s="43"/>
    </row>
    <row r="27" spans="1:1">
      <c r="A27" s="43"/>
    </row>
    <row r="28" spans="1:1">
      <c r="A28" s="43"/>
    </row>
    <row r="29" spans="1:1">
      <c r="A29" s="43"/>
    </row>
    <row r="30" spans="1:1">
      <c r="A30" s="43"/>
    </row>
    <row r="31" spans="1:1">
      <c r="A31" s="43"/>
    </row>
    <row r="32" spans="1:1">
      <c r="A32" s="43"/>
    </row>
    <row r="33" spans="1:1">
      <c r="A33" s="43"/>
    </row>
    <row r="34" spans="1:1">
      <c r="A34" s="43"/>
    </row>
    <row r="35" spans="1:1">
      <c r="A35" s="43"/>
    </row>
    <row r="36" spans="1:1">
      <c r="A36" s="43"/>
    </row>
    <row r="37" spans="1:1">
      <c r="A37" s="43"/>
    </row>
    <row r="38" spans="1:1">
      <c r="A38" s="43"/>
    </row>
    <row r="39" spans="1:1">
      <c r="A39" s="43"/>
    </row>
    <row r="40" spans="1:1">
      <c r="A40" s="43"/>
    </row>
    <row r="41" spans="1:1">
      <c r="A41" s="43"/>
    </row>
    <row r="42" spans="1:1">
      <c r="A42" s="43"/>
    </row>
    <row r="43" spans="1:1">
      <c r="A43" s="43"/>
    </row>
    <row r="44" spans="1:1">
      <c r="A44" s="43"/>
    </row>
    <row r="45" spans="1:1">
      <c r="A45" s="43"/>
    </row>
    <row r="46" spans="1:1">
      <c r="A46" s="43"/>
    </row>
    <row r="47" spans="1:1">
      <c r="A47" s="43"/>
    </row>
    <row r="48" spans="1:1">
      <c r="A48" s="43"/>
    </row>
    <row r="49" spans="1:1">
      <c r="A49" s="43"/>
    </row>
    <row r="50" spans="1:1">
      <c r="A50" s="43"/>
    </row>
    <row r="51" spans="1:1">
      <c r="A51" s="43"/>
    </row>
    <row r="52" spans="1:1">
      <c r="A52" s="43"/>
    </row>
    <row r="53" spans="1:1">
      <c r="A53" s="43"/>
    </row>
    <row r="54" spans="1:1">
      <c r="A54" s="43"/>
    </row>
    <row r="55" spans="1:1">
      <c r="A55" s="43"/>
    </row>
    <row r="56" spans="1:1">
      <c r="A56" s="43"/>
    </row>
    <row r="57" spans="1:1">
      <c r="A57" s="43"/>
    </row>
    <row r="58" spans="1:1">
      <c r="A58" s="43"/>
    </row>
    <row r="59" spans="1:1">
      <c r="A59" s="43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"/>
  <dimension ref="A2:R279"/>
  <sheetViews>
    <sheetView workbookViewId="0">
      <selection activeCell="Q11" sqref="Q11"/>
    </sheetView>
  </sheetViews>
  <sheetFormatPr defaultRowHeight="10.5"/>
  <sheetData>
    <row r="2" spans="1:16" ht="15.75">
      <c r="A2" s="101" t="s">
        <v>315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64"/>
      <c r="N2" s="64"/>
      <c r="O2" s="64"/>
      <c r="P2" s="64"/>
    </row>
    <row r="279" spans="3:18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/>
  <dimension ref="A1:AE98"/>
  <sheetViews>
    <sheetView workbookViewId="0">
      <pane ySplit="1" topLeftCell="A30" activePane="bottomLeft" state="frozen"/>
      <selection pane="bottomLeft" activeCell="Q16" sqref="Q16"/>
    </sheetView>
  </sheetViews>
  <sheetFormatPr defaultColWidth="10.6640625" defaultRowHeight="11.25"/>
  <cols>
    <col min="1" max="1" width="30.6640625" style="67" customWidth="1"/>
    <col min="2" max="2" width="13.5" style="67" customWidth="1"/>
    <col min="3" max="3" width="14.33203125" style="67" customWidth="1"/>
    <col min="4" max="4" width="20.83203125" style="67" customWidth="1"/>
    <col min="5" max="28" width="5" style="67" customWidth="1"/>
    <col min="29" max="16384" width="10.6640625" style="67"/>
  </cols>
  <sheetData>
    <row r="1" spans="1:31" s="65" customFormat="1" ht="25.5">
      <c r="A1" s="65" t="s">
        <v>66</v>
      </c>
      <c r="B1" s="65" t="s">
        <v>111</v>
      </c>
      <c r="C1" s="65" t="s">
        <v>112</v>
      </c>
      <c r="D1" s="65" t="s">
        <v>113</v>
      </c>
      <c r="E1" s="65">
        <v>1</v>
      </c>
      <c r="F1" s="65">
        <v>2</v>
      </c>
      <c r="G1" s="65">
        <v>3</v>
      </c>
      <c r="H1" s="65">
        <v>4</v>
      </c>
      <c r="I1" s="65">
        <v>5</v>
      </c>
      <c r="J1" s="65">
        <v>6</v>
      </c>
      <c r="K1" s="65">
        <v>7</v>
      </c>
      <c r="L1" s="65">
        <v>8</v>
      </c>
      <c r="M1" s="65">
        <v>9</v>
      </c>
      <c r="N1" s="65">
        <v>10</v>
      </c>
      <c r="O1" s="65">
        <v>11</v>
      </c>
      <c r="P1" s="65">
        <v>12</v>
      </c>
      <c r="Q1" s="65">
        <v>13</v>
      </c>
      <c r="R1" s="65">
        <v>14</v>
      </c>
      <c r="S1" s="65">
        <v>15</v>
      </c>
      <c r="T1" s="65">
        <v>16</v>
      </c>
      <c r="U1" s="65">
        <v>17</v>
      </c>
      <c r="V1" s="65">
        <v>18</v>
      </c>
      <c r="W1" s="65">
        <v>19</v>
      </c>
      <c r="X1" s="65">
        <v>20</v>
      </c>
      <c r="Y1" s="65">
        <v>21</v>
      </c>
      <c r="Z1" s="65">
        <v>22</v>
      </c>
      <c r="AA1" s="65">
        <v>23</v>
      </c>
      <c r="AB1" s="65">
        <v>24</v>
      </c>
      <c r="AC1" s="66" t="s">
        <v>261</v>
      </c>
      <c r="AD1" s="66" t="s">
        <v>262</v>
      </c>
      <c r="AE1" s="66" t="s">
        <v>263</v>
      </c>
    </row>
    <row r="2" spans="1:31" s="85" customFormat="1" ht="10.5">
      <c r="A2" s="85" t="s">
        <v>87</v>
      </c>
      <c r="B2" s="85" t="s">
        <v>114</v>
      </c>
      <c r="C2" s="85" t="s">
        <v>115</v>
      </c>
      <c r="D2" s="85" t="s">
        <v>140</v>
      </c>
      <c r="E2" s="85">
        <v>1</v>
      </c>
      <c r="F2" s="85">
        <v>1</v>
      </c>
      <c r="G2" s="85">
        <v>1</v>
      </c>
      <c r="H2" s="85">
        <v>1</v>
      </c>
      <c r="I2" s="85">
        <v>1</v>
      </c>
      <c r="J2" s="85">
        <v>1</v>
      </c>
      <c r="K2" s="85">
        <v>1</v>
      </c>
      <c r="L2" s="85">
        <v>1</v>
      </c>
      <c r="M2" s="85">
        <v>1</v>
      </c>
      <c r="N2" s="85">
        <v>1</v>
      </c>
      <c r="O2" s="85">
        <v>1</v>
      </c>
      <c r="P2" s="85">
        <v>1</v>
      </c>
      <c r="Q2" s="85">
        <v>1</v>
      </c>
      <c r="R2" s="85">
        <v>1</v>
      </c>
      <c r="S2" s="85">
        <v>1</v>
      </c>
      <c r="T2" s="85">
        <v>1</v>
      </c>
      <c r="U2" s="85">
        <v>1</v>
      </c>
      <c r="V2" s="85">
        <v>1</v>
      </c>
      <c r="W2" s="85">
        <v>1</v>
      </c>
      <c r="X2" s="85">
        <v>1</v>
      </c>
      <c r="Y2" s="85">
        <v>1</v>
      </c>
      <c r="Z2" s="85">
        <v>1</v>
      </c>
      <c r="AA2" s="85">
        <v>1</v>
      </c>
      <c r="AB2" s="85">
        <v>1</v>
      </c>
      <c r="AC2" s="85">
        <v>24</v>
      </c>
      <c r="AD2" s="85">
        <v>35.4</v>
      </c>
      <c r="AE2" s="85">
        <v>1845.86</v>
      </c>
    </row>
    <row r="3" spans="1:31" s="85" customFormat="1" ht="10.5">
      <c r="D3" s="85" t="s">
        <v>151</v>
      </c>
      <c r="E3" s="85">
        <v>0</v>
      </c>
      <c r="F3" s="85">
        <v>0</v>
      </c>
      <c r="G3" s="85">
        <v>0</v>
      </c>
      <c r="H3" s="85">
        <v>0</v>
      </c>
      <c r="I3" s="85">
        <v>0</v>
      </c>
      <c r="J3" s="85">
        <v>0</v>
      </c>
      <c r="K3" s="85">
        <v>0</v>
      </c>
      <c r="L3" s="85">
        <v>0</v>
      </c>
      <c r="M3" s="85">
        <v>0</v>
      </c>
      <c r="N3" s="85">
        <v>0</v>
      </c>
      <c r="O3" s="85">
        <v>0</v>
      </c>
      <c r="P3" s="85">
        <v>0</v>
      </c>
      <c r="Q3" s="85">
        <v>0</v>
      </c>
      <c r="R3" s="85">
        <v>0</v>
      </c>
      <c r="S3" s="85">
        <v>0</v>
      </c>
      <c r="T3" s="85">
        <v>0</v>
      </c>
      <c r="U3" s="85">
        <v>0</v>
      </c>
      <c r="V3" s="85">
        <v>0</v>
      </c>
      <c r="W3" s="85">
        <v>0</v>
      </c>
      <c r="X3" s="85">
        <v>0</v>
      </c>
      <c r="Y3" s="85">
        <v>0</v>
      </c>
      <c r="Z3" s="85">
        <v>0</v>
      </c>
      <c r="AA3" s="85">
        <v>0</v>
      </c>
      <c r="AB3" s="85">
        <v>0</v>
      </c>
      <c r="AC3" s="85">
        <v>0</v>
      </c>
    </row>
    <row r="4" spans="1:31" s="85" customFormat="1" ht="10.5">
      <c r="D4" s="85" t="s">
        <v>312</v>
      </c>
      <c r="E4" s="85">
        <v>0.45</v>
      </c>
      <c r="F4" s="85">
        <v>0.15</v>
      </c>
      <c r="G4" s="85">
        <v>0.15</v>
      </c>
      <c r="H4" s="85">
        <v>0.15</v>
      </c>
      <c r="I4" s="85">
        <v>0.15</v>
      </c>
      <c r="J4" s="85">
        <v>0.45</v>
      </c>
      <c r="K4" s="85">
        <v>0.9</v>
      </c>
      <c r="L4" s="85">
        <v>0.9</v>
      </c>
      <c r="M4" s="85">
        <v>0.9</v>
      </c>
      <c r="N4" s="85">
        <v>0.9</v>
      </c>
      <c r="O4" s="85">
        <v>0.9</v>
      </c>
      <c r="P4" s="85">
        <v>0.9</v>
      </c>
      <c r="Q4" s="85">
        <v>0.9</v>
      </c>
      <c r="R4" s="85">
        <v>0.9</v>
      </c>
      <c r="S4" s="85">
        <v>0.9</v>
      </c>
      <c r="T4" s="85">
        <v>0.9</v>
      </c>
      <c r="U4" s="85">
        <v>0.9</v>
      </c>
      <c r="V4" s="85">
        <v>0.9</v>
      </c>
      <c r="W4" s="85">
        <v>0.9</v>
      </c>
      <c r="X4" s="85">
        <v>0.9</v>
      </c>
      <c r="Y4" s="85">
        <v>0.9</v>
      </c>
      <c r="Z4" s="85">
        <v>0.9</v>
      </c>
      <c r="AA4" s="85">
        <v>0.9</v>
      </c>
      <c r="AB4" s="85">
        <v>0.9</v>
      </c>
      <c r="AC4" s="85">
        <v>17.7</v>
      </c>
    </row>
    <row r="5" spans="1:31" s="85" customFormat="1" ht="10.5">
      <c r="A5" s="85" t="s">
        <v>89</v>
      </c>
      <c r="B5" s="85" t="s">
        <v>114</v>
      </c>
      <c r="C5" s="85" t="s">
        <v>115</v>
      </c>
      <c r="D5" s="85" t="s">
        <v>264</v>
      </c>
      <c r="E5" s="85">
        <v>0.1</v>
      </c>
      <c r="F5" s="85">
        <v>0.1</v>
      </c>
      <c r="G5" s="85">
        <v>0.1</v>
      </c>
      <c r="H5" s="85">
        <v>0.1</v>
      </c>
      <c r="I5" s="85">
        <v>0.1</v>
      </c>
      <c r="J5" s="85">
        <v>0.1</v>
      </c>
      <c r="K5" s="85">
        <v>0.25</v>
      </c>
      <c r="L5" s="85">
        <v>0.35</v>
      </c>
      <c r="M5" s="85">
        <v>0.35</v>
      </c>
      <c r="N5" s="85">
        <v>0.25</v>
      </c>
      <c r="O5" s="85">
        <v>0.35</v>
      </c>
      <c r="P5" s="85">
        <v>0.35</v>
      </c>
      <c r="Q5" s="85">
        <v>0.35</v>
      </c>
      <c r="R5" s="85">
        <v>0.25</v>
      </c>
      <c r="S5" s="85">
        <v>0.25</v>
      </c>
      <c r="T5" s="85">
        <v>0.25</v>
      </c>
      <c r="U5" s="85">
        <v>0.35</v>
      </c>
      <c r="V5" s="85">
        <v>0.35</v>
      </c>
      <c r="W5" s="85">
        <v>0.35</v>
      </c>
      <c r="X5" s="85">
        <v>0.25</v>
      </c>
      <c r="Y5" s="85">
        <v>0.25</v>
      </c>
      <c r="Z5" s="85">
        <v>0.25</v>
      </c>
      <c r="AA5" s="85">
        <v>0.25</v>
      </c>
      <c r="AB5" s="85">
        <v>0.25</v>
      </c>
      <c r="AC5" s="85">
        <v>5.9</v>
      </c>
      <c r="AD5" s="85">
        <v>23.6</v>
      </c>
      <c r="AE5" s="85">
        <v>1230.57</v>
      </c>
    </row>
    <row r="6" spans="1:31" s="85" customFormat="1" ht="10.5">
      <c r="D6" s="85" t="s">
        <v>150</v>
      </c>
      <c r="E6" s="85">
        <v>0.1</v>
      </c>
      <c r="F6" s="85">
        <v>0.1</v>
      </c>
      <c r="G6" s="85">
        <v>0.1</v>
      </c>
      <c r="H6" s="85">
        <v>0.1</v>
      </c>
      <c r="I6" s="85">
        <v>0.1</v>
      </c>
      <c r="J6" s="85">
        <v>0.1</v>
      </c>
      <c r="K6" s="85">
        <v>0.25</v>
      </c>
      <c r="L6" s="85">
        <v>0.35</v>
      </c>
      <c r="M6" s="85">
        <v>0.35</v>
      </c>
      <c r="N6" s="85">
        <v>0.25</v>
      </c>
      <c r="O6" s="85">
        <v>0.35</v>
      </c>
      <c r="P6" s="85">
        <v>0.35</v>
      </c>
      <c r="Q6" s="85">
        <v>0.35</v>
      </c>
      <c r="R6" s="85">
        <v>0.25</v>
      </c>
      <c r="S6" s="85">
        <v>0.25</v>
      </c>
      <c r="T6" s="85">
        <v>0.25</v>
      </c>
      <c r="U6" s="85">
        <v>0.35</v>
      </c>
      <c r="V6" s="85">
        <v>0.35</v>
      </c>
      <c r="W6" s="85">
        <v>0.35</v>
      </c>
      <c r="X6" s="85">
        <v>0.25</v>
      </c>
      <c r="Y6" s="85">
        <v>0.25</v>
      </c>
      <c r="Z6" s="85">
        <v>0.25</v>
      </c>
      <c r="AA6" s="85">
        <v>0.25</v>
      </c>
      <c r="AB6" s="85">
        <v>0.25</v>
      </c>
      <c r="AC6" s="85">
        <v>5.9</v>
      </c>
    </row>
    <row r="7" spans="1:31" s="85" customFormat="1" ht="10.5">
      <c r="D7" s="85" t="s">
        <v>140</v>
      </c>
      <c r="E7" s="85">
        <v>0.35</v>
      </c>
      <c r="F7" s="85">
        <v>0.35</v>
      </c>
      <c r="G7" s="85">
        <v>0.35</v>
      </c>
      <c r="H7" s="85">
        <v>0.35</v>
      </c>
      <c r="I7" s="85">
        <v>0.35</v>
      </c>
      <c r="J7" s="85">
        <v>0.35</v>
      </c>
      <c r="K7" s="85">
        <v>0.35</v>
      </c>
      <c r="L7" s="85">
        <v>0.35</v>
      </c>
      <c r="M7" s="85">
        <v>0.35</v>
      </c>
      <c r="N7" s="85">
        <v>0.35</v>
      </c>
      <c r="O7" s="85">
        <v>0.35</v>
      </c>
      <c r="P7" s="85">
        <v>0.35</v>
      </c>
      <c r="Q7" s="85">
        <v>0.35</v>
      </c>
      <c r="R7" s="85">
        <v>0.35</v>
      </c>
      <c r="S7" s="85">
        <v>0.35</v>
      </c>
      <c r="T7" s="85">
        <v>0.35</v>
      </c>
      <c r="U7" s="85">
        <v>0.35</v>
      </c>
      <c r="V7" s="85">
        <v>0.35</v>
      </c>
      <c r="W7" s="85">
        <v>0.35</v>
      </c>
      <c r="X7" s="85">
        <v>0.35</v>
      </c>
      <c r="Y7" s="85">
        <v>0.35</v>
      </c>
      <c r="Z7" s="85">
        <v>0.35</v>
      </c>
      <c r="AA7" s="85">
        <v>0.35</v>
      </c>
      <c r="AB7" s="85">
        <v>0.35</v>
      </c>
      <c r="AC7" s="85">
        <v>8.4</v>
      </c>
    </row>
    <row r="8" spans="1:31" s="85" customFormat="1" ht="10.5">
      <c r="D8" s="85" t="s">
        <v>151</v>
      </c>
      <c r="E8" s="85">
        <v>0</v>
      </c>
      <c r="F8" s="85">
        <v>0</v>
      </c>
      <c r="G8" s="85">
        <v>0</v>
      </c>
      <c r="H8" s="85">
        <v>0</v>
      </c>
      <c r="I8" s="85">
        <v>0</v>
      </c>
      <c r="J8" s="85">
        <v>0</v>
      </c>
      <c r="K8" s="85">
        <v>0</v>
      </c>
      <c r="L8" s="85">
        <v>0</v>
      </c>
      <c r="M8" s="85">
        <v>0</v>
      </c>
      <c r="N8" s="85">
        <v>0</v>
      </c>
      <c r="O8" s="85">
        <v>0</v>
      </c>
      <c r="P8" s="85">
        <v>0</v>
      </c>
      <c r="Q8" s="85">
        <v>0</v>
      </c>
      <c r="R8" s="85">
        <v>0</v>
      </c>
      <c r="S8" s="85">
        <v>0</v>
      </c>
      <c r="T8" s="85">
        <v>0</v>
      </c>
      <c r="U8" s="85">
        <v>0</v>
      </c>
      <c r="V8" s="85">
        <v>0</v>
      </c>
      <c r="W8" s="85">
        <v>0</v>
      </c>
      <c r="X8" s="85">
        <v>0</v>
      </c>
      <c r="Y8" s="85">
        <v>0</v>
      </c>
      <c r="Z8" s="85">
        <v>0</v>
      </c>
      <c r="AA8" s="85">
        <v>0</v>
      </c>
      <c r="AB8" s="85">
        <v>0</v>
      </c>
      <c r="AC8" s="85">
        <v>0</v>
      </c>
    </row>
    <row r="9" spans="1:31" s="85" customFormat="1" ht="10.5">
      <c r="D9" s="85" t="s">
        <v>146</v>
      </c>
      <c r="E9" s="85">
        <v>0.1</v>
      </c>
      <c r="F9" s="85">
        <v>0.1</v>
      </c>
      <c r="G9" s="85">
        <v>0.1</v>
      </c>
      <c r="H9" s="85">
        <v>0.1</v>
      </c>
      <c r="I9" s="85">
        <v>0.1</v>
      </c>
      <c r="J9" s="85">
        <v>0.1</v>
      </c>
      <c r="K9" s="85">
        <v>0.25</v>
      </c>
      <c r="L9" s="85">
        <v>0.35</v>
      </c>
      <c r="M9" s="85">
        <v>0.35</v>
      </c>
      <c r="N9" s="85">
        <v>0.25</v>
      </c>
      <c r="O9" s="85">
        <v>0.35</v>
      </c>
      <c r="P9" s="85">
        <v>0.35</v>
      </c>
      <c r="Q9" s="85">
        <v>0.35</v>
      </c>
      <c r="R9" s="85">
        <v>0.25</v>
      </c>
      <c r="S9" s="85">
        <v>0.25</v>
      </c>
      <c r="T9" s="85">
        <v>0.25</v>
      </c>
      <c r="U9" s="85">
        <v>0.35</v>
      </c>
      <c r="V9" s="85">
        <v>0.35</v>
      </c>
      <c r="W9" s="85">
        <v>0.35</v>
      </c>
      <c r="X9" s="85">
        <v>0.25</v>
      </c>
      <c r="Y9" s="85">
        <v>0.25</v>
      </c>
      <c r="Z9" s="85">
        <v>0.25</v>
      </c>
      <c r="AA9" s="85">
        <v>0.25</v>
      </c>
      <c r="AB9" s="85">
        <v>0.25</v>
      </c>
      <c r="AC9" s="85">
        <v>5.9</v>
      </c>
    </row>
    <row r="10" spans="1:31" s="85" customFormat="1" ht="10.5">
      <c r="A10" s="85" t="s">
        <v>313</v>
      </c>
      <c r="B10" s="85" t="s">
        <v>114</v>
      </c>
      <c r="C10" s="85" t="s">
        <v>115</v>
      </c>
      <c r="D10" s="85" t="s">
        <v>265</v>
      </c>
      <c r="E10" s="85">
        <v>0.02</v>
      </c>
      <c r="F10" s="85">
        <v>0.02</v>
      </c>
      <c r="G10" s="85">
        <v>0.02</v>
      </c>
      <c r="H10" s="85">
        <v>0.02</v>
      </c>
      <c r="I10" s="85">
        <v>0.02</v>
      </c>
      <c r="J10" s="85">
        <v>0.05</v>
      </c>
      <c r="K10" s="85">
        <v>0.1</v>
      </c>
      <c r="L10" s="85">
        <v>0.15</v>
      </c>
      <c r="M10" s="85">
        <v>0.2</v>
      </c>
      <c r="N10" s="85">
        <v>0.15</v>
      </c>
      <c r="O10" s="85">
        <v>0.25</v>
      </c>
      <c r="P10" s="85">
        <v>0.25</v>
      </c>
      <c r="Q10" s="85">
        <v>0.25</v>
      </c>
      <c r="R10" s="85">
        <v>0.2</v>
      </c>
      <c r="S10" s="85">
        <v>0.15</v>
      </c>
      <c r="T10" s="85">
        <v>0.2</v>
      </c>
      <c r="U10" s="85">
        <v>0.3</v>
      </c>
      <c r="V10" s="85">
        <v>0.3</v>
      </c>
      <c r="W10" s="85">
        <v>0.3</v>
      </c>
      <c r="X10" s="85">
        <v>0.2</v>
      </c>
      <c r="Y10" s="85">
        <v>0.2</v>
      </c>
      <c r="Z10" s="85">
        <v>0.15</v>
      </c>
      <c r="AA10" s="85">
        <v>0.1</v>
      </c>
      <c r="AB10" s="85">
        <v>0.05</v>
      </c>
      <c r="AC10" s="85">
        <v>3.65</v>
      </c>
      <c r="AD10" s="85">
        <v>21.9</v>
      </c>
      <c r="AE10" s="85">
        <v>1141.93</v>
      </c>
    </row>
    <row r="11" spans="1:31" s="85" customFormat="1" ht="10.5">
      <c r="D11" s="85" t="s">
        <v>140</v>
      </c>
      <c r="E11" s="85">
        <v>0.25</v>
      </c>
      <c r="F11" s="85">
        <v>0.25</v>
      </c>
      <c r="G11" s="85">
        <v>0.25</v>
      </c>
      <c r="H11" s="85">
        <v>0.25</v>
      </c>
      <c r="I11" s="85">
        <v>0.25</v>
      </c>
      <c r="J11" s="85">
        <v>0.25</v>
      </c>
      <c r="K11" s="85">
        <v>0.25</v>
      </c>
      <c r="L11" s="85">
        <v>0.25</v>
      </c>
      <c r="M11" s="85">
        <v>0.25</v>
      </c>
      <c r="N11" s="85">
        <v>0.25</v>
      </c>
      <c r="O11" s="85">
        <v>0.25</v>
      </c>
      <c r="P11" s="85">
        <v>0.25</v>
      </c>
      <c r="Q11" s="85">
        <v>0.25</v>
      </c>
      <c r="R11" s="85">
        <v>0.25</v>
      </c>
      <c r="S11" s="85">
        <v>0.25</v>
      </c>
      <c r="T11" s="85">
        <v>0.25</v>
      </c>
      <c r="U11" s="85">
        <v>0.25</v>
      </c>
      <c r="V11" s="85">
        <v>0.25</v>
      </c>
      <c r="W11" s="85">
        <v>0.25</v>
      </c>
      <c r="X11" s="85">
        <v>0.25</v>
      </c>
      <c r="Y11" s="85">
        <v>0.25</v>
      </c>
      <c r="Z11" s="85">
        <v>0.25</v>
      </c>
      <c r="AA11" s="85">
        <v>0.25</v>
      </c>
      <c r="AB11" s="85">
        <v>0.25</v>
      </c>
      <c r="AC11" s="85">
        <v>6</v>
      </c>
    </row>
    <row r="12" spans="1:31" s="85" customFormat="1" ht="10.5">
      <c r="D12" s="85" t="s">
        <v>151</v>
      </c>
      <c r="E12" s="85">
        <v>0</v>
      </c>
      <c r="F12" s="85">
        <v>0</v>
      </c>
      <c r="G12" s="85">
        <v>0</v>
      </c>
      <c r="H12" s="85">
        <v>0</v>
      </c>
      <c r="I12" s="85">
        <v>0</v>
      </c>
      <c r="J12" s="85">
        <v>0</v>
      </c>
      <c r="K12" s="85">
        <v>0</v>
      </c>
      <c r="L12" s="85">
        <v>0</v>
      </c>
      <c r="M12" s="85">
        <v>0</v>
      </c>
      <c r="N12" s="85">
        <v>0</v>
      </c>
      <c r="O12" s="85">
        <v>0</v>
      </c>
      <c r="P12" s="85">
        <v>0</v>
      </c>
      <c r="Q12" s="85">
        <v>0</v>
      </c>
      <c r="R12" s="85">
        <v>0</v>
      </c>
      <c r="S12" s="85">
        <v>0</v>
      </c>
      <c r="T12" s="85">
        <v>0</v>
      </c>
      <c r="U12" s="85">
        <v>0</v>
      </c>
      <c r="V12" s="85">
        <v>0</v>
      </c>
      <c r="W12" s="85">
        <v>0</v>
      </c>
      <c r="X12" s="85">
        <v>0</v>
      </c>
      <c r="Y12" s="85">
        <v>0</v>
      </c>
      <c r="Z12" s="85">
        <v>0</v>
      </c>
      <c r="AA12" s="85">
        <v>0</v>
      </c>
      <c r="AB12" s="85">
        <v>0</v>
      </c>
      <c r="AC12" s="85">
        <v>0</v>
      </c>
    </row>
    <row r="13" spans="1:31" s="85" customFormat="1" ht="10.5">
      <c r="D13" s="85" t="s">
        <v>146</v>
      </c>
      <c r="E13" s="85">
        <v>0.02</v>
      </c>
      <c r="F13" s="85">
        <v>0.02</v>
      </c>
      <c r="G13" s="85">
        <v>0.02</v>
      </c>
      <c r="H13" s="85">
        <v>0.02</v>
      </c>
      <c r="I13" s="85">
        <v>0.02</v>
      </c>
      <c r="J13" s="85">
        <v>0.05</v>
      </c>
      <c r="K13" s="85">
        <v>0.1</v>
      </c>
      <c r="L13" s="85">
        <v>0.15</v>
      </c>
      <c r="M13" s="85">
        <v>0.2</v>
      </c>
      <c r="N13" s="85">
        <v>0.15</v>
      </c>
      <c r="O13" s="85">
        <v>0.25</v>
      </c>
      <c r="P13" s="85">
        <v>0.25</v>
      </c>
      <c r="Q13" s="85">
        <v>0.25</v>
      </c>
      <c r="R13" s="85">
        <v>0.2</v>
      </c>
      <c r="S13" s="85">
        <v>0.15</v>
      </c>
      <c r="T13" s="85">
        <v>0.2</v>
      </c>
      <c r="U13" s="85">
        <v>0.3</v>
      </c>
      <c r="V13" s="85">
        <v>0.3</v>
      </c>
      <c r="W13" s="85">
        <v>0.3</v>
      </c>
      <c r="X13" s="85">
        <v>0.2</v>
      </c>
      <c r="Y13" s="85">
        <v>0.2</v>
      </c>
      <c r="Z13" s="85">
        <v>0.15</v>
      </c>
      <c r="AA13" s="85">
        <v>0.1</v>
      </c>
      <c r="AB13" s="85">
        <v>0.05</v>
      </c>
      <c r="AC13" s="85">
        <v>3.65</v>
      </c>
    </row>
    <row r="14" spans="1:31" s="85" customFormat="1" ht="10.5">
      <c r="A14" s="85" t="s">
        <v>88</v>
      </c>
      <c r="B14" s="85" t="s">
        <v>114</v>
      </c>
      <c r="C14" s="85" t="s">
        <v>115</v>
      </c>
      <c r="D14" s="85" t="s">
        <v>141</v>
      </c>
      <c r="E14" s="85">
        <v>0.05</v>
      </c>
      <c r="F14" s="85">
        <v>0</v>
      </c>
      <c r="G14" s="85">
        <v>0</v>
      </c>
      <c r="H14" s="85">
        <v>0</v>
      </c>
      <c r="I14" s="85">
        <v>0</v>
      </c>
      <c r="J14" s="85">
        <v>0.05</v>
      </c>
      <c r="K14" s="85">
        <v>0.1</v>
      </c>
      <c r="L14" s="85">
        <v>0.4</v>
      </c>
      <c r="M14" s="85">
        <v>0.4</v>
      </c>
      <c r="N14" s="85">
        <v>0.4</v>
      </c>
      <c r="O14" s="85">
        <v>0.2</v>
      </c>
      <c r="P14" s="85">
        <v>0.5</v>
      </c>
      <c r="Q14" s="85">
        <v>0.8</v>
      </c>
      <c r="R14" s="85">
        <v>0.7</v>
      </c>
      <c r="S14" s="85">
        <v>0.4</v>
      </c>
      <c r="T14" s="85">
        <v>0.2</v>
      </c>
      <c r="U14" s="85">
        <v>0.25</v>
      </c>
      <c r="V14" s="85">
        <v>0.5</v>
      </c>
      <c r="W14" s="85">
        <v>0.8</v>
      </c>
      <c r="X14" s="85">
        <v>0.8</v>
      </c>
      <c r="Y14" s="85">
        <v>0.8</v>
      </c>
      <c r="Z14" s="85">
        <v>0.5</v>
      </c>
      <c r="AA14" s="85">
        <v>0.35</v>
      </c>
      <c r="AB14" s="85">
        <v>0.2</v>
      </c>
      <c r="AC14" s="85">
        <v>8.4</v>
      </c>
      <c r="AD14" s="85">
        <v>56.8</v>
      </c>
      <c r="AE14" s="85">
        <v>2961.71</v>
      </c>
    </row>
    <row r="15" spans="1:31" s="85" customFormat="1" ht="10.5">
      <c r="D15" s="85" t="s">
        <v>140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1</v>
      </c>
      <c r="M15" s="85">
        <v>1</v>
      </c>
      <c r="N15" s="85">
        <v>1</v>
      </c>
      <c r="O15" s="85">
        <v>1</v>
      </c>
      <c r="P15" s="85">
        <v>1</v>
      </c>
      <c r="Q15" s="85">
        <v>1</v>
      </c>
      <c r="R15" s="85">
        <v>1</v>
      </c>
      <c r="S15" s="85">
        <v>1</v>
      </c>
      <c r="T15" s="85">
        <v>1</v>
      </c>
      <c r="U15" s="85">
        <v>1</v>
      </c>
      <c r="V15" s="85">
        <v>1</v>
      </c>
      <c r="W15" s="85">
        <v>1</v>
      </c>
      <c r="X15" s="85">
        <v>1</v>
      </c>
      <c r="Y15" s="85">
        <v>1</v>
      </c>
      <c r="Z15" s="85">
        <v>1</v>
      </c>
      <c r="AA15" s="85">
        <v>1</v>
      </c>
      <c r="AB15" s="85">
        <v>1</v>
      </c>
      <c r="AC15" s="85">
        <v>24</v>
      </c>
    </row>
    <row r="16" spans="1:31" s="85" customFormat="1" ht="10.5">
      <c r="D16" s="85" t="s">
        <v>151</v>
      </c>
      <c r="E16" s="85">
        <v>0</v>
      </c>
      <c r="F16" s="85">
        <v>0</v>
      </c>
      <c r="G16" s="85">
        <v>0</v>
      </c>
      <c r="H16" s="85">
        <v>0</v>
      </c>
      <c r="I16" s="85">
        <v>0</v>
      </c>
      <c r="J16" s="85">
        <v>0</v>
      </c>
      <c r="K16" s="85">
        <v>0</v>
      </c>
      <c r="L16" s="85">
        <v>0</v>
      </c>
      <c r="M16" s="85">
        <v>0</v>
      </c>
      <c r="N16" s="85">
        <v>0</v>
      </c>
      <c r="O16" s="85">
        <v>0</v>
      </c>
      <c r="P16" s="85">
        <v>0</v>
      </c>
      <c r="Q16" s="85">
        <v>0</v>
      </c>
      <c r="R16" s="85">
        <v>0</v>
      </c>
      <c r="S16" s="85">
        <v>0</v>
      </c>
      <c r="T16" s="85">
        <v>0</v>
      </c>
      <c r="U16" s="85">
        <v>0</v>
      </c>
      <c r="V16" s="85">
        <v>0</v>
      </c>
      <c r="W16" s="85">
        <v>0</v>
      </c>
      <c r="X16" s="85">
        <v>0</v>
      </c>
      <c r="Y16" s="85">
        <v>0</v>
      </c>
      <c r="Z16" s="85">
        <v>0</v>
      </c>
      <c r="AA16" s="85">
        <v>0</v>
      </c>
      <c r="AB16" s="85">
        <v>0</v>
      </c>
      <c r="AC16" s="85">
        <v>0</v>
      </c>
    </row>
    <row r="17" spans="1:31" s="85" customFormat="1" ht="10.5">
      <c r="D17" s="85" t="s">
        <v>150</v>
      </c>
      <c r="E17" s="85">
        <v>0.05</v>
      </c>
      <c r="F17" s="85">
        <v>0</v>
      </c>
      <c r="G17" s="85">
        <v>0</v>
      </c>
      <c r="H17" s="85">
        <v>0</v>
      </c>
      <c r="I17" s="85">
        <v>0</v>
      </c>
      <c r="J17" s="85">
        <v>0</v>
      </c>
      <c r="K17" s="85">
        <v>0.05</v>
      </c>
      <c r="L17" s="85">
        <v>0.5</v>
      </c>
      <c r="M17" s="85">
        <v>0.5</v>
      </c>
      <c r="N17" s="85">
        <v>0.4</v>
      </c>
      <c r="O17" s="85">
        <v>0.2</v>
      </c>
      <c r="P17" s="85">
        <v>0.45</v>
      </c>
      <c r="Q17" s="85">
        <v>0.5</v>
      </c>
      <c r="R17" s="85">
        <v>0.5</v>
      </c>
      <c r="S17" s="85">
        <v>0.35</v>
      </c>
      <c r="T17" s="85">
        <v>0.3</v>
      </c>
      <c r="U17" s="85">
        <v>0.3</v>
      </c>
      <c r="V17" s="85">
        <v>0.3</v>
      </c>
      <c r="W17" s="85">
        <v>0.7</v>
      </c>
      <c r="X17" s="85">
        <v>0.9</v>
      </c>
      <c r="Y17" s="85">
        <v>0.7</v>
      </c>
      <c r="Z17" s="85">
        <v>0.65</v>
      </c>
      <c r="AA17" s="85">
        <v>0.55000000000000004</v>
      </c>
      <c r="AB17" s="85">
        <v>0.35</v>
      </c>
      <c r="AC17" s="85">
        <v>8.25</v>
      </c>
    </row>
    <row r="18" spans="1:31" s="85" customFormat="1" ht="10.5">
      <c r="D18" s="85" t="s">
        <v>146</v>
      </c>
      <c r="E18" s="85">
        <v>0.05</v>
      </c>
      <c r="F18" s="85">
        <v>0</v>
      </c>
      <c r="G18" s="85">
        <v>0</v>
      </c>
      <c r="H18" s="85">
        <v>0</v>
      </c>
      <c r="I18" s="85">
        <v>0</v>
      </c>
      <c r="J18" s="85">
        <v>0</v>
      </c>
      <c r="K18" s="85">
        <v>0.05</v>
      </c>
      <c r="L18" s="85">
        <v>0.5</v>
      </c>
      <c r="M18" s="85">
        <v>0.5</v>
      </c>
      <c r="N18" s="85">
        <v>0.2</v>
      </c>
      <c r="O18" s="85">
        <v>0.2</v>
      </c>
      <c r="P18" s="85">
        <v>0.3</v>
      </c>
      <c r="Q18" s="85">
        <v>0.5</v>
      </c>
      <c r="R18" s="85">
        <v>0.5</v>
      </c>
      <c r="S18" s="85">
        <v>0.3</v>
      </c>
      <c r="T18" s="85">
        <v>0.2</v>
      </c>
      <c r="U18" s="85">
        <v>0.25</v>
      </c>
      <c r="V18" s="85">
        <v>0.35</v>
      </c>
      <c r="W18" s="85">
        <v>0.55000000000000004</v>
      </c>
      <c r="X18" s="85">
        <v>0.65</v>
      </c>
      <c r="Y18" s="85">
        <v>0.7</v>
      </c>
      <c r="Z18" s="85">
        <v>0.35</v>
      </c>
      <c r="AA18" s="85">
        <v>0.2</v>
      </c>
      <c r="AB18" s="85">
        <v>0.2</v>
      </c>
      <c r="AC18" s="85">
        <v>6.55</v>
      </c>
    </row>
    <row r="19" spans="1:31" s="85" customFormat="1" ht="10.5">
      <c r="A19" s="85" t="s">
        <v>109</v>
      </c>
      <c r="B19" s="85" t="s">
        <v>114</v>
      </c>
      <c r="C19" s="85" t="s">
        <v>115</v>
      </c>
      <c r="D19" s="85" t="s">
        <v>138</v>
      </c>
      <c r="E19" s="85">
        <v>1</v>
      </c>
      <c r="F19" s="85">
        <v>1</v>
      </c>
      <c r="G19" s="85">
        <v>1</v>
      </c>
      <c r="H19" s="85">
        <v>1</v>
      </c>
      <c r="I19" s="85">
        <v>1</v>
      </c>
      <c r="J19" s="85">
        <v>0</v>
      </c>
      <c r="K19" s="85">
        <v>0</v>
      </c>
      <c r="L19" s="85">
        <v>0</v>
      </c>
      <c r="M19" s="85">
        <v>0</v>
      </c>
      <c r="N19" s="85">
        <v>0</v>
      </c>
      <c r="O19" s="85">
        <v>0</v>
      </c>
      <c r="P19" s="85">
        <v>0</v>
      </c>
      <c r="Q19" s="85">
        <v>0</v>
      </c>
      <c r="R19" s="85">
        <v>0</v>
      </c>
      <c r="S19" s="85">
        <v>0</v>
      </c>
      <c r="T19" s="85">
        <v>0</v>
      </c>
      <c r="U19" s="85">
        <v>0</v>
      </c>
      <c r="V19" s="85">
        <v>0</v>
      </c>
      <c r="W19" s="85">
        <v>0</v>
      </c>
      <c r="X19" s="85">
        <v>0</v>
      </c>
      <c r="Y19" s="85">
        <v>0</v>
      </c>
      <c r="Z19" s="85">
        <v>0</v>
      </c>
      <c r="AA19" s="85">
        <v>0</v>
      </c>
      <c r="AB19" s="85">
        <v>0</v>
      </c>
      <c r="AC19" s="85">
        <v>5</v>
      </c>
      <c r="AD19" s="85">
        <v>35</v>
      </c>
      <c r="AE19" s="85">
        <v>1825</v>
      </c>
    </row>
    <row r="20" spans="1:31" s="85" customFormat="1" ht="10.5">
      <c r="D20" s="85" t="s">
        <v>145</v>
      </c>
      <c r="E20" s="85">
        <v>1</v>
      </c>
      <c r="F20" s="85">
        <v>1</v>
      </c>
      <c r="G20" s="85">
        <v>1</v>
      </c>
      <c r="H20" s="85">
        <v>1</v>
      </c>
      <c r="I20" s="85">
        <v>1</v>
      </c>
      <c r="J20" s="85">
        <v>0</v>
      </c>
      <c r="K20" s="85">
        <v>0</v>
      </c>
      <c r="L20" s="85">
        <v>0</v>
      </c>
      <c r="M20" s="85">
        <v>0</v>
      </c>
      <c r="N20" s="85">
        <v>0</v>
      </c>
      <c r="O20" s="85">
        <v>0</v>
      </c>
      <c r="P20" s="85">
        <v>0</v>
      </c>
      <c r="Q20" s="85">
        <v>0</v>
      </c>
      <c r="R20" s="85">
        <v>0</v>
      </c>
      <c r="S20" s="85">
        <v>0</v>
      </c>
      <c r="T20" s="85">
        <v>0</v>
      </c>
      <c r="U20" s="85">
        <v>0</v>
      </c>
      <c r="V20" s="85">
        <v>0</v>
      </c>
      <c r="W20" s="85">
        <v>0</v>
      </c>
      <c r="X20" s="85">
        <v>0</v>
      </c>
      <c r="Y20" s="85">
        <v>0</v>
      </c>
      <c r="Z20" s="85">
        <v>0</v>
      </c>
      <c r="AA20" s="85">
        <v>0</v>
      </c>
      <c r="AB20" s="85">
        <v>0</v>
      </c>
      <c r="AC20" s="85">
        <v>5</v>
      </c>
    </row>
    <row r="21" spans="1:31" s="85" customFormat="1" ht="10.5">
      <c r="D21" s="85" t="s">
        <v>146</v>
      </c>
      <c r="E21" s="85">
        <v>1</v>
      </c>
      <c r="F21" s="85">
        <v>1</v>
      </c>
      <c r="G21" s="85">
        <v>1</v>
      </c>
      <c r="H21" s="85">
        <v>1</v>
      </c>
      <c r="I21" s="85">
        <v>1</v>
      </c>
      <c r="J21" s="85">
        <v>0</v>
      </c>
      <c r="K21" s="85">
        <v>0</v>
      </c>
      <c r="L21" s="85">
        <v>0</v>
      </c>
      <c r="M21" s="85">
        <v>0</v>
      </c>
      <c r="N21" s="85">
        <v>0</v>
      </c>
      <c r="O21" s="85">
        <v>0</v>
      </c>
      <c r="P21" s="85">
        <v>0</v>
      </c>
      <c r="Q21" s="85">
        <v>0</v>
      </c>
      <c r="R21" s="85">
        <v>0</v>
      </c>
      <c r="S21" s="85">
        <v>0</v>
      </c>
      <c r="T21" s="85">
        <v>0</v>
      </c>
      <c r="U21" s="85">
        <v>0</v>
      </c>
      <c r="V21" s="85">
        <v>0</v>
      </c>
      <c r="W21" s="85">
        <v>0</v>
      </c>
      <c r="X21" s="85">
        <v>0</v>
      </c>
      <c r="Y21" s="85">
        <v>0</v>
      </c>
      <c r="Z21" s="85">
        <v>0</v>
      </c>
      <c r="AA21" s="85">
        <v>0</v>
      </c>
      <c r="AB21" s="85">
        <v>0</v>
      </c>
      <c r="AC21" s="85">
        <v>5</v>
      </c>
    </row>
    <row r="22" spans="1:31" s="85" customFormat="1" ht="10.5">
      <c r="A22" s="85" t="s">
        <v>147</v>
      </c>
      <c r="B22" s="85" t="s">
        <v>114</v>
      </c>
      <c r="C22" s="85" t="s">
        <v>115</v>
      </c>
      <c r="D22" s="85" t="s">
        <v>138</v>
      </c>
      <c r="E22" s="85">
        <v>1</v>
      </c>
      <c r="F22" s="85">
        <v>1</v>
      </c>
      <c r="G22" s="85">
        <v>1</v>
      </c>
      <c r="H22" s="85">
        <v>1</v>
      </c>
      <c r="I22" s="85">
        <v>1</v>
      </c>
      <c r="J22" s="85">
        <v>0.5</v>
      </c>
      <c r="K22" s="85">
        <v>0.5</v>
      </c>
      <c r="L22" s="85">
        <v>0.5</v>
      </c>
      <c r="M22" s="85">
        <v>0.5</v>
      </c>
      <c r="N22" s="85">
        <v>0.5</v>
      </c>
      <c r="O22" s="85">
        <v>0.5</v>
      </c>
      <c r="P22" s="85">
        <v>0.5</v>
      </c>
      <c r="Q22" s="85">
        <v>0.5</v>
      </c>
      <c r="R22" s="85">
        <v>0.5</v>
      </c>
      <c r="S22" s="85">
        <v>0.5</v>
      </c>
      <c r="T22" s="85">
        <v>0.5</v>
      </c>
      <c r="U22" s="85">
        <v>0.5</v>
      </c>
      <c r="V22" s="85">
        <v>0.5</v>
      </c>
      <c r="W22" s="85">
        <v>0.5</v>
      </c>
      <c r="X22" s="85">
        <v>0.5</v>
      </c>
      <c r="Y22" s="85">
        <v>0.5</v>
      </c>
      <c r="Z22" s="85">
        <v>0.5</v>
      </c>
      <c r="AA22" s="85">
        <v>0.5</v>
      </c>
      <c r="AB22" s="85">
        <v>0.5</v>
      </c>
      <c r="AC22" s="85">
        <v>14.5</v>
      </c>
      <c r="AD22" s="85">
        <v>101.5</v>
      </c>
      <c r="AE22" s="85">
        <v>5292.5</v>
      </c>
    </row>
    <row r="23" spans="1:31" s="85" customFormat="1" ht="10.5">
      <c r="D23" s="85" t="s">
        <v>145</v>
      </c>
      <c r="E23" s="85">
        <v>1</v>
      </c>
      <c r="F23" s="85">
        <v>1</v>
      </c>
      <c r="G23" s="85">
        <v>1</v>
      </c>
      <c r="H23" s="85">
        <v>1</v>
      </c>
      <c r="I23" s="85">
        <v>1</v>
      </c>
      <c r="J23" s="85">
        <v>0.5</v>
      </c>
      <c r="K23" s="85">
        <v>0.5</v>
      </c>
      <c r="L23" s="85">
        <v>0.5</v>
      </c>
      <c r="M23" s="85">
        <v>0.5</v>
      </c>
      <c r="N23" s="85">
        <v>0.5</v>
      </c>
      <c r="O23" s="85">
        <v>0.5</v>
      </c>
      <c r="P23" s="85">
        <v>0.5</v>
      </c>
      <c r="Q23" s="85">
        <v>0.5</v>
      </c>
      <c r="R23" s="85">
        <v>0.5</v>
      </c>
      <c r="S23" s="85">
        <v>0.5</v>
      </c>
      <c r="T23" s="85">
        <v>0.5</v>
      </c>
      <c r="U23" s="85">
        <v>0.5</v>
      </c>
      <c r="V23" s="85">
        <v>0.5</v>
      </c>
      <c r="W23" s="85">
        <v>0.5</v>
      </c>
      <c r="X23" s="85">
        <v>0.5</v>
      </c>
      <c r="Y23" s="85">
        <v>0.5</v>
      </c>
      <c r="Z23" s="85">
        <v>0.5</v>
      </c>
      <c r="AA23" s="85">
        <v>0.5</v>
      </c>
      <c r="AB23" s="85">
        <v>0.5</v>
      </c>
      <c r="AC23" s="85">
        <v>14.5</v>
      </c>
    </row>
    <row r="24" spans="1:31" s="85" customFormat="1" ht="10.5">
      <c r="D24" s="85" t="s">
        <v>146</v>
      </c>
      <c r="E24" s="85">
        <v>1</v>
      </c>
      <c r="F24" s="85">
        <v>1</v>
      </c>
      <c r="G24" s="85">
        <v>1</v>
      </c>
      <c r="H24" s="85">
        <v>1</v>
      </c>
      <c r="I24" s="85">
        <v>1</v>
      </c>
      <c r="J24" s="85">
        <v>0.5</v>
      </c>
      <c r="K24" s="85">
        <v>0.5</v>
      </c>
      <c r="L24" s="85">
        <v>0.5</v>
      </c>
      <c r="M24" s="85">
        <v>0.5</v>
      </c>
      <c r="N24" s="85">
        <v>0.5</v>
      </c>
      <c r="O24" s="85">
        <v>0.5</v>
      </c>
      <c r="P24" s="85">
        <v>0.5</v>
      </c>
      <c r="Q24" s="85">
        <v>0.5</v>
      </c>
      <c r="R24" s="85">
        <v>0.5</v>
      </c>
      <c r="S24" s="85">
        <v>0.5</v>
      </c>
      <c r="T24" s="85">
        <v>0.5</v>
      </c>
      <c r="U24" s="85">
        <v>0.5</v>
      </c>
      <c r="V24" s="85">
        <v>0.5</v>
      </c>
      <c r="W24" s="85">
        <v>0.5</v>
      </c>
      <c r="X24" s="85">
        <v>0.5</v>
      </c>
      <c r="Y24" s="85">
        <v>0.5</v>
      </c>
      <c r="Z24" s="85">
        <v>0.5</v>
      </c>
      <c r="AA24" s="85">
        <v>0.5</v>
      </c>
      <c r="AB24" s="85">
        <v>0.5</v>
      </c>
      <c r="AC24" s="85">
        <v>14.5</v>
      </c>
    </row>
    <row r="25" spans="1:31" s="85" customFormat="1" ht="10.5">
      <c r="A25" s="85" t="s">
        <v>110</v>
      </c>
      <c r="B25" s="85" t="s">
        <v>114</v>
      </c>
      <c r="C25" s="85" t="s">
        <v>115</v>
      </c>
      <c r="D25" s="85" t="s">
        <v>138</v>
      </c>
      <c r="E25" s="85">
        <v>0.2</v>
      </c>
      <c r="F25" s="85">
        <v>0</v>
      </c>
      <c r="G25" s="85">
        <v>0</v>
      </c>
      <c r="H25" s="85">
        <v>0</v>
      </c>
      <c r="I25" s="85">
        <v>0</v>
      </c>
      <c r="J25" s="85">
        <v>0</v>
      </c>
      <c r="K25" s="85">
        <v>0.15</v>
      </c>
      <c r="L25" s="85">
        <v>0.6</v>
      </c>
      <c r="M25" s="85">
        <v>0.55000000000000004</v>
      </c>
      <c r="N25" s="85">
        <v>0.45</v>
      </c>
      <c r="O25" s="85">
        <v>0.4</v>
      </c>
      <c r="P25" s="85">
        <v>0.45</v>
      </c>
      <c r="Q25" s="85">
        <v>0.4</v>
      </c>
      <c r="R25" s="85">
        <v>0.35</v>
      </c>
      <c r="S25" s="85">
        <v>0.3</v>
      </c>
      <c r="T25" s="85">
        <v>0.3</v>
      </c>
      <c r="U25" s="85">
        <v>0.3</v>
      </c>
      <c r="V25" s="85">
        <v>0.4</v>
      </c>
      <c r="W25" s="85">
        <v>0.55000000000000004</v>
      </c>
      <c r="X25" s="85">
        <v>0.6</v>
      </c>
      <c r="Y25" s="85">
        <v>0.5</v>
      </c>
      <c r="Z25" s="85">
        <v>0.55000000000000004</v>
      </c>
      <c r="AA25" s="85">
        <v>0.45</v>
      </c>
      <c r="AB25" s="85">
        <v>0.25</v>
      </c>
      <c r="AC25" s="85">
        <v>7.75</v>
      </c>
      <c r="AD25" s="85">
        <v>52.65</v>
      </c>
      <c r="AE25" s="85">
        <v>2745.32</v>
      </c>
    </row>
    <row r="26" spans="1:31" s="85" customFormat="1" ht="10.5">
      <c r="D26" s="85" t="s">
        <v>145</v>
      </c>
      <c r="E26" s="85">
        <v>0.2</v>
      </c>
      <c r="F26" s="85">
        <v>0</v>
      </c>
      <c r="G26" s="85">
        <v>0</v>
      </c>
      <c r="H26" s="85">
        <v>0</v>
      </c>
      <c r="I26" s="85">
        <v>0</v>
      </c>
      <c r="J26" s="85">
        <v>0</v>
      </c>
      <c r="K26" s="85">
        <v>0.15</v>
      </c>
      <c r="L26" s="85">
        <v>0.15</v>
      </c>
      <c r="M26" s="85">
        <v>0.15</v>
      </c>
      <c r="N26" s="85">
        <v>0.5</v>
      </c>
      <c r="O26" s="85">
        <v>0.45</v>
      </c>
      <c r="P26" s="85">
        <v>0.5</v>
      </c>
      <c r="Q26" s="85">
        <v>0.5</v>
      </c>
      <c r="R26" s="85">
        <v>0.45</v>
      </c>
      <c r="S26" s="85">
        <v>0.4</v>
      </c>
      <c r="T26" s="85">
        <v>0.4</v>
      </c>
      <c r="U26" s="85">
        <v>0.35</v>
      </c>
      <c r="V26" s="85">
        <v>0.4</v>
      </c>
      <c r="W26" s="85">
        <v>0.55000000000000004</v>
      </c>
      <c r="X26" s="85">
        <v>0.55000000000000004</v>
      </c>
      <c r="Y26" s="85">
        <v>0.5</v>
      </c>
      <c r="Z26" s="85">
        <v>0.55000000000000004</v>
      </c>
      <c r="AA26" s="85">
        <v>0.4</v>
      </c>
      <c r="AB26" s="85">
        <v>0.3</v>
      </c>
      <c r="AC26" s="85">
        <v>7.45</v>
      </c>
    </row>
    <row r="27" spans="1:31" s="85" customFormat="1" ht="10.5">
      <c r="D27" s="85" t="s">
        <v>146</v>
      </c>
      <c r="E27" s="85">
        <v>0.25</v>
      </c>
      <c r="F27" s="85">
        <v>0</v>
      </c>
      <c r="G27" s="85">
        <v>0</v>
      </c>
      <c r="H27" s="85">
        <v>0</v>
      </c>
      <c r="I27" s="85">
        <v>0</v>
      </c>
      <c r="J27" s="85">
        <v>0</v>
      </c>
      <c r="K27" s="85">
        <v>0.15</v>
      </c>
      <c r="L27" s="85">
        <v>0.15</v>
      </c>
      <c r="M27" s="85">
        <v>0.15</v>
      </c>
      <c r="N27" s="85">
        <v>0.15</v>
      </c>
      <c r="O27" s="85">
        <v>0.5</v>
      </c>
      <c r="P27" s="85">
        <v>0.5</v>
      </c>
      <c r="Q27" s="85">
        <v>0.4</v>
      </c>
      <c r="R27" s="85">
        <v>0.4</v>
      </c>
      <c r="S27" s="85">
        <v>0.3</v>
      </c>
      <c r="T27" s="85">
        <v>0.3</v>
      </c>
      <c r="U27" s="85">
        <v>0.3</v>
      </c>
      <c r="V27" s="85">
        <v>0.4</v>
      </c>
      <c r="W27" s="85">
        <v>0.5</v>
      </c>
      <c r="X27" s="85">
        <v>0.5</v>
      </c>
      <c r="Y27" s="85">
        <v>0.4</v>
      </c>
      <c r="Z27" s="85">
        <v>0.5</v>
      </c>
      <c r="AA27" s="85">
        <v>0.4</v>
      </c>
      <c r="AB27" s="85">
        <v>0.2</v>
      </c>
      <c r="AC27" s="85">
        <v>6.45</v>
      </c>
    </row>
    <row r="28" spans="1:31" s="85" customFormat="1" ht="10.5">
      <c r="A28" s="85" t="s">
        <v>137</v>
      </c>
      <c r="B28" s="85" t="s">
        <v>119</v>
      </c>
      <c r="C28" s="85" t="s">
        <v>115</v>
      </c>
      <c r="D28" s="85" t="s">
        <v>155</v>
      </c>
      <c r="E28" s="85">
        <v>1</v>
      </c>
      <c r="F28" s="85">
        <v>0</v>
      </c>
      <c r="G28" s="85">
        <v>0</v>
      </c>
      <c r="H28" s="85">
        <v>0</v>
      </c>
      <c r="I28" s="85">
        <v>0</v>
      </c>
      <c r="J28" s="85">
        <v>1</v>
      </c>
      <c r="K28" s="85">
        <v>1</v>
      </c>
      <c r="L28" s="85">
        <v>1</v>
      </c>
      <c r="M28" s="85">
        <v>1</v>
      </c>
      <c r="N28" s="85">
        <v>1</v>
      </c>
      <c r="O28" s="85">
        <v>1</v>
      </c>
      <c r="P28" s="85">
        <v>1</v>
      </c>
      <c r="Q28" s="85">
        <v>1</v>
      </c>
      <c r="R28" s="85">
        <v>1</v>
      </c>
      <c r="S28" s="85">
        <v>1</v>
      </c>
      <c r="T28" s="85">
        <v>1</v>
      </c>
      <c r="U28" s="85">
        <v>1</v>
      </c>
      <c r="V28" s="85">
        <v>1</v>
      </c>
      <c r="W28" s="85">
        <v>1</v>
      </c>
      <c r="X28" s="85">
        <v>1</v>
      </c>
      <c r="Y28" s="85">
        <v>1</v>
      </c>
      <c r="Z28" s="85">
        <v>1</v>
      </c>
      <c r="AA28" s="85">
        <v>1</v>
      </c>
      <c r="AB28" s="85">
        <v>1</v>
      </c>
      <c r="AC28" s="85">
        <v>20</v>
      </c>
      <c r="AD28" s="85">
        <v>80</v>
      </c>
      <c r="AE28" s="85">
        <v>4171.43</v>
      </c>
    </row>
    <row r="29" spans="1:31" s="85" customFormat="1" ht="10.5">
      <c r="D29" s="85" t="s">
        <v>145</v>
      </c>
      <c r="E29" s="85">
        <v>1</v>
      </c>
      <c r="F29" s="85">
        <v>0</v>
      </c>
      <c r="G29" s="85">
        <v>0</v>
      </c>
      <c r="H29" s="85">
        <v>0</v>
      </c>
      <c r="I29" s="85">
        <v>0</v>
      </c>
      <c r="J29" s="85">
        <v>1</v>
      </c>
      <c r="K29" s="85">
        <v>1</v>
      </c>
      <c r="L29" s="85">
        <v>1</v>
      </c>
      <c r="M29" s="85">
        <v>1</v>
      </c>
      <c r="N29" s="85">
        <v>1</v>
      </c>
      <c r="O29" s="85">
        <v>1</v>
      </c>
      <c r="P29" s="85">
        <v>1</v>
      </c>
      <c r="Q29" s="85">
        <v>1</v>
      </c>
      <c r="R29" s="85">
        <v>1</v>
      </c>
      <c r="S29" s="85">
        <v>1</v>
      </c>
      <c r="T29" s="85">
        <v>1</v>
      </c>
      <c r="U29" s="85">
        <v>1</v>
      </c>
      <c r="V29" s="85">
        <v>1</v>
      </c>
      <c r="W29" s="85">
        <v>1</v>
      </c>
      <c r="X29" s="85">
        <v>1</v>
      </c>
      <c r="Y29" s="85">
        <v>1</v>
      </c>
      <c r="Z29" s="85">
        <v>1</v>
      </c>
      <c r="AA29" s="85">
        <v>1</v>
      </c>
      <c r="AB29" s="85">
        <v>1</v>
      </c>
      <c r="AC29" s="85">
        <v>20</v>
      </c>
    </row>
    <row r="30" spans="1:31" s="85" customFormat="1" ht="10.5">
      <c r="D30" s="85" t="s">
        <v>146</v>
      </c>
      <c r="E30" s="85">
        <v>1</v>
      </c>
      <c r="F30" s="85">
        <v>0</v>
      </c>
      <c r="G30" s="85">
        <v>0</v>
      </c>
      <c r="H30" s="85">
        <v>0</v>
      </c>
      <c r="I30" s="85">
        <v>0</v>
      </c>
      <c r="J30" s="85">
        <v>1</v>
      </c>
      <c r="K30" s="85">
        <v>1</v>
      </c>
      <c r="L30" s="85">
        <v>1</v>
      </c>
      <c r="M30" s="85">
        <v>1</v>
      </c>
      <c r="N30" s="85">
        <v>1</v>
      </c>
      <c r="O30" s="85">
        <v>1</v>
      </c>
      <c r="P30" s="85">
        <v>1</v>
      </c>
      <c r="Q30" s="85">
        <v>1</v>
      </c>
      <c r="R30" s="85">
        <v>1</v>
      </c>
      <c r="S30" s="85">
        <v>1</v>
      </c>
      <c r="T30" s="85">
        <v>1</v>
      </c>
      <c r="U30" s="85">
        <v>1</v>
      </c>
      <c r="V30" s="85">
        <v>1</v>
      </c>
      <c r="W30" s="85">
        <v>1</v>
      </c>
      <c r="X30" s="85">
        <v>1</v>
      </c>
      <c r="Y30" s="85">
        <v>1</v>
      </c>
      <c r="Z30" s="85">
        <v>1</v>
      </c>
      <c r="AA30" s="85">
        <v>1</v>
      </c>
      <c r="AB30" s="85">
        <v>1</v>
      </c>
      <c r="AC30" s="85">
        <v>20</v>
      </c>
    </row>
    <row r="31" spans="1:31" s="85" customFormat="1" ht="10.5">
      <c r="A31" s="85" t="s">
        <v>128</v>
      </c>
      <c r="B31" s="85" t="s">
        <v>119</v>
      </c>
      <c r="C31" s="85" t="s">
        <v>115</v>
      </c>
      <c r="D31" s="85" t="s">
        <v>116</v>
      </c>
      <c r="E31" s="85">
        <v>1</v>
      </c>
      <c r="F31" s="85">
        <v>1</v>
      </c>
      <c r="G31" s="85">
        <v>1</v>
      </c>
      <c r="H31" s="85">
        <v>1</v>
      </c>
      <c r="I31" s="85">
        <v>1</v>
      </c>
      <c r="J31" s="85">
        <v>1</v>
      </c>
      <c r="K31" s="85">
        <v>1</v>
      </c>
      <c r="L31" s="85">
        <v>1</v>
      </c>
      <c r="M31" s="85">
        <v>1</v>
      </c>
      <c r="N31" s="85">
        <v>1</v>
      </c>
      <c r="O31" s="85">
        <v>1</v>
      </c>
      <c r="P31" s="85">
        <v>1</v>
      </c>
      <c r="Q31" s="85">
        <v>1</v>
      </c>
      <c r="R31" s="85">
        <v>1</v>
      </c>
      <c r="S31" s="85">
        <v>1</v>
      </c>
      <c r="T31" s="85">
        <v>1</v>
      </c>
      <c r="U31" s="85">
        <v>1</v>
      </c>
      <c r="V31" s="85">
        <v>1</v>
      </c>
      <c r="W31" s="85">
        <v>1</v>
      </c>
      <c r="X31" s="85">
        <v>1</v>
      </c>
      <c r="Y31" s="85">
        <v>1</v>
      </c>
      <c r="Z31" s="85">
        <v>1</v>
      </c>
      <c r="AA31" s="85">
        <v>1</v>
      </c>
      <c r="AB31" s="85">
        <v>1</v>
      </c>
      <c r="AC31" s="85">
        <v>24</v>
      </c>
      <c r="AD31" s="85">
        <v>168</v>
      </c>
      <c r="AE31" s="85">
        <v>8760</v>
      </c>
    </row>
    <row r="32" spans="1:31" s="85" customFormat="1" ht="10.5">
      <c r="A32" s="85" t="s">
        <v>118</v>
      </c>
      <c r="B32" s="85" t="s">
        <v>114</v>
      </c>
      <c r="C32" s="85" t="s">
        <v>115</v>
      </c>
      <c r="D32" s="85" t="s">
        <v>116</v>
      </c>
      <c r="E32" s="85">
        <v>1</v>
      </c>
      <c r="F32" s="85">
        <v>1</v>
      </c>
      <c r="G32" s="85">
        <v>1</v>
      </c>
      <c r="H32" s="85">
        <v>1</v>
      </c>
      <c r="I32" s="85">
        <v>1</v>
      </c>
      <c r="J32" s="85">
        <v>1</v>
      </c>
      <c r="K32" s="85">
        <v>1</v>
      </c>
      <c r="L32" s="85">
        <v>1</v>
      </c>
      <c r="M32" s="85">
        <v>1</v>
      </c>
      <c r="N32" s="85">
        <v>1</v>
      </c>
      <c r="O32" s="85">
        <v>1</v>
      </c>
      <c r="P32" s="85">
        <v>1</v>
      </c>
      <c r="Q32" s="85">
        <v>1</v>
      </c>
      <c r="R32" s="85">
        <v>1</v>
      </c>
      <c r="S32" s="85">
        <v>1</v>
      </c>
      <c r="T32" s="85">
        <v>1</v>
      </c>
      <c r="U32" s="85">
        <v>1</v>
      </c>
      <c r="V32" s="85">
        <v>1</v>
      </c>
      <c r="W32" s="85">
        <v>1</v>
      </c>
      <c r="X32" s="85">
        <v>1</v>
      </c>
      <c r="Y32" s="85">
        <v>1</v>
      </c>
      <c r="Z32" s="85">
        <v>1</v>
      </c>
      <c r="AA32" s="85">
        <v>1</v>
      </c>
      <c r="AB32" s="85">
        <v>1</v>
      </c>
      <c r="AC32" s="85">
        <v>24</v>
      </c>
      <c r="AD32" s="85">
        <v>168</v>
      </c>
      <c r="AE32" s="85">
        <v>8760</v>
      </c>
    </row>
    <row r="33" spans="1:31" s="85" customFormat="1" ht="10.5">
      <c r="A33" s="85" t="s">
        <v>120</v>
      </c>
      <c r="B33" s="85" t="s">
        <v>114</v>
      </c>
      <c r="C33" s="85" t="s">
        <v>115</v>
      </c>
      <c r="D33" s="85" t="s">
        <v>116</v>
      </c>
      <c r="E33" s="85">
        <v>0</v>
      </c>
      <c r="F33" s="85">
        <v>0</v>
      </c>
      <c r="G33" s="85">
        <v>0</v>
      </c>
      <c r="H33" s="85">
        <v>0</v>
      </c>
      <c r="I33" s="85">
        <v>0</v>
      </c>
      <c r="J33" s="85">
        <v>0</v>
      </c>
      <c r="K33" s="85">
        <v>0</v>
      </c>
      <c r="L33" s="85">
        <v>0</v>
      </c>
      <c r="M33" s="85">
        <v>0</v>
      </c>
      <c r="N33" s="85">
        <v>0</v>
      </c>
      <c r="O33" s="85">
        <v>0</v>
      </c>
      <c r="P33" s="85">
        <v>0</v>
      </c>
      <c r="Q33" s="85">
        <v>0</v>
      </c>
      <c r="R33" s="85">
        <v>0</v>
      </c>
      <c r="S33" s="85">
        <v>0</v>
      </c>
      <c r="T33" s="85">
        <v>0</v>
      </c>
      <c r="U33" s="85">
        <v>0</v>
      </c>
      <c r="V33" s="85">
        <v>0</v>
      </c>
      <c r="W33" s="85">
        <v>0</v>
      </c>
      <c r="X33" s="85">
        <v>0</v>
      </c>
      <c r="Y33" s="85">
        <v>0</v>
      </c>
      <c r="Z33" s="85">
        <v>0</v>
      </c>
      <c r="AA33" s="85">
        <v>0</v>
      </c>
      <c r="AB33" s="85">
        <v>0</v>
      </c>
      <c r="AC33" s="85">
        <v>0</v>
      </c>
      <c r="AD33" s="85">
        <v>0</v>
      </c>
      <c r="AE33" s="85">
        <v>0</v>
      </c>
    </row>
    <row r="34" spans="1:31" s="85" customFormat="1" ht="10.5">
      <c r="A34" s="85" t="s">
        <v>139</v>
      </c>
      <c r="B34" s="85" t="s">
        <v>119</v>
      </c>
      <c r="C34" s="85" t="s">
        <v>115</v>
      </c>
      <c r="D34" s="85" t="s">
        <v>155</v>
      </c>
      <c r="E34" s="85">
        <v>1</v>
      </c>
      <c r="F34" s="85">
        <v>0</v>
      </c>
      <c r="G34" s="85">
        <v>0</v>
      </c>
      <c r="H34" s="85">
        <v>0</v>
      </c>
      <c r="I34" s="85">
        <v>0</v>
      </c>
      <c r="J34" s="85">
        <v>1</v>
      </c>
      <c r="K34" s="85">
        <v>1</v>
      </c>
      <c r="L34" s="85">
        <v>1</v>
      </c>
      <c r="M34" s="85">
        <v>1</v>
      </c>
      <c r="N34" s="85">
        <v>1</v>
      </c>
      <c r="O34" s="85">
        <v>1</v>
      </c>
      <c r="P34" s="85">
        <v>1</v>
      </c>
      <c r="Q34" s="85">
        <v>1</v>
      </c>
      <c r="R34" s="85">
        <v>1</v>
      </c>
      <c r="S34" s="85">
        <v>1</v>
      </c>
      <c r="T34" s="85">
        <v>1</v>
      </c>
      <c r="U34" s="85">
        <v>1</v>
      </c>
      <c r="V34" s="85">
        <v>1</v>
      </c>
      <c r="W34" s="85">
        <v>1</v>
      </c>
      <c r="X34" s="85">
        <v>1</v>
      </c>
      <c r="Y34" s="85">
        <v>1</v>
      </c>
      <c r="Z34" s="85">
        <v>1</v>
      </c>
      <c r="AA34" s="85">
        <v>1</v>
      </c>
      <c r="AB34" s="85">
        <v>1</v>
      </c>
      <c r="AC34" s="85">
        <v>20</v>
      </c>
      <c r="AD34" s="85">
        <v>80</v>
      </c>
      <c r="AE34" s="85">
        <v>4171.43</v>
      </c>
    </row>
    <row r="35" spans="1:31" s="85" customFormat="1" ht="10.5">
      <c r="D35" s="85" t="s">
        <v>145</v>
      </c>
      <c r="E35" s="85">
        <v>1</v>
      </c>
      <c r="F35" s="85">
        <v>0</v>
      </c>
      <c r="G35" s="85">
        <v>0</v>
      </c>
      <c r="H35" s="85">
        <v>0</v>
      </c>
      <c r="I35" s="85">
        <v>0</v>
      </c>
      <c r="J35" s="85">
        <v>1</v>
      </c>
      <c r="K35" s="85">
        <v>1</v>
      </c>
      <c r="L35" s="85">
        <v>1</v>
      </c>
      <c r="M35" s="85">
        <v>1</v>
      </c>
      <c r="N35" s="85">
        <v>1</v>
      </c>
      <c r="O35" s="85">
        <v>1</v>
      </c>
      <c r="P35" s="85">
        <v>1</v>
      </c>
      <c r="Q35" s="85">
        <v>1</v>
      </c>
      <c r="R35" s="85">
        <v>1</v>
      </c>
      <c r="S35" s="85">
        <v>1</v>
      </c>
      <c r="T35" s="85">
        <v>1</v>
      </c>
      <c r="U35" s="85">
        <v>1</v>
      </c>
      <c r="V35" s="85">
        <v>1</v>
      </c>
      <c r="W35" s="85">
        <v>1</v>
      </c>
      <c r="X35" s="85">
        <v>1</v>
      </c>
      <c r="Y35" s="85">
        <v>1</v>
      </c>
      <c r="Z35" s="85">
        <v>1</v>
      </c>
      <c r="AA35" s="85">
        <v>1</v>
      </c>
      <c r="AB35" s="85">
        <v>1</v>
      </c>
      <c r="AC35" s="85">
        <v>20</v>
      </c>
    </row>
    <row r="36" spans="1:31" s="85" customFormat="1" ht="10.5">
      <c r="D36" s="85" t="s">
        <v>146</v>
      </c>
      <c r="E36" s="85">
        <v>1</v>
      </c>
      <c r="F36" s="85">
        <v>0</v>
      </c>
      <c r="G36" s="85">
        <v>0</v>
      </c>
      <c r="H36" s="85">
        <v>0</v>
      </c>
      <c r="I36" s="85">
        <v>0</v>
      </c>
      <c r="J36" s="85">
        <v>1</v>
      </c>
      <c r="K36" s="85">
        <v>1</v>
      </c>
      <c r="L36" s="85">
        <v>1</v>
      </c>
      <c r="M36" s="85">
        <v>1</v>
      </c>
      <c r="N36" s="85">
        <v>1</v>
      </c>
      <c r="O36" s="85">
        <v>1</v>
      </c>
      <c r="P36" s="85">
        <v>1</v>
      </c>
      <c r="Q36" s="85">
        <v>1</v>
      </c>
      <c r="R36" s="85">
        <v>1</v>
      </c>
      <c r="S36" s="85">
        <v>1</v>
      </c>
      <c r="T36" s="85">
        <v>1</v>
      </c>
      <c r="U36" s="85">
        <v>1</v>
      </c>
      <c r="V36" s="85">
        <v>1</v>
      </c>
      <c r="W36" s="85">
        <v>1</v>
      </c>
      <c r="X36" s="85">
        <v>1</v>
      </c>
      <c r="Y36" s="85">
        <v>1</v>
      </c>
      <c r="Z36" s="85">
        <v>1</v>
      </c>
      <c r="AA36" s="85">
        <v>1</v>
      </c>
      <c r="AB36" s="85">
        <v>1</v>
      </c>
      <c r="AC36" s="85">
        <v>20</v>
      </c>
    </row>
    <row r="37" spans="1:31" s="85" customFormat="1" ht="10.5">
      <c r="A37" s="85" t="s">
        <v>129</v>
      </c>
      <c r="B37" s="85" t="s">
        <v>114</v>
      </c>
      <c r="C37" s="85" t="s">
        <v>115</v>
      </c>
      <c r="D37" s="85" t="s">
        <v>116</v>
      </c>
      <c r="E37" s="85">
        <v>1</v>
      </c>
      <c r="F37" s="85">
        <v>1</v>
      </c>
      <c r="G37" s="85">
        <v>1</v>
      </c>
      <c r="H37" s="85">
        <v>1</v>
      </c>
      <c r="I37" s="85">
        <v>1</v>
      </c>
      <c r="J37" s="85">
        <v>1</v>
      </c>
      <c r="K37" s="85">
        <v>1</v>
      </c>
      <c r="L37" s="85">
        <v>1</v>
      </c>
      <c r="M37" s="85">
        <v>1</v>
      </c>
      <c r="N37" s="85">
        <v>1</v>
      </c>
      <c r="O37" s="85">
        <v>1</v>
      </c>
      <c r="P37" s="85">
        <v>1</v>
      </c>
      <c r="Q37" s="85">
        <v>1</v>
      </c>
      <c r="R37" s="85">
        <v>1</v>
      </c>
      <c r="S37" s="85">
        <v>1</v>
      </c>
      <c r="T37" s="85">
        <v>1</v>
      </c>
      <c r="U37" s="85">
        <v>1</v>
      </c>
      <c r="V37" s="85">
        <v>1</v>
      </c>
      <c r="W37" s="85">
        <v>1</v>
      </c>
      <c r="X37" s="85">
        <v>1</v>
      </c>
      <c r="Y37" s="85">
        <v>1</v>
      </c>
      <c r="Z37" s="85">
        <v>1</v>
      </c>
      <c r="AA37" s="85">
        <v>1</v>
      </c>
      <c r="AB37" s="85">
        <v>1</v>
      </c>
      <c r="AC37" s="85">
        <v>24</v>
      </c>
      <c r="AD37" s="85">
        <v>168</v>
      </c>
      <c r="AE37" s="85">
        <v>8760</v>
      </c>
    </row>
    <row r="38" spans="1:31" s="85" customFormat="1" ht="10.5">
      <c r="A38" s="85" t="s">
        <v>266</v>
      </c>
      <c r="B38" s="85" t="s">
        <v>119</v>
      </c>
      <c r="C38" s="85" t="s">
        <v>115</v>
      </c>
      <c r="D38" s="85" t="s">
        <v>155</v>
      </c>
      <c r="E38" s="85">
        <v>0</v>
      </c>
      <c r="F38" s="85">
        <v>0</v>
      </c>
      <c r="G38" s="85">
        <v>0</v>
      </c>
      <c r="H38" s="85">
        <v>0</v>
      </c>
      <c r="I38" s="85">
        <v>0</v>
      </c>
      <c r="J38" s="85">
        <v>0</v>
      </c>
      <c r="K38" s="85">
        <v>1</v>
      </c>
      <c r="L38" s="85">
        <v>1</v>
      </c>
      <c r="M38" s="85">
        <v>1</v>
      </c>
      <c r="N38" s="85">
        <v>1</v>
      </c>
      <c r="O38" s="85">
        <v>1</v>
      </c>
      <c r="P38" s="85">
        <v>1</v>
      </c>
      <c r="Q38" s="85">
        <v>1</v>
      </c>
      <c r="R38" s="85">
        <v>1</v>
      </c>
      <c r="S38" s="85">
        <v>1</v>
      </c>
      <c r="T38" s="85">
        <v>1</v>
      </c>
      <c r="U38" s="85">
        <v>1</v>
      </c>
      <c r="V38" s="85">
        <v>1</v>
      </c>
      <c r="W38" s="85">
        <v>1</v>
      </c>
      <c r="X38" s="85">
        <v>1</v>
      </c>
      <c r="Y38" s="85">
        <v>1</v>
      </c>
      <c r="Z38" s="85">
        <v>1</v>
      </c>
      <c r="AA38" s="85">
        <v>1</v>
      </c>
      <c r="AB38" s="85">
        <v>1</v>
      </c>
      <c r="AC38" s="85">
        <v>18</v>
      </c>
      <c r="AD38" s="85">
        <v>72</v>
      </c>
      <c r="AE38" s="85">
        <v>3754.29</v>
      </c>
    </row>
    <row r="39" spans="1:31" s="85" customFormat="1" ht="10.5">
      <c r="D39" s="85" t="s">
        <v>145</v>
      </c>
      <c r="E39" s="85">
        <v>0</v>
      </c>
      <c r="F39" s="85">
        <v>0</v>
      </c>
      <c r="G39" s="85">
        <v>0</v>
      </c>
      <c r="H39" s="85">
        <v>0</v>
      </c>
      <c r="I39" s="85">
        <v>0</v>
      </c>
      <c r="J39" s="85">
        <v>0</v>
      </c>
      <c r="K39" s="85">
        <v>1</v>
      </c>
      <c r="L39" s="85">
        <v>1</v>
      </c>
      <c r="M39" s="85">
        <v>1</v>
      </c>
      <c r="N39" s="85">
        <v>1</v>
      </c>
      <c r="O39" s="85">
        <v>1</v>
      </c>
      <c r="P39" s="85">
        <v>1</v>
      </c>
      <c r="Q39" s="85">
        <v>1</v>
      </c>
      <c r="R39" s="85">
        <v>1</v>
      </c>
      <c r="S39" s="85">
        <v>1</v>
      </c>
      <c r="T39" s="85">
        <v>1</v>
      </c>
      <c r="U39" s="85">
        <v>1</v>
      </c>
      <c r="V39" s="85">
        <v>1</v>
      </c>
      <c r="W39" s="85">
        <v>1</v>
      </c>
      <c r="X39" s="85">
        <v>1</v>
      </c>
      <c r="Y39" s="85">
        <v>1</v>
      </c>
      <c r="Z39" s="85">
        <v>1</v>
      </c>
      <c r="AA39" s="85">
        <v>1</v>
      </c>
      <c r="AB39" s="85">
        <v>1</v>
      </c>
      <c r="AC39" s="85">
        <v>18</v>
      </c>
    </row>
    <row r="40" spans="1:31" s="85" customFormat="1" ht="10.5">
      <c r="D40" s="85" t="s">
        <v>146</v>
      </c>
      <c r="E40" s="85">
        <v>0</v>
      </c>
      <c r="F40" s="85">
        <v>0</v>
      </c>
      <c r="G40" s="85">
        <v>0</v>
      </c>
      <c r="H40" s="85">
        <v>0</v>
      </c>
      <c r="I40" s="85">
        <v>0</v>
      </c>
      <c r="J40" s="85">
        <v>0</v>
      </c>
      <c r="K40" s="85">
        <v>1</v>
      </c>
      <c r="L40" s="85">
        <v>1</v>
      </c>
      <c r="M40" s="85">
        <v>1</v>
      </c>
      <c r="N40" s="85">
        <v>1</v>
      </c>
      <c r="O40" s="85">
        <v>1</v>
      </c>
      <c r="P40" s="85">
        <v>1</v>
      </c>
      <c r="Q40" s="85">
        <v>1</v>
      </c>
      <c r="R40" s="85">
        <v>1</v>
      </c>
      <c r="S40" s="85">
        <v>1</v>
      </c>
      <c r="T40" s="85">
        <v>1</v>
      </c>
      <c r="U40" s="85">
        <v>1</v>
      </c>
      <c r="V40" s="85">
        <v>1</v>
      </c>
      <c r="W40" s="85">
        <v>1</v>
      </c>
      <c r="X40" s="85">
        <v>1</v>
      </c>
      <c r="Y40" s="85">
        <v>1</v>
      </c>
      <c r="Z40" s="85">
        <v>1</v>
      </c>
      <c r="AA40" s="85">
        <v>1</v>
      </c>
      <c r="AB40" s="85">
        <v>1</v>
      </c>
      <c r="AC40" s="85">
        <v>18</v>
      </c>
    </row>
    <row r="41" spans="1:31" s="85" customFormat="1" ht="10.5">
      <c r="A41" s="85" t="s">
        <v>130</v>
      </c>
      <c r="B41" s="85" t="s">
        <v>114</v>
      </c>
      <c r="C41" s="85" t="s">
        <v>115</v>
      </c>
      <c r="D41" s="85" t="s">
        <v>116</v>
      </c>
      <c r="E41" s="85">
        <v>1</v>
      </c>
      <c r="F41" s="85">
        <v>1</v>
      </c>
      <c r="G41" s="85">
        <v>1</v>
      </c>
      <c r="H41" s="85">
        <v>1</v>
      </c>
      <c r="I41" s="85">
        <v>1</v>
      </c>
      <c r="J41" s="85">
        <v>1</v>
      </c>
      <c r="K41" s="85">
        <v>1</v>
      </c>
      <c r="L41" s="85">
        <v>1</v>
      </c>
      <c r="M41" s="85">
        <v>1</v>
      </c>
      <c r="N41" s="85">
        <v>1</v>
      </c>
      <c r="O41" s="85">
        <v>1</v>
      </c>
      <c r="P41" s="85">
        <v>1</v>
      </c>
      <c r="Q41" s="85">
        <v>1</v>
      </c>
      <c r="R41" s="85">
        <v>1</v>
      </c>
      <c r="S41" s="85">
        <v>1</v>
      </c>
      <c r="T41" s="85">
        <v>1</v>
      </c>
      <c r="U41" s="85">
        <v>1</v>
      </c>
      <c r="V41" s="85">
        <v>1</v>
      </c>
      <c r="W41" s="85">
        <v>1</v>
      </c>
      <c r="X41" s="85">
        <v>1</v>
      </c>
      <c r="Y41" s="85">
        <v>1</v>
      </c>
      <c r="Z41" s="85">
        <v>1</v>
      </c>
      <c r="AA41" s="85">
        <v>1</v>
      </c>
      <c r="AB41" s="85">
        <v>1</v>
      </c>
      <c r="AC41" s="85">
        <v>24</v>
      </c>
      <c r="AD41" s="85">
        <v>168</v>
      </c>
      <c r="AE41" s="85">
        <v>8760</v>
      </c>
    </row>
    <row r="42" spans="1:31" s="85" customFormat="1" ht="10.5">
      <c r="A42" s="85" t="s">
        <v>90</v>
      </c>
      <c r="B42" s="85" t="s">
        <v>117</v>
      </c>
      <c r="C42" s="85" t="s">
        <v>115</v>
      </c>
      <c r="D42" s="85" t="s">
        <v>141</v>
      </c>
      <c r="E42" s="85">
        <v>21</v>
      </c>
      <c r="F42" s="85">
        <v>15.6</v>
      </c>
      <c r="G42" s="85">
        <v>15.6</v>
      </c>
      <c r="H42" s="85">
        <v>15.6</v>
      </c>
      <c r="I42" s="85">
        <v>15.6</v>
      </c>
      <c r="J42" s="85">
        <v>21</v>
      </c>
      <c r="K42" s="85">
        <v>21</v>
      </c>
      <c r="L42" s="85">
        <v>21</v>
      </c>
      <c r="M42" s="85">
        <v>21</v>
      </c>
      <c r="N42" s="85">
        <v>21</v>
      </c>
      <c r="O42" s="85">
        <v>21</v>
      </c>
      <c r="P42" s="85">
        <v>21</v>
      </c>
      <c r="Q42" s="85">
        <v>21</v>
      </c>
      <c r="R42" s="85">
        <v>21</v>
      </c>
      <c r="S42" s="85">
        <v>21</v>
      </c>
      <c r="T42" s="85">
        <v>21</v>
      </c>
      <c r="U42" s="85">
        <v>21</v>
      </c>
      <c r="V42" s="85">
        <v>21</v>
      </c>
      <c r="W42" s="85">
        <v>21</v>
      </c>
      <c r="X42" s="85">
        <v>21</v>
      </c>
      <c r="Y42" s="85">
        <v>21</v>
      </c>
      <c r="Z42" s="85">
        <v>21</v>
      </c>
      <c r="AA42" s="85">
        <v>21</v>
      </c>
      <c r="AB42" s="85">
        <v>21</v>
      </c>
      <c r="AC42" s="85">
        <v>482.4</v>
      </c>
      <c r="AD42" s="85">
        <v>3376.8</v>
      </c>
      <c r="AE42" s="85">
        <v>176076</v>
      </c>
    </row>
    <row r="43" spans="1:31" s="85" customFormat="1" ht="10.5">
      <c r="D43" s="85" t="s">
        <v>140</v>
      </c>
      <c r="E43" s="85">
        <v>15.6</v>
      </c>
      <c r="F43" s="85">
        <v>15.6</v>
      </c>
      <c r="G43" s="85">
        <v>15.6</v>
      </c>
      <c r="H43" s="85">
        <v>15.6</v>
      </c>
      <c r="I43" s="85">
        <v>15.6</v>
      </c>
      <c r="J43" s="85">
        <v>15.6</v>
      </c>
      <c r="K43" s="85">
        <v>15.6</v>
      </c>
      <c r="L43" s="85">
        <v>15.6</v>
      </c>
      <c r="M43" s="85">
        <v>15.6</v>
      </c>
      <c r="N43" s="85">
        <v>15.6</v>
      </c>
      <c r="O43" s="85">
        <v>15.6</v>
      </c>
      <c r="P43" s="85">
        <v>15.6</v>
      </c>
      <c r="Q43" s="85">
        <v>15.6</v>
      </c>
      <c r="R43" s="85">
        <v>15.6</v>
      </c>
      <c r="S43" s="85">
        <v>15.6</v>
      </c>
      <c r="T43" s="85">
        <v>15.6</v>
      </c>
      <c r="U43" s="85">
        <v>15.6</v>
      </c>
      <c r="V43" s="85">
        <v>15.6</v>
      </c>
      <c r="W43" s="85">
        <v>15.6</v>
      </c>
      <c r="X43" s="85">
        <v>15.6</v>
      </c>
      <c r="Y43" s="85">
        <v>15.6</v>
      </c>
      <c r="Z43" s="85">
        <v>15.6</v>
      </c>
      <c r="AA43" s="85">
        <v>15.6</v>
      </c>
      <c r="AB43" s="85">
        <v>15.6</v>
      </c>
      <c r="AC43" s="85">
        <v>374.4</v>
      </c>
    </row>
    <row r="44" spans="1:31" s="85" customFormat="1" ht="10.5">
      <c r="D44" s="85" t="s">
        <v>151</v>
      </c>
      <c r="E44" s="85">
        <v>21</v>
      </c>
      <c r="F44" s="85">
        <v>21</v>
      </c>
      <c r="G44" s="85">
        <v>21</v>
      </c>
      <c r="H44" s="85">
        <v>21</v>
      </c>
      <c r="I44" s="85">
        <v>21</v>
      </c>
      <c r="J44" s="85">
        <v>21</v>
      </c>
      <c r="K44" s="85">
        <v>21</v>
      </c>
      <c r="L44" s="85">
        <v>21</v>
      </c>
      <c r="M44" s="85">
        <v>21</v>
      </c>
      <c r="N44" s="85">
        <v>21</v>
      </c>
      <c r="O44" s="85">
        <v>21</v>
      </c>
      <c r="P44" s="85">
        <v>21</v>
      </c>
      <c r="Q44" s="85">
        <v>21</v>
      </c>
      <c r="R44" s="85">
        <v>21</v>
      </c>
      <c r="S44" s="85">
        <v>21</v>
      </c>
      <c r="T44" s="85">
        <v>21</v>
      </c>
      <c r="U44" s="85">
        <v>21</v>
      </c>
      <c r="V44" s="85">
        <v>21</v>
      </c>
      <c r="W44" s="85">
        <v>21</v>
      </c>
      <c r="X44" s="85">
        <v>21</v>
      </c>
      <c r="Y44" s="85">
        <v>21</v>
      </c>
      <c r="Z44" s="85">
        <v>21</v>
      </c>
      <c r="AA44" s="85">
        <v>21</v>
      </c>
      <c r="AB44" s="85">
        <v>21</v>
      </c>
      <c r="AC44" s="85">
        <v>504</v>
      </c>
    </row>
    <row r="45" spans="1:31" s="85" customFormat="1" ht="10.5">
      <c r="D45" s="85" t="s">
        <v>150</v>
      </c>
      <c r="E45" s="85">
        <v>21</v>
      </c>
      <c r="F45" s="85">
        <v>15.6</v>
      </c>
      <c r="G45" s="85">
        <v>15.6</v>
      </c>
      <c r="H45" s="85">
        <v>15.6</v>
      </c>
      <c r="I45" s="85">
        <v>15.6</v>
      </c>
      <c r="J45" s="85">
        <v>21</v>
      </c>
      <c r="K45" s="85">
        <v>21</v>
      </c>
      <c r="L45" s="85">
        <v>21</v>
      </c>
      <c r="M45" s="85">
        <v>21</v>
      </c>
      <c r="N45" s="85">
        <v>21</v>
      </c>
      <c r="O45" s="85">
        <v>21</v>
      </c>
      <c r="P45" s="85">
        <v>21</v>
      </c>
      <c r="Q45" s="85">
        <v>21</v>
      </c>
      <c r="R45" s="85">
        <v>21</v>
      </c>
      <c r="S45" s="85">
        <v>21</v>
      </c>
      <c r="T45" s="85">
        <v>21</v>
      </c>
      <c r="U45" s="85">
        <v>21</v>
      </c>
      <c r="V45" s="85">
        <v>21</v>
      </c>
      <c r="W45" s="85">
        <v>21</v>
      </c>
      <c r="X45" s="85">
        <v>21</v>
      </c>
      <c r="Y45" s="85">
        <v>21</v>
      </c>
      <c r="Z45" s="85">
        <v>21</v>
      </c>
      <c r="AA45" s="85">
        <v>21</v>
      </c>
      <c r="AB45" s="85">
        <v>21</v>
      </c>
      <c r="AC45" s="85">
        <v>482.4</v>
      </c>
    </row>
    <row r="46" spans="1:31" s="85" customFormat="1" ht="10.5">
      <c r="D46" s="85" t="s">
        <v>146</v>
      </c>
      <c r="E46" s="85">
        <v>21</v>
      </c>
      <c r="F46" s="85">
        <v>15.6</v>
      </c>
      <c r="G46" s="85">
        <v>15.6</v>
      </c>
      <c r="H46" s="85">
        <v>15.6</v>
      </c>
      <c r="I46" s="85">
        <v>15.6</v>
      </c>
      <c r="J46" s="85">
        <v>21</v>
      </c>
      <c r="K46" s="85">
        <v>21</v>
      </c>
      <c r="L46" s="85">
        <v>21</v>
      </c>
      <c r="M46" s="85">
        <v>21</v>
      </c>
      <c r="N46" s="85">
        <v>21</v>
      </c>
      <c r="O46" s="85">
        <v>21</v>
      </c>
      <c r="P46" s="85">
        <v>21</v>
      </c>
      <c r="Q46" s="85">
        <v>21</v>
      </c>
      <c r="R46" s="85">
        <v>21</v>
      </c>
      <c r="S46" s="85">
        <v>21</v>
      </c>
      <c r="T46" s="85">
        <v>21</v>
      </c>
      <c r="U46" s="85">
        <v>21</v>
      </c>
      <c r="V46" s="85">
        <v>21</v>
      </c>
      <c r="W46" s="85">
        <v>21</v>
      </c>
      <c r="X46" s="85">
        <v>21</v>
      </c>
      <c r="Y46" s="85">
        <v>21</v>
      </c>
      <c r="Z46" s="85">
        <v>21</v>
      </c>
      <c r="AA46" s="85">
        <v>21</v>
      </c>
      <c r="AB46" s="85">
        <v>21</v>
      </c>
      <c r="AC46" s="85">
        <v>482.4</v>
      </c>
    </row>
    <row r="47" spans="1:31" s="85" customFormat="1" ht="10.5">
      <c r="A47" s="85" t="s">
        <v>91</v>
      </c>
      <c r="B47" s="85" t="s">
        <v>117</v>
      </c>
      <c r="C47" s="85" t="s">
        <v>115</v>
      </c>
      <c r="D47" s="85" t="s">
        <v>138</v>
      </c>
      <c r="E47" s="85">
        <v>24</v>
      </c>
      <c r="F47" s="85">
        <v>30</v>
      </c>
      <c r="G47" s="85">
        <v>30</v>
      </c>
      <c r="H47" s="85">
        <v>30</v>
      </c>
      <c r="I47" s="85">
        <v>30</v>
      </c>
      <c r="J47" s="85">
        <v>24</v>
      </c>
      <c r="K47" s="85">
        <v>24</v>
      </c>
      <c r="L47" s="85">
        <v>24</v>
      </c>
      <c r="M47" s="85">
        <v>24</v>
      </c>
      <c r="N47" s="85">
        <v>24</v>
      </c>
      <c r="O47" s="85">
        <v>24</v>
      </c>
      <c r="P47" s="85">
        <v>24</v>
      </c>
      <c r="Q47" s="85">
        <v>24</v>
      </c>
      <c r="R47" s="85">
        <v>24</v>
      </c>
      <c r="S47" s="85">
        <v>24</v>
      </c>
      <c r="T47" s="85">
        <v>24</v>
      </c>
      <c r="U47" s="85">
        <v>24</v>
      </c>
      <c r="V47" s="85">
        <v>24</v>
      </c>
      <c r="W47" s="85">
        <v>24</v>
      </c>
      <c r="X47" s="85">
        <v>24</v>
      </c>
      <c r="Y47" s="85">
        <v>24</v>
      </c>
      <c r="Z47" s="85">
        <v>24</v>
      </c>
      <c r="AA47" s="85">
        <v>24</v>
      </c>
      <c r="AB47" s="85">
        <v>24</v>
      </c>
      <c r="AC47" s="85">
        <v>600</v>
      </c>
      <c r="AD47" s="85">
        <v>4200</v>
      </c>
      <c r="AE47" s="85">
        <v>219000</v>
      </c>
    </row>
    <row r="48" spans="1:31" s="85" customFormat="1" ht="10.5">
      <c r="D48" s="85" t="s">
        <v>150</v>
      </c>
      <c r="E48" s="85">
        <v>24</v>
      </c>
      <c r="F48" s="85">
        <v>30</v>
      </c>
      <c r="G48" s="85">
        <v>30</v>
      </c>
      <c r="H48" s="85">
        <v>30</v>
      </c>
      <c r="I48" s="85">
        <v>30</v>
      </c>
      <c r="J48" s="85">
        <v>24</v>
      </c>
      <c r="K48" s="85">
        <v>24</v>
      </c>
      <c r="L48" s="85">
        <v>24</v>
      </c>
      <c r="M48" s="85">
        <v>24</v>
      </c>
      <c r="N48" s="85">
        <v>24</v>
      </c>
      <c r="O48" s="85">
        <v>24</v>
      </c>
      <c r="P48" s="85">
        <v>24</v>
      </c>
      <c r="Q48" s="85">
        <v>24</v>
      </c>
      <c r="R48" s="85">
        <v>24</v>
      </c>
      <c r="S48" s="85">
        <v>24</v>
      </c>
      <c r="T48" s="85">
        <v>24</v>
      </c>
      <c r="U48" s="85">
        <v>24</v>
      </c>
      <c r="V48" s="85">
        <v>24</v>
      </c>
      <c r="W48" s="85">
        <v>24</v>
      </c>
      <c r="X48" s="85">
        <v>24</v>
      </c>
      <c r="Y48" s="85">
        <v>24</v>
      </c>
      <c r="Z48" s="85">
        <v>24</v>
      </c>
      <c r="AA48" s="85">
        <v>24</v>
      </c>
      <c r="AB48" s="85">
        <v>24</v>
      </c>
      <c r="AC48" s="85">
        <v>600</v>
      </c>
    </row>
    <row r="49" spans="1:31" s="85" customFormat="1" ht="10.5">
      <c r="D49" s="85" t="s">
        <v>151</v>
      </c>
      <c r="E49" s="85">
        <v>30</v>
      </c>
      <c r="F49" s="85">
        <v>30</v>
      </c>
      <c r="G49" s="85">
        <v>30</v>
      </c>
      <c r="H49" s="85">
        <v>30</v>
      </c>
      <c r="I49" s="85">
        <v>30</v>
      </c>
      <c r="J49" s="85">
        <v>30</v>
      </c>
      <c r="K49" s="85">
        <v>30</v>
      </c>
      <c r="L49" s="85">
        <v>30</v>
      </c>
      <c r="M49" s="85">
        <v>30</v>
      </c>
      <c r="N49" s="85">
        <v>30</v>
      </c>
      <c r="O49" s="85">
        <v>30</v>
      </c>
      <c r="P49" s="85">
        <v>30</v>
      </c>
      <c r="Q49" s="85">
        <v>30</v>
      </c>
      <c r="R49" s="85">
        <v>30</v>
      </c>
      <c r="S49" s="85">
        <v>30</v>
      </c>
      <c r="T49" s="85">
        <v>30</v>
      </c>
      <c r="U49" s="85">
        <v>30</v>
      </c>
      <c r="V49" s="85">
        <v>30</v>
      </c>
      <c r="W49" s="85">
        <v>30</v>
      </c>
      <c r="X49" s="85">
        <v>30</v>
      </c>
      <c r="Y49" s="85">
        <v>30</v>
      </c>
      <c r="Z49" s="85">
        <v>30</v>
      </c>
      <c r="AA49" s="85">
        <v>30</v>
      </c>
      <c r="AB49" s="85">
        <v>30</v>
      </c>
      <c r="AC49" s="85">
        <v>720</v>
      </c>
    </row>
    <row r="50" spans="1:31" s="85" customFormat="1" ht="10.5">
      <c r="D50" s="85" t="s">
        <v>146</v>
      </c>
      <c r="E50" s="85">
        <v>24</v>
      </c>
      <c r="F50" s="85">
        <v>30</v>
      </c>
      <c r="G50" s="85">
        <v>30</v>
      </c>
      <c r="H50" s="85">
        <v>30</v>
      </c>
      <c r="I50" s="85">
        <v>30</v>
      </c>
      <c r="J50" s="85">
        <v>24</v>
      </c>
      <c r="K50" s="85">
        <v>24</v>
      </c>
      <c r="L50" s="85">
        <v>24</v>
      </c>
      <c r="M50" s="85">
        <v>24</v>
      </c>
      <c r="N50" s="85">
        <v>24</v>
      </c>
      <c r="O50" s="85">
        <v>24</v>
      </c>
      <c r="P50" s="85">
        <v>24</v>
      </c>
      <c r="Q50" s="85">
        <v>24</v>
      </c>
      <c r="R50" s="85">
        <v>24</v>
      </c>
      <c r="S50" s="85">
        <v>24</v>
      </c>
      <c r="T50" s="85">
        <v>24</v>
      </c>
      <c r="U50" s="85">
        <v>24</v>
      </c>
      <c r="V50" s="85">
        <v>24</v>
      </c>
      <c r="W50" s="85">
        <v>24</v>
      </c>
      <c r="X50" s="85">
        <v>24</v>
      </c>
      <c r="Y50" s="85">
        <v>24</v>
      </c>
      <c r="Z50" s="85">
        <v>24</v>
      </c>
      <c r="AA50" s="85">
        <v>24</v>
      </c>
      <c r="AB50" s="85">
        <v>24</v>
      </c>
      <c r="AC50" s="85">
        <v>600</v>
      </c>
    </row>
    <row r="51" spans="1:31" s="85" customFormat="1" ht="10.5">
      <c r="A51" s="85" t="s">
        <v>153</v>
      </c>
      <c r="B51" s="85" t="s">
        <v>117</v>
      </c>
      <c r="C51" s="85" t="s">
        <v>115</v>
      </c>
      <c r="D51" s="85" t="s">
        <v>141</v>
      </c>
      <c r="E51" s="85">
        <v>19</v>
      </c>
      <c r="F51" s="85">
        <v>15.6</v>
      </c>
      <c r="G51" s="85">
        <v>15.6</v>
      </c>
      <c r="H51" s="85">
        <v>15.6</v>
      </c>
      <c r="I51" s="85">
        <v>15.6</v>
      </c>
      <c r="J51" s="85">
        <v>19</v>
      </c>
      <c r="K51" s="85">
        <v>19</v>
      </c>
      <c r="L51" s="85">
        <v>19</v>
      </c>
      <c r="M51" s="85">
        <v>19</v>
      </c>
      <c r="N51" s="85">
        <v>19</v>
      </c>
      <c r="O51" s="85">
        <v>19</v>
      </c>
      <c r="P51" s="85">
        <v>19</v>
      </c>
      <c r="Q51" s="85">
        <v>19</v>
      </c>
      <c r="R51" s="85">
        <v>19</v>
      </c>
      <c r="S51" s="85">
        <v>19</v>
      </c>
      <c r="T51" s="85">
        <v>19</v>
      </c>
      <c r="U51" s="85">
        <v>19</v>
      </c>
      <c r="V51" s="85">
        <v>19</v>
      </c>
      <c r="W51" s="85">
        <v>19</v>
      </c>
      <c r="X51" s="85">
        <v>19</v>
      </c>
      <c r="Y51" s="85">
        <v>19</v>
      </c>
      <c r="Z51" s="85">
        <v>19</v>
      </c>
      <c r="AA51" s="85">
        <v>19</v>
      </c>
      <c r="AB51" s="85">
        <v>19</v>
      </c>
      <c r="AC51" s="85">
        <v>442.4</v>
      </c>
      <c r="AD51" s="85">
        <v>3096.8</v>
      </c>
      <c r="AE51" s="85">
        <v>161476</v>
      </c>
    </row>
    <row r="52" spans="1:31" s="85" customFormat="1" ht="10.5">
      <c r="D52" s="85" t="s">
        <v>140</v>
      </c>
      <c r="E52" s="85">
        <v>15.6</v>
      </c>
      <c r="F52" s="85">
        <v>15.6</v>
      </c>
      <c r="G52" s="85">
        <v>15.6</v>
      </c>
      <c r="H52" s="85">
        <v>15.6</v>
      </c>
      <c r="I52" s="85">
        <v>15.6</v>
      </c>
      <c r="J52" s="85">
        <v>15.6</v>
      </c>
      <c r="K52" s="85">
        <v>15.6</v>
      </c>
      <c r="L52" s="85">
        <v>15.6</v>
      </c>
      <c r="M52" s="85">
        <v>15.6</v>
      </c>
      <c r="N52" s="85">
        <v>15.6</v>
      </c>
      <c r="O52" s="85">
        <v>15.6</v>
      </c>
      <c r="P52" s="85">
        <v>15.6</v>
      </c>
      <c r="Q52" s="85">
        <v>15.6</v>
      </c>
      <c r="R52" s="85">
        <v>15.6</v>
      </c>
      <c r="S52" s="85">
        <v>15.6</v>
      </c>
      <c r="T52" s="85">
        <v>15.6</v>
      </c>
      <c r="U52" s="85">
        <v>15.6</v>
      </c>
      <c r="V52" s="85">
        <v>15.6</v>
      </c>
      <c r="W52" s="85">
        <v>15.6</v>
      </c>
      <c r="X52" s="85">
        <v>15.6</v>
      </c>
      <c r="Y52" s="85">
        <v>15.6</v>
      </c>
      <c r="Z52" s="85">
        <v>15.6</v>
      </c>
      <c r="AA52" s="85">
        <v>15.6</v>
      </c>
      <c r="AB52" s="85">
        <v>15.6</v>
      </c>
      <c r="AC52" s="85">
        <v>374.4</v>
      </c>
    </row>
    <row r="53" spans="1:31" s="85" customFormat="1" ht="10.5">
      <c r="D53" s="85" t="s">
        <v>151</v>
      </c>
      <c r="E53" s="85">
        <v>21</v>
      </c>
      <c r="F53" s="85">
        <v>21</v>
      </c>
      <c r="G53" s="85">
        <v>21</v>
      </c>
      <c r="H53" s="85">
        <v>21</v>
      </c>
      <c r="I53" s="85">
        <v>21</v>
      </c>
      <c r="J53" s="85">
        <v>21</v>
      </c>
      <c r="K53" s="85">
        <v>21</v>
      </c>
      <c r="L53" s="85">
        <v>21</v>
      </c>
      <c r="M53" s="85">
        <v>21</v>
      </c>
      <c r="N53" s="85">
        <v>21</v>
      </c>
      <c r="O53" s="85">
        <v>21</v>
      </c>
      <c r="P53" s="85">
        <v>21</v>
      </c>
      <c r="Q53" s="85">
        <v>21</v>
      </c>
      <c r="R53" s="85">
        <v>21</v>
      </c>
      <c r="S53" s="85">
        <v>21</v>
      </c>
      <c r="T53" s="85">
        <v>21</v>
      </c>
      <c r="U53" s="85">
        <v>21</v>
      </c>
      <c r="V53" s="85">
        <v>21</v>
      </c>
      <c r="W53" s="85">
        <v>21</v>
      </c>
      <c r="X53" s="85">
        <v>21</v>
      </c>
      <c r="Y53" s="85">
        <v>21</v>
      </c>
      <c r="Z53" s="85">
        <v>21</v>
      </c>
      <c r="AA53" s="85">
        <v>21</v>
      </c>
      <c r="AB53" s="85">
        <v>21</v>
      </c>
      <c r="AC53" s="85">
        <v>504</v>
      </c>
    </row>
    <row r="54" spans="1:31" s="85" customFormat="1" ht="10.5">
      <c r="D54" s="85" t="s">
        <v>150</v>
      </c>
      <c r="E54" s="85">
        <v>19</v>
      </c>
      <c r="F54" s="85">
        <v>15.6</v>
      </c>
      <c r="G54" s="85">
        <v>15.6</v>
      </c>
      <c r="H54" s="85">
        <v>15.6</v>
      </c>
      <c r="I54" s="85">
        <v>15.6</v>
      </c>
      <c r="J54" s="85">
        <v>19</v>
      </c>
      <c r="K54" s="85">
        <v>19</v>
      </c>
      <c r="L54" s="85">
        <v>19</v>
      </c>
      <c r="M54" s="85">
        <v>19</v>
      </c>
      <c r="N54" s="85">
        <v>19</v>
      </c>
      <c r="O54" s="85">
        <v>19</v>
      </c>
      <c r="P54" s="85">
        <v>19</v>
      </c>
      <c r="Q54" s="85">
        <v>19</v>
      </c>
      <c r="R54" s="85">
        <v>19</v>
      </c>
      <c r="S54" s="85">
        <v>19</v>
      </c>
      <c r="T54" s="85">
        <v>19</v>
      </c>
      <c r="U54" s="85">
        <v>19</v>
      </c>
      <c r="V54" s="85">
        <v>19</v>
      </c>
      <c r="W54" s="85">
        <v>19</v>
      </c>
      <c r="X54" s="85">
        <v>19</v>
      </c>
      <c r="Y54" s="85">
        <v>19</v>
      </c>
      <c r="Z54" s="85">
        <v>19</v>
      </c>
      <c r="AA54" s="85">
        <v>19</v>
      </c>
      <c r="AB54" s="85">
        <v>19</v>
      </c>
      <c r="AC54" s="85">
        <v>442.4</v>
      </c>
    </row>
    <row r="55" spans="1:31" s="85" customFormat="1" ht="10.5">
      <c r="D55" s="85" t="s">
        <v>146</v>
      </c>
      <c r="E55" s="85">
        <v>19</v>
      </c>
      <c r="F55" s="85">
        <v>15.6</v>
      </c>
      <c r="G55" s="85">
        <v>15.6</v>
      </c>
      <c r="H55" s="85">
        <v>15.6</v>
      </c>
      <c r="I55" s="85">
        <v>15.6</v>
      </c>
      <c r="J55" s="85">
        <v>19</v>
      </c>
      <c r="K55" s="85">
        <v>19</v>
      </c>
      <c r="L55" s="85">
        <v>19</v>
      </c>
      <c r="M55" s="85">
        <v>19</v>
      </c>
      <c r="N55" s="85">
        <v>19</v>
      </c>
      <c r="O55" s="85">
        <v>19</v>
      </c>
      <c r="P55" s="85">
        <v>19</v>
      </c>
      <c r="Q55" s="85">
        <v>19</v>
      </c>
      <c r="R55" s="85">
        <v>19</v>
      </c>
      <c r="S55" s="85">
        <v>19</v>
      </c>
      <c r="T55" s="85">
        <v>19</v>
      </c>
      <c r="U55" s="85">
        <v>19</v>
      </c>
      <c r="V55" s="85">
        <v>19</v>
      </c>
      <c r="W55" s="85">
        <v>19</v>
      </c>
      <c r="X55" s="85">
        <v>19</v>
      </c>
      <c r="Y55" s="85">
        <v>19</v>
      </c>
      <c r="Z55" s="85">
        <v>19</v>
      </c>
      <c r="AA55" s="85">
        <v>19</v>
      </c>
      <c r="AB55" s="85">
        <v>19</v>
      </c>
      <c r="AC55" s="85">
        <v>442.4</v>
      </c>
    </row>
    <row r="56" spans="1:31" s="85" customFormat="1" ht="10.5">
      <c r="A56" s="85" t="s">
        <v>154</v>
      </c>
      <c r="B56" s="85" t="s">
        <v>117</v>
      </c>
      <c r="C56" s="85" t="s">
        <v>115</v>
      </c>
      <c r="D56" s="85" t="s">
        <v>138</v>
      </c>
      <c r="E56" s="85">
        <v>26</v>
      </c>
      <c r="F56" s="85">
        <v>30</v>
      </c>
      <c r="G56" s="85">
        <v>30</v>
      </c>
      <c r="H56" s="85">
        <v>30</v>
      </c>
      <c r="I56" s="85">
        <v>30</v>
      </c>
      <c r="J56" s="85">
        <v>26</v>
      </c>
      <c r="K56" s="85">
        <v>26</v>
      </c>
      <c r="L56" s="85">
        <v>26</v>
      </c>
      <c r="M56" s="85">
        <v>26</v>
      </c>
      <c r="N56" s="85">
        <v>26</v>
      </c>
      <c r="O56" s="85">
        <v>26</v>
      </c>
      <c r="P56" s="85">
        <v>26</v>
      </c>
      <c r="Q56" s="85">
        <v>26</v>
      </c>
      <c r="R56" s="85">
        <v>26</v>
      </c>
      <c r="S56" s="85">
        <v>26</v>
      </c>
      <c r="T56" s="85">
        <v>26</v>
      </c>
      <c r="U56" s="85">
        <v>26</v>
      </c>
      <c r="V56" s="85">
        <v>26</v>
      </c>
      <c r="W56" s="85">
        <v>26</v>
      </c>
      <c r="X56" s="85">
        <v>26</v>
      </c>
      <c r="Y56" s="85">
        <v>26</v>
      </c>
      <c r="Z56" s="85">
        <v>26</v>
      </c>
      <c r="AA56" s="85">
        <v>26</v>
      </c>
      <c r="AB56" s="85">
        <v>26</v>
      </c>
      <c r="AC56" s="85">
        <v>640</v>
      </c>
      <c r="AD56" s="85">
        <v>4480</v>
      </c>
      <c r="AE56" s="85">
        <v>233600</v>
      </c>
    </row>
    <row r="57" spans="1:31" s="85" customFormat="1" ht="10.5">
      <c r="D57" s="85" t="s">
        <v>150</v>
      </c>
      <c r="E57" s="85">
        <v>26</v>
      </c>
      <c r="F57" s="85">
        <v>30</v>
      </c>
      <c r="G57" s="85">
        <v>30</v>
      </c>
      <c r="H57" s="85">
        <v>30</v>
      </c>
      <c r="I57" s="85">
        <v>30</v>
      </c>
      <c r="J57" s="85">
        <v>26</v>
      </c>
      <c r="K57" s="85">
        <v>26</v>
      </c>
      <c r="L57" s="85">
        <v>26</v>
      </c>
      <c r="M57" s="85">
        <v>26</v>
      </c>
      <c r="N57" s="85">
        <v>26</v>
      </c>
      <c r="O57" s="85">
        <v>26</v>
      </c>
      <c r="P57" s="85">
        <v>26</v>
      </c>
      <c r="Q57" s="85">
        <v>26</v>
      </c>
      <c r="R57" s="85">
        <v>26</v>
      </c>
      <c r="S57" s="85">
        <v>26</v>
      </c>
      <c r="T57" s="85">
        <v>26</v>
      </c>
      <c r="U57" s="85">
        <v>26</v>
      </c>
      <c r="V57" s="85">
        <v>26</v>
      </c>
      <c r="W57" s="85">
        <v>26</v>
      </c>
      <c r="X57" s="85">
        <v>26</v>
      </c>
      <c r="Y57" s="85">
        <v>26</v>
      </c>
      <c r="Z57" s="85">
        <v>26</v>
      </c>
      <c r="AA57" s="85">
        <v>26</v>
      </c>
      <c r="AB57" s="85">
        <v>26</v>
      </c>
      <c r="AC57" s="85">
        <v>640</v>
      </c>
    </row>
    <row r="58" spans="1:31" s="85" customFormat="1" ht="10.5">
      <c r="D58" s="85" t="s">
        <v>151</v>
      </c>
      <c r="E58" s="85">
        <v>30</v>
      </c>
      <c r="F58" s="85">
        <v>30</v>
      </c>
      <c r="G58" s="85">
        <v>30</v>
      </c>
      <c r="H58" s="85">
        <v>30</v>
      </c>
      <c r="I58" s="85">
        <v>30</v>
      </c>
      <c r="J58" s="85">
        <v>30</v>
      </c>
      <c r="K58" s="85">
        <v>30</v>
      </c>
      <c r="L58" s="85">
        <v>30</v>
      </c>
      <c r="M58" s="85">
        <v>30</v>
      </c>
      <c r="N58" s="85">
        <v>30</v>
      </c>
      <c r="O58" s="85">
        <v>30</v>
      </c>
      <c r="P58" s="85">
        <v>30</v>
      </c>
      <c r="Q58" s="85">
        <v>30</v>
      </c>
      <c r="R58" s="85">
        <v>30</v>
      </c>
      <c r="S58" s="85">
        <v>30</v>
      </c>
      <c r="T58" s="85">
        <v>30</v>
      </c>
      <c r="U58" s="85">
        <v>30</v>
      </c>
      <c r="V58" s="85">
        <v>30</v>
      </c>
      <c r="W58" s="85">
        <v>30</v>
      </c>
      <c r="X58" s="85">
        <v>30</v>
      </c>
      <c r="Y58" s="85">
        <v>30</v>
      </c>
      <c r="Z58" s="85">
        <v>30</v>
      </c>
      <c r="AA58" s="85">
        <v>30</v>
      </c>
      <c r="AB58" s="85">
        <v>30</v>
      </c>
      <c r="AC58" s="85">
        <v>720</v>
      </c>
    </row>
    <row r="59" spans="1:31" s="85" customFormat="1" ht="10.5">
      <c r="D59" s="85" t="s">
        <v>146</v>
      </c>
      <c r="E59" s="85">
        <v>26</v>
      </c>
      <c r="F59" s="85">
        <v>30</v>
      </c>
      <c r="G59" s="85">
        <v>30</v>
      </c>
      <c r="H59" s="85">
        <v>30</v>
      </c>
      <c r="I59" s="85">
        <v>30</v>
      </c>
      <c r="J59" s="85">
        <v>26</v>
      </c>
      <c r="K59" s="85">
        <v>26</v>
      </c>
      <c r="L59" s="85">
        <v>26</v>
      </c>
      <c r="M59" s="85">
        <v>26</v>
      </c>
      <c r="N59" s="85">
        <v>26</v>
      </c>
      <c r="O59" s="85">
        <v>26</v>
      </c>
      <c r="P59" s="85">
        <v>26</v>
      </c>
      <c r="Q59" s="85">
        <v>26</v>
      </c>
      <c r="R59" s="85">
        <v>26</v>
      </c>
      <c r="S59" s="85">
        <v>26</v>
      </c>
      <c r="T59" s="85">
        <v>26</v>
      </c>
      <c r="U59" s="85">
        <v>26</v>
      </c>
      <c r="V59" s="85">
        <v>26</v>
      </c>
      <c r="W59" s="85">
        <v>26</v>
      </c>
      <c r="X59" s="85">
        <v>26</v>
      </c>
      <c r="Y59" s="85">
        <v>26</v>
      </c>
      <c r="Z59" s="85">
        <v>26</v>
      </c>
      <c r="AA59" s="85">
        <v>26</v>
      </c>
      <c r="AB59" s="85">
        <v>26</v>
      </c>
      <c r="AC59" s="85">
        <v>640</v>
      </c>
    </row>
    <row r="60" spans="1:31" s="85" customFormat="1" ht="10.5">
      <c r="A60" s="85" t="s">
        <v>131</v>
      </c>
      <c r="B60" s="85" t="s">
        <v>132</v>
      </c>
      <c r="C60" s="85" t="s">
        <v>115</v>
      </c>
      <c r="D60" s="85" t="s">
        <v>138</v>
      </c>
      <c r="E60" s="85">
        <v>50</v>
      </c>
      <c r="F60" s="85">
        <v>50</v>
      </c>
      <c r="G60" s="85">
        <v>50</v>
      </c>
      <c r="H60" s="85">
        <v>50</v>
      </c>
      <c r="I60" s="85">
        <v>50</v>
      </c>
      <c r="J60" s="85">
        <v>50</v>
      </c>
      <c r="K60" s="85">
        <v>50</v>
      </c>
      <c r="L60" s="85">
        <v>50</v>
      </c>
      <c r="M60" s="85">
        <v>50</v>
      </c>
      <c r="N60" s="85">
        <v>50</v>
      </c>
      <c r="O60" s="85">
        <v>50</v>
      </c>
      <c r="P60" s="85">
        <v>50</v>
      </c>
      <c r="Q60" s="85">
        <v>50</v>
      </c>
      <c r="R60" s="85">
        <v>50</v>
      </c>
      <c r="S60" s="85">
        <v>50</v>
      </c>
      <c r="T60" s="85">
        <v>50</v>
      </c>
      <c r="U60" s="85">
        <v>50</v>
      </c>
      <c r="V60" s="85">
        <v>50</v>
      </c>
      <c r="W60" s="85">
        <v>50</v>
      </c>
      <c r="X60" s="85">
        <v>50</v>
      </c>
      <c r="Y60" s="85">
        <v>50</v>
      </c>
      <c r="Z60" s="85">
        <v>50</v>
      </c>
      <c r="AA60" s="85">
        <v>50</v>
      </c>
      <c r="AB60" s="85">
        <v>50</v>
      </c>
      <c r="AC60" s="85">
        <v>1200</v>
      </c>
      <c r="AD60" s="85">
        <v>8400</v>
      </c>
      <c r="AE60" s="85">
        <v>438000</v>
      </c>
    </row>
    <row r="61" spans="1:31" s="85" customFormat="1" ht="10.5">
      <c r="D61" s="85" t="s">
        <v>145</v>
      </c>
      <c r="E61" s="85">
        <v>50</v>
      </c>
      <c r="F61" s="85">
        <v>50</v>
      </c>
      <c r="G61" s="85">
        <v>50</v>
      </c>
      <c r="H61" s="85">
        <v>50</v>
      </c>
      <c r="I61" s="85">
        <v>50</v>
      </c>
      <c r="J61" s="85">
        <v>50</v>
      </c>
      <c r="K61" s="85">
        <v>50</v>
      </c>
      <c r="L61" s="85">
        <v>50</v>
      </c>
      <c r="M61" s="85">
        <v>50</v>
      </c>
      <c r="N61" s="85">
        <v>50</v>
      </c>
      <c r="O61" s="85">
        <v>50</v>
      </c>
      <c r="P61" s="85">
        <v>50</v>
      </c>
      <c r="Q61" s="85">
        <v>50</v>
      </c>
      <c r="R61" s="85">
        <v>50</v>
      </c>
      <c r="S61" s="85">
        <v>50</v>
      </c>
      <c r="T61" s="85">
        <v>50</v>
      </c>
      <c r="U61" s="85">
        <v>50</v>
      </c>
      <c r="V61" s="85">
        <v>50</v>
      </c>
      <c r="W61" s="85">
        <v>50</v>
      </c>
      <c r="X61" s="85">
        <v>50</v>
      </c>
      <c r="Y61" s="85">
        <v>50</v>
      </c>
      <c r="Z61" s="85">
        <v>50</v>
      </c>
      <c r="AA61" s="85">
        <v>50</v>
      </c>
      <c r="AB61" s="85">
        <v>50</v>
      </c>
      <c r="AC61" s="85">
        <v>1200</v>
      </c>
    </row>
    <row r="62" spans="1:31" s="85" customFormat="1" ht="10.5">
      <c r="D62" s="85" t="s">
        <v>146</v>
      </c>
      <c r="E62" s="85">
        <v>50</v>
      </c>
      <c r="F62" s="85">
        <v>50</v>
      </c>
      <c r="G62" s="85">
        <v>50</v>
      </c>
      <c r="H62" s="85">
        <v>50</v>
      </c>
      <c r="I62" s="85">
        <v>50</v>
      </c>
      <c r="J62" s="85">
        <v>50</v>
      </c>
      <c r="K62" s="85">
        <v>50</v>
      </c>
      <c r="L62" s="85">
        <v>50</v>
      </c>
      <c r="M62" s="85">
        <v>50</v>
      </c>
      <c r="N62" s="85">
        <v>50</v>
      </c>
      <c r="O62" s="85">
        <v>50</v>
      </c>
      <c r="P62" s="85">
        <v>50</v>
      </c>
      <c r="Q62" s="85">
        <v>50</v>
      </c>
      <c r="R62" s="85">
        <v>50</v>
      </c>
      <c r="S62" s="85">
        <v>50</v>
      </c>
      <c r="T62" s="85">
        <v>50</v>
      </c>
      <c r="U62" s="85">
        <v>50</v>
      </c>
      <c r="V62" s="85">
        <v>50</v>
      </c>
      <c r="W62" s="85">
        <v>50</v>
      </c>
      <c r="X62" s="85">
        <v>50</v>
      </c>
      <c r="Y62" s="85">
        <v>50</v>
      </c>
      <c r="Z62" s="85">
        <v>50</v>
      </c>
      <c r="AA62" s="85">
        <v>50</v>
      </c>
      <c r="AB62" s="85">
        <v>50</v>
      </c>
      <c r="AC62" s="85">
        <v>1200</v>
      </c>
    </row>
    <row r="63" spans="1:31" s="85" customFormat="1" ht="10.5">
      <c r="A63" s="85" t="s">
        <v>306</v>
      </c>
      <c r="B63" s="85" t="s">
        <v>132</v>
      </c>
      <c r="C63" s="85" t="s">
        <v>115</v>
      </c>
      <c r="D63" s="85" t="s">
        <v>116</v>
      </c>
      <c r="E63" s="85">
        <v>30</v>
      </c>
      <c r="F63" s="85">
        <v>30</v>
      </c>
      <c r="G63" s="85">
        <v>30</v>
      </c>
      <c r="H63" s="85">
        <v>30</v>
      </c>
      <c r="I63" s="85">
        <v>30</v>
      </c>
      <c r="J63" s="85">
        <v>30</v>
      </c>
      <c r="K63" s="85">
        <v>30</v>
      </c>
      <c r="L63" s="85">
        <v>30</v>
      </c>
      <c r="M63" s="85">
        <v>30</v>
      </c>
      <c r="N63" s="85">
        <v>30</v>
      </c>
      <c r="O63" s="85">
        <v>30</v>
      </c>
      <c r="P63" s="85">
        <v>30</v>
      </c>
      <c r="Q63" s="85">
        <v>30</v>
      </c>
      <c r="R63" s="85">
        <v>30</v>
      </c>
      <c r="S63" s="85">
        <v>30</v>
      </c>
      <c r="T63" s="85">
        <v>30</v>
      </c>
      <c r="U63" s="85">
        <v>30</v>
      </c>
      <c r="V63" s="85">
        <v>30</v>
      </c>
      <c r="W63" s="85">
        <v>30</v>
      </c>
      <c r="X63" s="85">
        <v>30</v>
      </c>
      <c r="Y63" s="85">
        <v>30</v>
      </c>
      <c r="Z63" s="85">
        <v>30</v>
      </c>
      <c r="AA63" s="85">
        <v>30</v>
      </c>
      <c r="AB63" s="85">
        <v>30</v>
      </c>
      <c r="AC63" s="85">
        <v>720</v>
      </c>
      <c r="AD63" s="85">
        <v>5040</v>
      </c>
      <c r="AE63" s="85">
        <v>262800</v>
      </c>
    </row>
    <row r="64" spans="1:31" s="85" customFormat="1" ht="10.5">
      <c r="A64" s="85" t="s">
        <v>307</v>
      </c>
      <c r="B64" s="85" t="s">
        <v>132</v>
      </c>
      <c r="C64" s="85" t="s">
        <v>115</v>
      </c>
      <c r="D64" s="85" t="s">
        <v>116</v>
      </c>
      <c r="E64" s="85">
        <v>60</v>
      </c>
      <c r="F64" s="85">
        <v>60</v>
      </c>
      <c r="G64" s="85">
        <v>60</v>
      </c>
      <c r="H64" s="85">
        <v>60</v>
      </c>
      <c r="I64" s="85">
        <v>60</v>
      </c>
      <c r="J64" s="85">
        <v>60</v>
      </c>
      <c r="K64" s="85">
        <v>60</v>
      </c>
      <c r="L64" s="85">
        <v>60</v>
      </c>
      <c r="M64" s="85">
        <v>60</v>
      </c>
      <c r="N64" s="85">
        <v>60</v>
      </c>
      <c r="O64" s="85">
        <v>60</v>
      </c>
      <c r="P64" s="85">
        <v>60</v>
      </c>
      <c r="Q64" s="85">
        <v>60</v>
      </c>
      <c r="R64" s="85">
        <v>60</v>
      </c>
      <c r="S64" s="85">
        <v>60</v>
      </c>
      <c r="T64" s="85">
        <v>60</v>
      </c>
      <c r="U64" s="85">
        <v>60</v>
      </c>
      <c r="V64" s="85">
        <v>60</v>
      </c>
      <c r="W64" s="85">
        <v>60</v>
      </c>
      <c r="X64" s="85">
        <v>60</v>
      </c>
      <c r="Y64" s="85">
        <v>60</v>
      </c>
      <c r="Z64" s="85">
        <v>60</v>
      </c>
      <c r="AA64" s="85">
        <v>60</v>
      </c>
      <c r="AB64" s="85">
        <v>60</v>
      </c>
      <c r="AC64" s="85">
        <v>1440</v>
      </c>
      <c r="AD64" s="85">
        <v>10080</v>
      </c>
      <c r="AE64" s="85">
        <v>525600</v>
      </c>
    </row>
    <row r="65" spans="1:31" s="85" customFormat="1" ht="10.5">
      <c r="A65" s="85" t="s">
        <v>143</v>
      </c>
      <c r="B65" s="85" t="s">
        <v>114</v>
      </c>
      <c r="C65" s="85" t="s">
        <v>115</v>
      </c>
      <c r="D65" s="85" t="s">
        <v>138</v>
      </c>
      <c r="E65" s="85">
        <v>1</v>
      </c>
      <c r="F65" s="85">
        <v>0</v>
      </c>
      <c r="G65" s="85">
        <v>0</v>
      </c>
      <c r="H65" s="85">
        <v>0</v>
      </c>
      <c r="I65" s="85">
        <v>0</v>
      </c>
      <c r="J65" s="85">
        <v>0</v>
      </c>
      <c r="K65" s="85">
        <v>1</v>
      </c>
      <c r="L65" s="85">
        <v>1</v>
      </c>
      <c r="M65" s="85">
        <v>1</v>
      </c>
      <c r="N65" s="85">
        <v>1</v>
      </c>
      <c r="O65" s="85">
        <v>1</v>
      </c>
      <c r="P65" s="85">
        <v>1</v>
      </c>
      <c r="Q65" s="85">
        <v>1</v>
      </c>
      <c r="R65" s="85">
        <v>1</v>
      </c>
      <c r="S65" s="85">
        <v>1</v>
      </c>
      <c r="T65" s="85">
        <v>1</v>
      </c>
      <c r="U65" s="85">
        <v>1</v>
      </c>
      <c r="V65" s="85">
        <v>1</v>
      </c>
      <c r="W65" s="85">
        <v>1</v>
      </c>
      <c r="X65" s="85">
        <v>1</v>
      </c>
      <c r="Y65" s="85">
        <v>1</v>
      </c>
      <c r="Z65" s="85">
        <v>1</v>
      </c>
      <c r="AA65" s="85">
        <v>1</v>
      </c>
      <c r="AB65" s="85">
        <v>1</v>
      </c>
      <c r="AC65" s="85">
        <v>19</v>
      </c>
      <c r="AD65" s="85">
        <v>133</v>
      </c>
      <c r="AE65" s="85">
        <v>6935</v>
      </c>
    </row>
    <row r="66" spans="1:31" s="85" customFormat="1" ht="10.5">
      <c r="D66" s="85" t="s">
        <v>150</v>
      </c>
      <c r="E66" s="85">
        <v>1</v>
      </c>
      <c r="F66" s="85">
        <v>0</v>
      </c>
      <c r="G66" s="85">
        <v>0</v>
      </c>
      <c r="H66" s="85">
        <v>0</v>
      </c>
      <c r="I66" s="85">
        <v>0</v>
      </c>
      <c r="J66" s="85">
        <v>0</v>
      </c>
      <c r="K66" s="85">
        <v>1</v>
      </c>
      <c r="L66" s="85">
        <v>1</v>
      </c>
      <c r="M66" s="85">
        <v>1</v>
      </c>
      <c r="N66" s="85">
        <v>1</v>
      </c>
      <c r="O66" s="85">
        <v>1</v>
      </c>
      <c r="P66" s="85">
        <v>1</v>
      </c>
      <c r="Q66" s="85">
        <v>1</v>
      </c>
      <c r="R66" s="85">
        <v>1</v>
      </c>
      <c r="S66" s="85">
        <v>1</v>
      </c>
      <c r="T66" s="85">
        <v>1</v>
      </c>
      <c r="U66" s="85">
        <v>1</v>
      </c>
      <c r="V66" s="85">
        <v>1</v>
      </c>
      <c r="W66" s="85">
        <v>1</v>
      </c>
      <c r="X66" s="85">
        <v>1</v>
      </c>
      <c r="Y66" s="85">
        <v>1</v>
      </c>
      <c r="Z66" s="85">
        <v>1</v>
      </c>
      <c r="AA66" s="85">
        <v>1</v>
      </c>
      <c r="AB66" s="85">
        <v>1</v>
      </c>
      <c r="AC66" s="85">
        <v>19</v>
      </c>
    </row>
    <row r="67" spans="1:31" s="85" customFormat="1" ht="10.5">
      <c r="D67" s="85" t="s">
        <v>151</v>
      </c>
      <c r="E67" s="85">
        <v>1</v>
      </c>
      <c r="F67" s="85">
        <v>1</v>
      </c>
      <c r="G67" s="85">
        <v>1</v>
      </c>
      <c r="H67" s="85">
        <v>1</v>
      </c>
      <c r="I67" s="85">
        <v>1</v>
      </c>
      <c r="J67" s="85">
        <v>1</v>
      </c>
      <c r="K67" s="85">
        <v>1</v>
      </c>
      <c r="L67" s="85">
        <v>1</v>
      </c>
      <c r="M67" s="85">
        <v>1</v>
      </c>
      <c r="N67" s="85">
        <v>1</v>
      </c>
      <c r="O67" s="85">
        <v>1</v>
      </c>
      <c r="P67" s="85">
        <v>1</v>
      </c>
      <c r="Q67" s="85">
        <v>1</v>
      </c>
      <c r="R67" s="85">
        <v>1</v>
      </c>
      <c r="S67" s="85">
        <v>1</v>
      </c>
      <c r="T67" s="85">
        <v>1</v>
      </c>
      <c r="U67" s="85">
        <v>1</v>
      </c>
      <c r="V67" s="85">
        <v>1</v>
      </c>
      <c r="W67" s="85">
        <v>1</v>
      </c>
      <c r="X67" s="85">
        <v>1</v>
      </c>
      <c r="Y67" s="85">
        <v>1</v>
      </c>
      <c r="Z67" s="85">
        <v>1</v>
      </c>
      <c r="AA67" s="85">
        <v>1</v>
      </c>
      <c r="AB67" s="85">
        <v>1</v>
      </c>
      <c r="AC67" s="85">
        <v>24</v>
      </c>
    </row>
    <row r="68" spans="1:31" s="85" customFormat="1" ht="10.5">
      <c r="D68" s="85" t="s">
        <v>146</v>
      </c>
      <c r="E68" s="85">
        <v>1</v>
      </c>
      <c r="F68" s="85">
        <v>0</v>
      </c>
      <c r="G68" s="85">
        <v>0</v>
      </c>
      <c r="H68" s="85">
        <v>0</v>
      </c>
      <c r="I68" s="85">
        <v>0</v>
      </c>
      <c r="J68" s="85">
        <v>0</v>
      </c>
      <c r="K68" s="85">
        <v>1</v>
      </c>
      <c r="L68" s="85">
        <v>1</v>
      </c>
      <c r="M68" s="85">
        <v>1</v>
      </c>
      <c r="N68" s="85">
        <v>1</v>
      </c>
      <c r="O68" s="85">
        <v>1</v>
      </c>
      <c r="P68" s="85">
        <v>1</v>
      </c>
      <c r="Q68" s="85">
        <v>1</v>
      </c>
      <c r="R68" s="85">
        <v>1</v>
      </c>
      <c r="S68" s="85">
        <v>1</v>
      </c>
      <c r="T68" s="85">
        <v>1</v>
      </c>
      <c r="U68" s="85">
        <v>1</v>
      </c>
      <c r="V68" s="85">
        <v>1</v>
      </c>
      <c r="W68" s="85">
        <v>1</v>
      </c>
      <c r="X68" s="85">
        <v>1</v>
      </c>
      <c r="Y68" s="85">
        <v>1</v>
      </c>
      <c r="Z68" s="85">
        <v>1</v>
      </c>
      <c r="AA68" s="85">
        <v>1</v>
      </c>
      <c r="AB68" s="85">
        <v>1</v>
      </c>
      <c r="AC68" s="85">
        <v>19</v>
      </c>
    </row>
    <row r="69" spans="1:31" s="85" customFormat="1" ht="10.5">
      <c r="A69" s="85" t="s">
        <v>142</v>
      </c>
      <c r="B69" s="85" t="s">
        <v>114</v>
      </c>
      <c r="C69" s="85" t="s">
        <v>115</v>
      </c>
      <c r="D69" s="85" t="s">
        <v>116</v>
      </c>
      <c r="E69" s="85">
        <v>1</v>
      </c>
      <c r="F69" s="85">
        <v>1</v>
      </c>
      <c r="G69" s="85">
        <v>1</v>
      </c>
      <c r="H69" s="85">
        <v>1</v>
      </c>
      <c r="I69" s="85">
        <v>1</v>
      </c>
      <c r="J69" s="85">
        <v>1</v>
      </c>
      <c r="K69" s="85">
        <v>1</v>
      </c>
      <c r="L69" s="85">
        <v>1</v>
      </c>
      <c r="M69" s="85">
        <v>1</v>
      </c>
      <c r="N69" s="85">
        <v>1</v>
      </c>
      <c r="O69" s="85">
        <v>1</v>
      </c>
      <c r="P69" s="85">
        <v>1</v>
      </c>
      <c r="Q69" s="85">
        <v>1</v>
      </c>
      <c r="R69" s="85">
        <v>1</v>
      </c>
      <c r="S69" s="85">
        <v>1</v>
      </c>
      <c r="T69" s="85">
        <v>1</v>
      </c>
      <c r="U69" s="85">
        <v>1</v>
      </c>
      <c r="V69" s="85">
        <v>1</v>
      </c>
      <c r="W69" s="85">
        <v>1</v>
      </c>
      <c r="X69" s="85">
        <v>1</v>
      </c>
      <c r="Y69" s="85">
        <v>1</v>
      </c>
      <c r="Z69" s="85">
        <v>1</v>
      </c>
      <c r="AA69" s="85">
        <v>1</v>
      </c>
      <c r="AB69" s="85">
        <v>1</v>
      </c>
      <c r="AC69" s="85">
        <v>24</v>
      </c>
      <c r="AD69" s="85">
        <v>168</v>
      </c>
      <c r="AE69" s="85">
        <v>8760</v>
      </c>
    </row>
    <row r="70" spans="1:31" s="85" customFormat="1" ht="10.5">
      <c r="A70" s="85" t="s">
        <v>267</v>
      </c>
      <c r="B70" s="85" t="s">
        <v>119</v>
      </c>
      <c r="C70" s="85" t="s">
        <v>115</v>
      </c>
      <c r="D70" s="85" t="s">
        <v>138</v>
      </c>
      <c r="E70" s="85">
        <v>0</v>
      </c>
      <c r="F70" s="85">
        <v>0</v>
      </c>
      <c r="G70" s="85">
        <v>0</v>
      </c>
      <c r="H70" s="85">
        <v>0</v>
      </c>
      <c r="I70" s="85">
        <v>0</v>
      </c>
      <c r="J70" s="85">
        <v>0</v>
      </c>
      <c r="K70" s="85">
        <v>0</v>
      </c>
      <c r="L70" s="85">
        <v>0</v>
      </c>
      <c r="M70" s="85">
        <v>0</v>
      </c>
      <c r="N70" s="85">
        <v>0</v>
      </c>
      <c r="O70" s="85">
        <v>0</v>
      </c>
      <c r="P70" s="85">
        <v>0</v>
      </c>
      <c r="Q70" s="85">
        <v>0</v>
      </c>
      <c r="R70" s="85">
        <v>0</v>
      </c>
      <c r="S70" s="85">
        <v>0</v>
      </c>
      <c r="T70" s="85">
        <v>0</v>
      </c>
      <c r="U70" s="85">
        <v>0</v>
      </c>
      <c r="V70" s="85">
        <v>0</v>
      </c>
      <c r="W70" s="85">
        <v>0</v>
      </c>
      <c r="X70" s="85">
        <v>0</v>
      </c>
      <c r="Y70" s="85">
        <v>0</v>
      </c>
      <c r="Z70" s="85">
        <v>0</v>
      </c>
      <c r="AA70" s="85">
        <v>0</v>
      </c>
      <c r="AB70" s="85">
        <v>0</v>
      </c>
      <c r="AC70" s="85">
        <v>0</v>
      </c>
      <c r="AD70" s="85">
        <v>0</v>
      </c>
      <c r="AE70" s="85">
        <v>0</v>
      </c>
    </row>
    <row r="71" spans="1:31" s="85" customFormat="1" ht="10.5">
      <c r="D71" s="85" t="s">
        <v>150</v>
      </c>
      <c r="E71" s="85">
        <v>0</v>
      </c>
      <c r="F71" s="85">
        <v>0</v>
      </c>
      <c r="G71" s="85">
        <v>0</v>
      </c>
      <c r="H71" s="85">
        <v>0</v>
      </c>
      <c r="I71" s="85">
        <v>0</v>
      </c>
      <c r="J71" s="85">
        <v>0</v>
      </c>
      <c r="K71" s="85">
        <v>0</v>
      </c>
      <c r="L71" s="85">
        <v>0</v>
      </c>
      <c r="M71" s="85">
        <v>0</v>
      </c>
      <c r="N71" s="85">
        <v>0</v>
      </c>
      <c r="O71" s="85">
        <v>0</v>
      </c>
      <c r="P71" s="85">
        <v>0</v>
      </c>
      <c r="Q71" s="85">
        <v>0</v>
      </c>
      <c r="R71" s="85">
        <v>0</v>
      </c>
      <c r="S71" s="85">
        <v>0</v>
      </c>
      <c r="T71" s="85">
        <v>0</v>
      </c>
      <c r="U71" s="85">
        <v>0</v>
      </c>
      <c r="V71" s="85">
        <v>0</v>
      </c>
      <c r="W71" s="85">
        <v>0</v>
      </c>
      <c r="X71" s="85">
        <v>0</v>
      </c>
      <c r="Y71" s="85">
        <v>0</v>
      </c>
      <c r="Z71" s="85">
        <v>0</v>
      </c>
      <c r="AA71" s="85">
        <v>0</v>
      </c>
      <c r="AB71" s="85">
        <v>0</v>
      </c>
      <c r="AC71" s="85">
        <v>0</v>
      </c>
    </row>
    <row r="72" spans="1:31" s="85" customFormat="1" ht="10.5">
      <c r="D72" s="85" t="s">
        <v>151</v>
      </c>
      <c r="E72" s="85">
        <v>0</v>
      </c>
      <c r="F72" s="85">
        <v>0</v>
      </c>
      <c r="G72" s="85">
        <v>0</v>
      </c>
      <c r="H72" s="85">
        <v>0</v>
      </c>
      <c r="I72" s="85">
        <v>0</v>
      </c>
      <c r="J72" s="85">
        <v>0</v>
      </c>
      <c r="K72" s="85">
        <v>0</v>
      </c>
      <c r="L72" s="85">
        <v>0</v>
      </c>
      <c r="M72" s="85">
        <v>0</v>
      </c>
      <c r="N72" s="85">
        <v>0</v>
      </c>
      <c r="O72" s="85">
        <v>0</v>
      </c>
      <c r="P72" s="85">
        <v>0</v>
      </c>
      <c r="Q72" s="85">
        <v>0</v>
      </c>
      <c r="R72" s="85">
        <v>0</v>
      </c>
      <c r="S72" s="85">
        <v>0</v>
      </c>
      <c r="T72" s="85">
        <v>0</v>
      </c>
      <c r="U72" s="85">
        <v>0</v>
      </c>
      <c r="V72" s="85">
        <v>0</v>
      </c>
      <c r="W72" s="85">
        <v>0</v>
      </c>
      <c r="X72" s="85">
        <v>0</v>
      </c>
      <c r="Y72" s="85">
        <v>0</v>
      </c>
      <c r="Z72" s="85">
        <v>0</v>
      </c>
      <c r="AA72" s="85">
        <v>0</v>
      </c>
      <c r="AB72" s="85">
        <v>0</v>
      </c>
      <c r="AC72" s="85">
        <v>0</v>
      </c>
    </row>
    <row r="73" spans="1:31" s="85" customFormat="1" ht="10.5">
      <c r="D73" s="85" t="s">
        <v>146</v>
      </c>
      <c r="E73" s="85">
        <v>0</v>
      </c>
      <c r="F73" s="85">
        <v>0</v>
      </c>
      <c r="G73" s="85">
        <v>0</v>
      </c>
      <c r="H73" s="85">
        <v>0</v>
      </c>
      <c r="I73" s="85">
        <v>0</v>
      </c>
      <c r="J73" s="85">
        <v>0</v>
      </c>
      <c r="K73" s="85">
        <v>0</v>
      </c>
      <c r="L73" s="85">
        <v>0</v>
      </c>
      <c r="M73" s="85">
        <v>0</v>
      </c>
      <c r="N73" s="85">
        <v>0</v>
      </c>
      <c r="O73" s="85">
        <v>0</v>
      </c>
      <c r="P73" s="85">
        <v>0</v>
      </c>
      <c r="Q73" s="85">
        <v>0</v>
      </c>
      <c r="R73" s="85">
        <v>0</v>
      </c>
      <c r="S73" s="85">
        <v>0</v>
      </c>
      <c r="T73" s="85">
        <v>0</v>
      </c>
      <c r="U73" s="85">
        <v>0</v>
      </c>
      <c r="V73" s="85">
        <v>0</v>
      </c>
      <c r="W73" s="85">
        <v>0</v>
      </c>
      <c r="X73" s="85">
        <v>0</v>
      </c>
      <c r="Y73" s="85">
        <v>0</v>
      </c>
      <c r="Z73" s="85">
        <v>0</v>
      </c>
      <c r="AA73" s="85">
        <v>0</v>
      </c>
      <c r="AB73" s="85">
        <v>0</v>
      </c>
      <c r="AC73" s="85">
        <v>0</v>
      </c>
    </row>
    <row r="74" spans="1:31" s="85" customFormat="1" ht="10.5">
      <c r="A74" s="85" t="s">
        <v>133</v>
      </c>
      <c r="B74" s="85" t="s">
        <v>134</v>
      </c>
      <c r="C74" s="85" t="s">
        <v>115</v>
      </c>
      <c r="D74" s="85" t="s">
        <v>116</v>
      </c>
      <c r="E74" s="85">
        <v>4</v>
      </c>
      <c r="F74" s="85">
        <v>4</v>
      </c>
      <c r="G74" s="85">
        <v>4</v>
      </c>
      <c r="H74" s="85">
        <v>4</v>
      </c>
      <c r="I74" s="85">
        <v>4</v>
      </c>
      <c r="J74" s="85">
        <v>4</v>
      </c>
      <c r="K74" s="85">
        <v>4</v>
      </c>
      <c r="L74" s="85">
        <v>4</v>
      </c>
      <c r="M74" s="85">
        <v>4</v>
      </c>
      <c r="N74" s="85">
        <v>4</v>
      </c>
      <c r="O74" s="85">
        <v>4</v>
      </c>
      <c r="P74" s="85">
        <v>4</v>
      </c>
      <c r="Q74" s="85">
        <v>4</v>
      </c>
      <c r="R74" s="85">
        <v>4</v>
      </c>
      <c r="S74" s="85">
        <v>4</v>
      </c>
      <c r="T74" s="85">
        <v>4</v>
      </c>
      <c r="U74" s="85">
        <v>4</v>
      </c>
      <c r="V74" s="85">
        <v>4</v>
      </c>
      <c r="W74" s="85">
        <v>4</v>
      </c>
      <c r="X74" s="85">
        <v>4</v>
      </c>
      <c r="Y74" s="85">
        <v>4</v>
      </c>
      <c r="Z74" s="85">
        <v>4</v>
      </c>
      <c r="AA74" s="85">
        <v>4</v>
      </c>
      <c r="AB74" s="85">
        <v>4</v>
      </c>
      <c r="AC74" s="85">
        <v>96</v>
      </c>
      <c r="AD74" s="85">
        <v>672</v>
      </c>
      <c r="AE74" s="85">
        <v>35040</v>
      </c>
    </row>
    <row r="75" spans="1:31" s="85" customFormat="1" ht="10.5">
      <c r="A75" s="85" t="s">
        <v>135</v>
      </c>
      <c r="B75" s="85" t="s">
        <v>117</v>
      </c>
      <c r="C75" s="85" t="s">
        <v>148</v>
      </c>
      <c r="D75" s="85" t="s">
        <v>116</v>
      </c>
      <c r="E75" s="85">
        <v>13</v>
      </c>
      <c r="F75" s="85">
        <v>13</v>
      </c>
      <c r="G75" s="85">
        <v>13</v>
      </c>
      <c r="H75" s="85">
        <v>13</v>
      </c>
      <c r="I75" s="85">
        <v>13</v>
      </c>
      <c r="J75" s="85">
        <v>13</v>
      </c>
      <c r="K75" s="85">
        <v>13</v>
      </c>
      <c r="L75" s="85">
        <v>13</v>
      </c>
      <c r="M75" s="85">
        <v>13</v>
      </c>
      <c r="N75" s="85">
        <v>13</v>
      </c>
      <c r="O75" s="85">
        <v>13</v>
      </c>
      <c r="P75" s="85">
        <v>13</v>
      </c>
      <c r="Q75" s="85">
        <v>13</v>
      </c>
      <c r="R75" s="85">
        <v>13</v>
      </c>
      <c r="S75" s="85">
        <v>13</v>
      </c>
      <c r="T75" s="85">
        <v>13</v>
      </c>
      <c r="U75" s="85">
        <v>13</v>
      </c>
      <c r="V75" s="85">
        <v>13</v>
      </c>
      <c r="W75" s="85">
        <v>13</v>
      </c>
      <c r="X75" s="85">
        <v>13</v>
      </c>
      <c r="Y75" s="85">
        <v>13</v>
      </c>
      <c r="Z75" s="85">
        <v>13</v>
      </c>
      <c r="AA75" s="85">
        <v>13</v>
      </c>
      <c r="AB75" s="85">
        <v>13</v>
      </c>
      <c r="AC75" s="85">
        <v>312</v>
      </c>
      <c r="AD75" s="85">
        <v>2184</v>
      </c>
      <c r="AE75" s="85">
        <v>113880</v>
      </c>
    </row>
    <row r="76" spans="1:31" s="85" customFormat="1" ht="10.5">
      <c r="C76" s="85" t="s">
        <v>149</v>
      </c>
      <c r="D76" s="85" t="s">
        <v>116</v>
      </c>
      <c r="E76" s="85">
        <v>13</v>
      </c>
      <c r="F76" s="85">
        <v>13</v>
      </c>
      <c r="G76" s="85">
        <v>13</v>
      </c>
      <c r="H76" s="85">
        <v>13</v>
      </c>
      <c r="I76" s="85">
        <v>13</v>
      </c>
      <c r="J76" s="85">
        <v>13</v>
      </c>
      <c r="K76" s="85">
        <v>13</v>
      </c>
      <c r="L76" s="85">
        <v>13</v>
      </c>
      <c r="M76" s="85">
        <v>13</v>
      </c>
      <c r="N76" s="85">
        <v>13</v>
      </c>
      <c r="O76" s="85">
        <v>13</v>
      </c>
      <c r="P76" s="85">
        <v>13</v>
      </c>
      <c r="Q76" s="85">
        <v>13</v>
      </c>
      <c r="R76" s="85">
        <v>13</v>
      </c>
      <c r="S76" s="85">
        <v>13</v>
      </c>
      <c r="T76" s="85">
        <v>13</v>
      </c>
      <c r="U76" s="85">
        <v>13</v>
      </c>
      <c r="V76" s="85">
        <v>13</v>
      </c>
      <c r="W76" s="85">
        <v>13</v>
      </c>
      <c r="X76" s="85">
        <v>13</v>
      </c>
      <c r="Y76" s="85">
        <v>13</v>
      </c>
      <c r="Z76" s="85">
        <v>13</v>
      </c>
      <c r="AA76" s="85">
        <v>13</v>
      </c>
      <c r="AB76" s="85">
        <v>13</v>
      </c>
      <c r="AC76" s="85">
        <v>312</v>
      </c>
      <c r="AD76" s="85">
        <v>2184</v>
      </c>
    </row>
    <row r="77" spans="1:31" s="85" customFormat="1" ht="10.5">
      <c r="C77" s="85" t="s">
        <v>115</v>
      </c>
      <c r="D77" s="85" t="s">
        <v>116</v>
      </c>
      <c r="E77" s="85">
        <v>13</v>
      </c>
      <c r="F77" s="85">
        <v>13</v>
      </c>
      <c r="G77" s="85">
        <v>13</v>
      </c>
      <c r="H77" s="85">
        <v>13</v>
      </c>
      <c r="I77" s="85">
        <v>13</v>
      </c>
      <c r="J77" s="85">
        <v>13</v>
      </c>
      <c r="K77" s="85">
        <v>13</v>
      </c>
      <c r="L77" s="85">
        <v>13</v>
      </c>
      <c r="M77" s="85">
        <v>13</v>
      </c>
      <c r="N77" s="85">
        <v>13</v>
      </c>
      <c r="O77" s="85">
        <v>13</v>
      </c>
      <c r="P77" s="85">
        <v>13</v>
      </c>
      <c r="Q77" s="85">
        <v>13</v>
      </c>
      <c r="R77" s="85">
        <v>13</v>
      </c>
      <c r="S77" s="85">
        <v>13</v>
      </c>
      <c r="T77" s="85">
        <v>13</v>
      </c>
      <c r="U77" s="85">
        <v>13</v>
      </c>
      <c r="V77" s="85">
        <v>13</v>
      </c>
      <c r="W77" s="85">
        <v>13</v>
      </c>
      <c r="X77" s="85">
        <v>13</v>
      </c>
      <c r="Y77" s="85">
        <v>13</v>
      </c>
      <c r="Z77" s="85">
        <v>13</v>
      </c>
      <c r="AA77" s="85">
        <v>13</v>
      </c>
      <c r="AB77" s="85">
        <v>13</v>
      </c>
      <c r="AC77" s="85">
        <v>312</v>
      </c>
      <c r="AD77" s="85">
        <v>2184</v>
      </c>
    </row>
    <row r="78" spans="1:31" s="85" customFormat="1" ht="10.5">
      <c r="A78" s="85" t="s">
        <v>136</v>
      </c>
      <c r="B78" s="85" t="s">
        <v>117</v>
      </c>
      <c r="C78" s="85" t="s">
        <v>115</v>
      </c>
      <c r="D78" s="85" t="s">
        <v>116</v>
      </c>
      <c r="E78" s="85">
        <v>16</v>
      </c>
      <c r="F78" s="85">
        <v>16</v>
      </c>
      <c r="G78" s="85">
        <v>16</v>
      </c>
      <c r="H78" s="85">
        <v>16</v>
      </c>
      <c r="I78" s="85">
        <v>16</v>
      </c>
      <c r="J78" s="85">
        <v>16</v>
      </c>
      <c r="K78" s="85">
        <v>16</v>
      </c>
      <c r="L78" s="85">
        <v>16</v>
      </c>
      <c r="M78" s="85">
        <v>16</v>
      </c>
      <c r="N78" s="85">
        <v>16</v>
      </c>
      <c r="O78" s="85">
        <v>16</v>
      </c>
      <c r="P78" s="85">
        <v>16</v>
      </c>
      <c r="Q78" s="85">
        <v>16</v>
      </c>
      <c r="R78" s="85">
        <v>16</v>
      </c>
      <c r="S78" s="85">
        <v>16</v>
      </c>
      <c r="T78" s="85">
        <v>16</v>
      </c>
      <c r="U78" s="85">
        <v>16</v>
      </c>
      <c r="V78" s="85">
        <v>16</v>
      </c>
      <c r="W78" s="85">
        <v>16</v>
      </c>
      <c r="X78" s="85">
        <v>16</v>
      </c>
      <c r="Y78" s="85">
        <v>16</v>
      </c>
      <c r="Z78" s="85">
        <v>16</v>
      </c>
      <c r="AA78" s="85">
        <v>16</v>
      </c>
      <c r="AB78" s="85">
        <v>16</v>
      </c>
      <c r="AC78" s="85">
        <v>384</v>
      </c>
      <c r="AD78" s="85">
        <v>2688</v>
      </c>
      <c r="AE78" s="85">
        <v>140160</v>
      </c>
    </row>
    <row r="79" spans="1:31" s="85" customFormat="1" ht="10.5">
      <c r="A79" s="85" t="s">
        <v>144</v>
      </c>
      <c r="B79" s="85" t="s">
        <v>123</v>
      </c>
      <c r="C79" s="85" t="s">
        <v>115</v>
      </c>
      <c r="D79" s="85" t="s">
        <v>116</v>
      </c>
      <c r="E79" s="85">
        <v>120</v>
      </c>
      <c r="F79" s="85">
        <v>120</v>
      </c>
      <c r="G79" s="85">
        <v>120</v>
      </c>
      <c r="H79" s="85">
        <v>120</v>
      </c>
      <c r="I79" s="85">
        <v>120</v>
      </c>
      <c r="J79" s="85">
        <v>120</v>
      </c>
      <c r="K79" s="85">
        <v>120</v>
      </c>
      <c r="L79" s="85">
        <v>120</v>
      </c>
      <c r="M79" s="85">
        <v>120</v>
      </c>
      <c r="N79" s="85">
        <v>120</v>
      </c>
      <c r="O79" s="85">
        <v>120</v>
      </c>
      <c r="P79" s="85">
        <v>120</v>
      </c>
      <c r="Q79" s="85">
        <v>120</v>
      </c>
      <c r="R79" s="85">
        <v>120</v>
      </c>
      <c r="S79" s="85">
        <v>120</v>
      </c>
      <c r="T79" s="85">
        <v>120</v>
      </c>
      <c r="U79" s="85">
        <v>120</v>
      </c>
      <c r="V79" s="85">
        <v>120</v>
      </c>
      <c r="W79" s="85">
        <v>120</v>
      </c>
      <c r="X79" s="85">
        <v>120</v>
      </c>
      <c r="Y79" s="85">
        <v>120</v>
      </c>
      <c r="Z79" s="85">
        <v>120</v>
      </c>
      <c r="AA79" s="85">
        <v>120</v>
      </c>
      <c r="AB79" s="85">
        <v>120</v>
      </c>
      <c r="AC79" s="85">
        <v>2880</v>
      </c>
      <c r="AD79" s="85">
        <v>20160</v>
      </c>
      <c r="AE79" s="85">
        <v>1051200</v>
      </c>
    </row>
    <row r="80" spans="1:31" s="85" customFormat="1" ht="10.5">
      <c r="A80" s="85" t="s">
        <v>121</v>
      </c>
      <c r="B80" s="85" t="s">
        <v>114</v>
      </c>
      <c r="C80" s="85" t="s">
        <v>115</v>
      </c>
      <c r="D80" s="85" t="s">
        <v>116</v>
      </c>
      <c r="E80" s="85">
        <v>0</v>
      </c>
      <c r="F80" s="85">
        <v>0</v>
      </c>
      <c r="G80" s="85">
        <v>0</v>
      </c>
      <c r="H80" s="85">
        <v>0</v>
      </c>
      <c r="I80" s="85">
        <v>0</v>
      </c>
      <c r="J80" s="85">
        <v>0</v>
      </c>
      <c r="K80" s="85">
        <v>0</v>
      </c>
      <c r="L80" s="85">
        <v>0</v>
      </c>
      <c r="M80" s="85">
        <v>0</v>
      </c>
      <c r="N80" s="85">
        <v>0</v>
      </c>
      <c r="O80" s="85">
        <v>0</v>
      </c>
      <c r="P80" s="85">
        <v>0</v>
      </c>
      <c r="Q80" s="85">
        <v>0</v>
      </c>
      <c r="R80" s="85">
        <v>0</v>
      </c>
      <c r="S80" s="85">
        <v>0</v>
      </c>
      <c r="T80" s="85">
        <v>0</v>
      </c>
      <c r="U80" s="85">
        <v>0</v>
      </c>
      <c r="V80" s="85">
        <v>0</v>
      </c>
      <c r="W80" s="85">
        <v>0</v>
      </c>
      <c r="X80" s="85">
        <v>0</v>
      </c>
      <c r="Y80" s="85">
        <v>0</v>
      </c>
      <c r="Z80" s="85">
        <v>0</v>
      </c>
      <c r="AA80" s="85">
        <v>0</v>
      </c>
      <c r="AB80" s="85">
        <v>0</v>
      </c>
      <c r="AC80" s="85">
        <v>0</v>
      </c>
      <c r="AD80" s="85">
        <v>0</v>
      </c>
      <c r="AE80" s="85">
        <v>0</v>
      </c>
    </row>
    <row r="81" spans="1:31" s="85" customFormat="1" ht="10.5">
      <c r="A81" s="85" t="s">
        <v>122</v>
      </c>
      <c r="B81" s="85" t="s">
        <v>123</v>
      </c>
      <c r="C81" s="85" t="s">
        <v>115</v>
      </c>
      <c r="D81" s="85" t="s">
        <v>116</v>
      </c>
      <c r="E81" s="85">
        <v>0.2</v>
      </c>
      <c r="F81" s="85">
        <v>0.2</v>
      </c>
      <c r="G81" s="85">
        <v>0.2</v>
      </c>
      <c r="H81" s="85">
        <v>0.2</v>
      </c>
      <c r="I81" s="85">
        <v>0.2</v>
      </c>
      <c r="J81" s="85">
        <v>0.2</v>
      </c>
      <c r="K81" s="85">
        <v>0.2</v>
      </c>
      <c r="L81" s="85">
        <v>0.2</v>
      </c>
      <c r="M81" s="85">
        <v>0.2</v>
      </c>
      <c r="N81" s="85">
        <v>0.2</v>
      </c>
      <c r="O81" s="85">
        <v>0.2</v>
      </c>
      <c r="P81" s="85">
        <v>0.2</v>
      </c>
      <c r="Q81" s="85">
        <v>0.2</v>
      </c>
      <c r="R81" s="85">
        <v>0.2</v>
      </c>
      <c r="S81" s="85">
        <v>0.2</v>
      </c>
      <c r="T81" s="85">
        <v>0.2</v>
      </c>
      <c r="U81" s="85">
        <v>0.2</v>
      </c>
      <c r="V81" s="85">
        <v>0.2</v>
      </c>
      <c r="W81" s="85">
        <v>0.2</v>
      </c>
      <c r="X81" s="85">
        <v>0.2</v>
      </c>
      <c r="Y81" s="85">
        <v>0.2</v>
      </c>
      <c r="Z81" s="85">
        <v>0.2</v>
      </c>
      <c r="AA81" s="85">
        <v>0.2</v>
      </c>
      <c r="AB81" s="85">
        <v>0.2</v>
      </c>
      <c r="AC81" s="85">
        <v>4.8</v>
      </c>
      <c r="AD81" s="85">
        <v>33.6</v>
      </c>
      <c r="AE81" s="85">
        <v>1752</v>
      </c>
    </row>
    <row r="82" spans="1:31" s="85" customFormat="1" ht="10.5">
      <c r="A82" s="85" t="s">
        <v>124</v>
      </c>
      <c r="B82" s="85" t="s">
        <v>123</v>
      </c>
      <c r="C82" s="85" t="s">
        <v>125</v>
      </c>
      <c r="D82" s="85" t="s">
        <v>116</v>
      </c>
      <c r="E82" s="85">
        <v>1</v>
      </c>
      <c r="F82" s="85">
        <v>1</v>
      </c>
      <c r="G82" s="85">
        <v>1</v>
      </c>
      <c r="H82" s="85">
        <v>1</v>
      </c>
      <c r="I82" s="85">
        <v>1</v>
      </c>
      <c r="J82" s="85">
        <v>1</v>
      </c>
      <c r="K82" s="85">
        <v>1</v>
      </c>
      <c r="L82" s="85">
        <v>1</v>
      </c>
      <c r="M82" s="85">
        <v>1</v>
      </c>
      <c r="N82" s="85">
        <v>1</v>
      </c>
      <c r="O82" s="85">
        <v>1</v>
      </c>
      <c r="P82" s="85">
        <v>1</v>
      </c>
      <c r="Q82" s="85">
        <v>1</v>
      </c>
      <c r="R82" s="85">
        <v>1</v>
      </c>
      <c r="S82" s="85">
        <v>1</v>
      </c>
      <c r="T82" s="85">
        <v>1</v>
      </c>
      <c r="U82" s="85">
        <v>1</v>
      </c>
      <c r="V82" s="85">
        <v>1</v>
      </c>
      <c r="W82" s="85">
        <v>1</v>
      </c>
      <c r="X82" s="85">
        <v>1</v>
      </c>
      <c r="Y82" s="85">
        <v>1</v>
      </c>
      <c r="Z82" s="85">
        <v>1</v>
      </c>
      <c r="AA82" s="85">
        <v>1</v>
      </c>
      <c r="AB82" s="85">
        <v>1</v>
      </c>
      <c r="AC82" s="85">
        <v>24</v>
      </c>
      <c r="AD82" s="85">
        <v>168</v>
      </c>
      <c r="AE82" s="85">
        <v>6924</v>
      </c>
    </row>
    <row r="83" spans="1:31" s="85" customFormat="1" ht="10.5">
      <c r="C83" s="85" t="s">
        <v>126</v>
      </c>
      <c r="D83" s="85" t="s">
        <v>116</v>
      </c>
      <c r="E83" s="85">
        <v>0.5</v>
      </c>
      <c r="F83" s="85">
        <v>0.5</v>
      </c>
      <c r="G83" s="85">
        <v>0.5</v>
      </c>
      <c r="H83" s="85">
        <v>0.5</v>
      </c>
      <c r="I83" s="85">
        <v>0.5</v>
      </c>
      <c r="J83" s="85">
        <v>0.5</v>
      </c>
      <c r="K83" s="85">
        <v>0.5</v>
      </c>
      <c r="L83" s="85">
        <v>0.5</v>
      </c>
      <c r="M83" s="85">
        <v>0.5</v>
      </c>
      <c r="N83" s="85">
        <v>0.5</v>
      </c>
      <c r="O83" s="85">
        <v>0.5</v>
      </c>
      <c r="P83" s="85">
        <v>0.5</v>
      </c>
      <c r="Q83" s="85">
        <v>0.5</v>
      </c>
      <c r="R83" s="85">
        <v>0.5</v>
      </c>
      <c r="S83" s="85">
        <v>0.5</v>
      </c>
      <c r="T83" s="85">
        <v>0.5</v>
      </c>
      <c r="U83" s="85">
        <v>0.5</v>
      </c>
      <c r="V83" s="85">
        <v>0.5</v>
      </c>
      <c r="W83" s="85">
        <v>0.5</v>
      </c>
      <c r="X83" s="85">
        <v>0.5</v>
      </c>
      <c r="Y83" s="85">
        <v>0.5</v>
      </c>
      <c r="Z83" s="85">
        <v>0.5</v>
      </c>
      <c r="AA83" s="85">
        <v>0.5</v>
      </c>
      <c r="AB83" s="85">
        <v>0.5</v>
      </c>
      <c r="AC83" s="85">
        <v>12</v>
      </c>
      <c r="AD83" s="85">
        <v>84</v>
      </c>
    </row>
    <row r="84" spans="1:31" s="85" customFormat="1" ht="10.5">
      <c r="C84" s="85" t="s">
        <v>115</v>
      </c>
      <c r="D84" s="85" t="s">
        <v>116</v>
      </c>
      <c r="E84" s="85">
        <v>1</v>
      </c>
      <c r="F84" s="85">
        <v>1</v>
      </c>
      <c r="G84" s="85">
        <v>1</v>
      </c>
      <c r="H84" s="85">
        <v>1</v>
      </c>
      <c r="I84" s="85">
        <v>1</v>
      </c>
      <c r="J84" s="85">
        <v>1</v>
      </c>
      <c r="K84" s="85">
        <v>1</v>
      </c>
      <c r="L84" s="85">
        <v>1</v>
      </c>
      <c r="M84" s="85">
        <v>1</v>
      </c>
      <c r="N84" s="85">
        <v>1</v>
      </c>
      <c r="O84" s="85">
        <v>1</v>
      </c>
      <c r="P84" s="85">
        <v>1</v>
      </c>
      <c r="Q84" s="85">
        <v>1</v>
      </c>
      <c r="R84" s="85">
        <v>1</v>
      </c>
      <c r="S84" s="85">
        <v>1</v>
      </c>
      <c r="T84" s="85">
        <v>1</v>
      </c>
      <c r="U84" s="85">
        <v>1</v>
      </c>
      <c r="V84" s="85">
        <v>1</v>
      </c>
      <c r="W84" s="85">
        <v>1</v>
      </c>
      <c r="X84" s="85">
        <v>1</v>
      </c>
      <c r="Y84" s="85">
        <v>1</v>
      </c>
      <c r="Z84" s="85">
        <v>1</v>
      </c>
      <c r="AA84" s="85">
        <v>1</v>
      </c>
      <c r="AB84" s="85">
        <v>1</v>
      </c>
      <c r="AC84" s="85">
        <v>24</v>
      </c>
      <c r="AD84" s="85">
        <v>168</v>
      </c>
    </row>
    <row r="85" spans="1:31" s="85" customFormat="1" ht="10.5">
      <c r="A85" s="85" t="s">
        <v>127</v>
      </c>
      <c r="B85" s="85" t="s">
        <v>123</v>
      </c>
      <c r="C85" s="85" t="s">
        <v>115</v>
      </c>
      <c r="D85" s="85" t="s">
        <v>116</v>
      </c>
      <c r="E85" s="85">
        <v>0</v>
      </c>
      <c r="F85" s="85">
        <v>0</v>
      </c>
      <c r="G85" s="85">
        <v>0</v>
      </c>
      <c r="H85" s="85">
        <v>0</v>
      </c>
      <c r="I85" s="85">
        <v>0</v>
      </c>
      <c r="J85" s="85">
        <v>0</v>
      </c>
      <c r="K85" s="85">
        <v>0</v>
      </c>
      <c r="L85" s="85">
        <v>0</v>
      </c>
      <c r="M85" s="85">
        <v>0</v>
      </c>
      <c r="N85" s="85">
        <v>0</v>
      </c>
      <c r="O85" s="85">
        <v>0</v>
      </c>
      <c r="P85" s="85">
        <v>0</v>
      </c>
      <c r="Q85" s="85">
        <v>0</v>
      </c>
      <c r="R85" s="85">
        <v>0</v>
      </c>
      <c r="S85" s="85">
        <v>0</v>
      </c>
      <c r="T85" s="85">
        <v>0</v>
      </c>
      <c r="U85" s="85">
        <v>0</v>
      </c>
      <c r="V85" s="85">
        <v>0</v>
      </c>
      <c r="W85" s="85">
        <v>0</v>
      </c>
      <c r="X85" s="85">
        <v>0</v>
      </c>
      <c r="Y85" s="85">
        <v>0</v>
      </c>
      <c r="Z85" s="85">
        <v>0</v>
      </c>
      <c r="AA85" s="85">
        <v>0</v>
      </c>
      <c r="AB85" s="85">
        <v>0</v>
      </c>
      <c r="AC85" s="85">
        <v>0</v>
      </c>
      <c r="AD85" s="85">
        <v>0</v>
      </c>
      <c r="AE85" s="85">
        <v>0</v>
      </c>
    </row>
    <row r="86" spans="1:31" s="85" customFormat="1" ht="10.5">
      <c r="A86" s="85" t="s">
        <v>268</v>
      </c>
      <c r="B86" s="85" t="s">
        <v>114</v>
      </c>
      <c r="C86" s="85" t="s">
        <v>115</v>
      </c>
      <c r="D86" s="85" t="s">
        <v>116</v>
      </c>
      <c r="E86" s="85">
        <v>0.05</v>
      </c>
      <c r="F86" s="85">
        <v>0.05</v>
      </c>
      <c r="G86" s="85">
        <v>0.05</v>
      </c>
      <c r="H86" s="85">
        <v>0.05</v>
      </c>
      <c r="I86" s="85">
        <v>0.05</v>
      </c>
      <c r="J86" s="85">
        <v>0.05</v>
      </c>
      <c r="K86" s="85">
        <v>0.05</v>
      </c>
      <c r="L86" s="85">
        <v>0.05</v>
      </c>
      <c r="M86" s="85">
        <v>0.05</v>
      </c>
      <c r="N86" s="85">
        <v>0.05</v>
      </c>
      <c r="O86" s="85">
        <v>0.05</v>
      </c>
      <c r="P86" s="85">
        <v>0.05</v>
      </c>
      <c r="Q86" s="85">
        <v>0.05</v>
      </c>
      <c r="R86" s="85">
        <v>0.05</v>
      </c>
      <c r="S86" s="85">
        <v>0.05</v>
      </c>
      <c r="T86" s="85">
        <v>0.05</v>
      </c>
      <c r="U86" s="85">
        <v>0.05</v>
      </c>
      <c r="V86" s="85">
        <v>0.05</v>
      </c>
      <c r="W86" s="85">
        <v>0.05</v>
      </c>
      <c r="X86" s="85">
        <v>0.05</v>
      </c>
      <c r="Y86" s="85">
        <v>0.05</v>
      </c>
      <c r="Z86" s="85">
        <v>0.05</v>
      </c>
      <c r="AA86" s="85">
        <v>0.05</v>
      </c>
      <c r="AB86" s="85">
        <v>0.05</v>
      </c>
      <c r="AC86" s="85">
        <v>1.2</v>
      </c>
      <c r="AD86" s="85">
        <v>8.4</v>
      </c>
      <c r="AE86" s="85">
        <v>438</v>
      </c>
    </row>
    <row r="87" spans="1:31" s="85" customFormat="1" ht="10.5">
      <c r="A87" s="85" t="s">
        <v>269</v>
      </c>
      <c r="B87" s="85" t="s">
        <v>114</v>
      </c>
      <c r="C87" s="85" t="s">
        <v>115</v>
      </c>
      <c r="D87" s="85" t="s">
        <v>116</v>
      </c>
      <c r="E87" s="85">
        <v>0.2</v>
      </c>
      <c r="F87" s="85">
        <v>0.2</v>
      </c>
      <c r="G87" s="85">
        <v>0.2</v>
      </c>
      <c r="H87" s="85">
        <v>0.2</v>
      </c>
      <c r="I87" s="85">
        <v>0.2</v>
      </c>
      <c r="J87" s="85">
        <v>0.2</v>
      </c>
      <c r="K87" s="85">
        <v>0.2</v>
      </c>
      <c r="L87" s="85">
        <v>0.2</v>
      </c>
      <c r="M87" s="85">
        <v>0.2</v>
      </c>
      <c r="N87" s="85">
        <v>0.2</v>
      </c>
      <c r="O87" s="85">
        <v>0.2</v>
      </c>
      <c r="P87" s="85">
        <v>0.2</v>
      </c>
      <c r="Q87" s="85">
        <v>0.2</v>
      </c>
      <c r="R87" s="85">
        <v>0.2</v>
      </c>
      <c r="S87" s="85">
        <v>0.2</v>
      </c>
      <c r="T87" s="85">
        <v>0.2</v>
      </c>
      <c r="U87" s="85">
        <v>0.2</v>
      </c>
      <c r="V87" s="85">
        <v>0.2</v>
      </c>
      <c r="W87" s="85">
        <v>0.2</v>
      </c>
      <c r="X87" s="85">
        <v>0.2</v>
      </c>
      <c r="Y87" s="85">
        <v>0.2</v>
      </c>
      <c r="Z87" s="85">
        <v>0.2</v>
      </c>
      <c r="AA87" s="85">
        <v>0.2</v>
      </c>
      <c r="AB87" s="85">
        <v>0.2</v>
      </c>
      <c r="AC87" s="85">
        <v>4.8</v>
      </c>
      <c r="AD87" s="85">
        <v>33.6</v>
      </c>
      <c r="AE87" s="85">
        <v>1752</v>
      </c>
    </row>
    <row r="88" spans="1:31" s="85" customFormat="1" ht="10.5">
      <c r="A88" s="85" t="s">
        <v>270</v>
      </c>
      <c r="B88" s="85" t="s">
        <v>117</v>
      </c>
      <c r="C88" s="85" t="s">
        <v>115</v>
      </c>
      <c r="D88" s="85" t="s">
        <v>116</v>
      </c>
      <c r="E88" s="85">
        <v>43.3</v>
      </c>
      <c r="F88" s="85">
        <v>43.3</v>
      </c>
      <c r="G88" s="85">
        <v>43.3</v>
      </c>
      <c r="H88" s="85">
        <v>43.3</v>
      </c>
      <c r="I88" s="85">
        <v>43.3</v>
      </c>
      <c r="J88" s="85">
        <v>43.3</v>
      </c>
      <c r="K88" s="85">
        <v>43.3</v>
      </c>
      <c r="L88" s="85">
        <v>43.3</v>
      </c>
      <c r="M88" s="85">
        <v>43.3</v>
      </c>
      <c r="N88" s="85">
        <v>43.3</v>
      </c>
      <c r="O88" s="85">
        <v>43.3</v>
      </c>
      <c r="P88" s="85">
        <v>43.3</v>
      </c>
      <c r="Q88" s="85">
        <v>43.3</v>
      </c>
      <c r="R88" s="85">
        <v>43.3</v>
      </c>
      <c r="S88" s="85">
        <v>43.3</v>
      </c>
      <c r="T88" s="85">
        <v>43.3</v>
      </c>
      <c r="U88" s="85">
        <v>43.3</v>
      </c>
      <c r="V88" s="85">
        <v>43.3</v>
      </c>
      <c r="W88" s="85">
        <v>43.3</v>
      </c>
      <c r="X88" s="85">
        <v>43.3</v>
      </c>
      <c r="Y88" s="85">
        <v>43.3</v>
      </c>
      <c r="Z88" s="85">
        <v>43.3</v>
      </c>
      <c r="AA88" s="85">
        <v>43.3</v>
      </c>
      <c r="AB88" s="85">
        <v>43.3</v>
      </c>
      <c r="AC88" s="85">
        <v>1039.2</v>
      </c>
      <c r="AD88" s="85">
        <v>7274.4</v>
      </c>
      <c r="AE88" s="85">
        <v>379308</v>
      </c>
    </row>
    <row r="89" spans="1:31" s="85" customFormat="1" ht="10.5">
      <c r="A89" s="85" t="s">
        <v>271</v>
      </c>
      <c r="B89" s="85" t="s">
        <v>117</v>
      </c>
      <c r="C89" s="85" t="s">
        <v>115</v>
      </c>
      <c r="D89" s="85" t="s">
        <v>116</v>
      </c>
      <c r="E89" s="85">
        <v>55</v>
      </c>
      <c r="F89" s="85">
        <v>55</v>
      </c>
      <c r="G89" s="85">
        <v>55</v>
      </c>
      <c r="H89" s="85">
        <v>55</v>
      </c>
      <c r="I89" s="85">
        <v>55</v>
      </c>
      <c r="J89" s="85">
        <v>55</v>
      </c>
      <c r="K89" s="85">
        <v>55</v>
      </c>
      <c r="L89" s="85">
        <v>55</v>
      </c>
      <c r="M89" s="85">
        <v>55</v>
      </c>
      <c r="N89" s="85">
        <v>55</v>
      </c>
      <c r="O89" s="85">
        <v>55</v>
      </c>
      <c r="P89" s="85">
        <v>55</v>
      </c>
      <c r="Q89" s="85">
        <v>55</v>
      </c>
      <c r="R89" s="85">
        <v>55</v>
      </c>
      <c r="S89" s="85">
        <v>55</v>
      </c>
      <c r="T89" s="85">
        <v>55</v>
      </c>
      <c r="U89" s="85">
        <v>55</v>
      </c>
      <c r="V89" s="85">
        <v>55</v>
      </c>
      <c r="W89" s="85">
        <v>55</v>
      </c>
      <c r="X89" s="85">
        <v>55</v>
      </c>
      <c r="Y89" s="85">
        <v>55</v>
      </c>
      <c r="Z89" s="85">
        <v>55</v>
      </c>
      <c r="AA89" s="85">
        <v>55</v>
      </c>
      <c r="AB89" s="85">
        <v>55</v>
      </c>
      <c r="AC89" s="85">
        <v>1320</v>
      </c>
      <c r="AD89" s="85">
        <v>9240</v>
      </c>
      <c r="AE89" s="85">
        <v>481800</v>
      </c>
    </row>
    <row r="90" spans="1:31" s="85" customFormat="1" ht="10.5">
      <c r="A90" s="85" t="s">
        <v>272</v>
      </c>
      <c r="B90" s="85" t="s">
        <v>119</v>
      </c>
      <c r="C90" s="85" t="s">
        <v>115</v>
      </c>
      <c r="D90" s="85" t="s">
        <v>116</v>
      </c>
      <c r="E90" s="85">
        <v>0</v>
      </c>
      <c r="F90" s="85">
        <v>0</v>
      </c>
      <c r="G90" s="85">
        <v>0</v>
      </c>
      <c r="H90" s="85">
        <v>0</v>
      </c>
      <c r="I90" s="85">
        <v>0</v>
      </c>
      <c r="J90" s="85">
        <v>0</v>
      </c>
      <c r="K90" s="85">
        <v>0</v>
      </c>
      <c r="L90" s="85">
        <v>0</v>
      </c>
      <c r="M90" s="85">
        <v>0</v>
      </c>
      <c r="N90" s="85">
        <v>0</v>
      </c>
      <c r="O90" s="85">
        <v>0</v>
      </c>
      <c r="P90" s="85">
        <v>0</v>
      </c>
      <c r="Q90" s="85">
        <v>0</v>
      </c>
      <c r="R90" s="85">
        <v>0</v>
      </c>
      <c r="S90" s="85">
        <v>0</v>
      </c>
      <c r="T90" s="85">
        <v>0</v>
      </c>
      <c r="U90" s="85">
        <v>0</v>
      </c>
      <c r="V90" s="85">
        <v>0</v>
      </c>
      <c r="W90" s="85">
        <v>0</v>
      </c>
      <c r="X90" s="85">
        <v>0</v>
      </c>
      <c r="Y90" s="85">
        <v>0</v>
      </c>
      <c r="Z90" s="85">
        <v>0</v>
      </c>
      <c r="AA90" s="85">
        <v>0</v>
      </c>
      <c r="AB90" s="85">
        <v>0</v>
      </c>
      <c r="AC90" s="85">
        <v>0.67</v>
      </c>
      <c r="AD90" s="85">
        <v>4.67</v>
      </c>
      <c r="AE90" s="85">
        <v>243.33</v>
      </c>
    </row>
    <row r="91" spans="1:31" s="85" customFormat="1" ht="10.5">
      <c r="A91" s="85" t="s">
        <v>273</v>
      </c>
      <c r="B91" s="85" t="s">
        <v>119</v>
      </c>
      <c r="C91" s="85" t="s">
        <v>115</v>
      </c>
      <c r="D91" s="85" t="s">
        <v>116</v>
      </c>
      <c r="E91" s="85">
        <v>0</v>
      </c>
      <c r="F91" s="85">
        <v>0</v>
      </c>
      <c r="G91" s="85">
        <v>0</v>
      </c>
      <c r="H91" s="85">
        <v>0</v>
      </c>
      <c r="I91" s="85">
        <v>0</v>
      </c>
      <c r="J91" s="85">
        <v>0</v>
      </c>
      <c r="K91" s="85">
        <v>0</v>
      </c>
      <c r="L91" s="85">
        <v>0</v>
      </c>
      <c r="M91" s="85">
        <v>0</v>
      </c>
      <c r="N91" s="85">
        <v>0</v>
      </c>
      <c r="O91" s="85">
        <v>0</v>
      </c>
      <c r="P91" s="85">
        <v>0</v>
      </c>
      <c r="Q91" s="85">
        <v>0</v>
      </c>
      <c r="R91" s="85">
        <v>0</v>
      </c>
      <c r="S91" s="85">
        <v>0</v>
      </c>
      <c r="T91" s="85">
        <v>0</v>
      </c>
      <c r="U91" s="85">
        <v>0</v>
      </c>
      <c r="V91" s="85">
        <v>0</v>
      </c>
      <c r="W91" s="85">
        <v>0</v>
      </c>
      <c r="X91" s="85">
        <v>0</v>
      </c>
      <c r="Y91" s="85">
        <v>0</v>
      </c>
      <c r="Z91" s="85">
        <v>0</v>
      </c>
      <c r="AA91" s="85">
        <v>0</v>
      </c>
      <c r="AB91" s="85">
        <v>0</v>
      </c>
      <c r="AC91" s="85">
        <v>1</v>
      </c>
      <c r="AD91" s="85">
        <v>7</v>
      </c>
      <c r="AE91" s="85">
        <v>365</v>
      </c>
    </row>
    <row r="92" spans="1:31" s="85" customFormat="1" ht="10.5">
      <c r="A92" s="85" t="s">
        <v>274</v>
      </c>
      <c r="B92" s="85" t="s">
        <v>123</v>
      </c>
      <c r="C92" s="85" t="s">
        <v>115</v>
      </c>
      <c r="D92" s="85" t="s">
        <v>275</v>
      </c>
      <c r="E92" s="85">
        <v>0</v>
      </c>
      <c r="F92" s="85">
        <v>0</v>
      </c>
      <c r="G92" s="85">
        <v>0</v>
      </c>
      <c r="H92" s="85">
        <v>0</v>
      </c>
      <c r="I92" s="85">
        <v>725</v>
      </c>
      <c r="J92" s="85">
        <v>417</v>
      </c>
      <c r="K92" s="85">
        <v>290</v>
      </c>
      <c r="L92" s="85">
        <v>0</v>
      </c>
      <c r="M92" s="85">
        <v>0</v>
      </c>
      <c r="N92" s="85">
        <v>0</v>
      </c>
      <c r="O92" s="85">
        <v>0</v>
      </c>
      <c r="P92" s="85">
        <v>0</v>
      </c>
      <c r="Q92" s="85">
        <v>0</v>
      </c>
      <c r="R92" s="85">
        <v>0</v>
      </c>
      <c r="S92" s="85">
        <v>0</v>
      </c>
      <c r="T92" s="85">
        <v>0</v>
      </c>
      <c r="U92" s="85">
        <v>0</v>
      </c>
      <c r="V92" s="85">
        <v>0</v>
      </c>
      <c r="W92" s="85">
        <v>0</v>
      </c>
      <c r="X92" s="85">
        <v>0</v>
      </c>
      <c r="Y92" s="85">
        <v>0</v>
      </c>
      <c r="Z92" s="85">
        <v>0</v>
      </c>
      <c r="AA92" s="85">
        <v>0</v>
      </c>
      <c r="AB92" s="85">
        <v>0</v>
      </c>
      <c r="AC92" s="85">
        <v>1432</v>
      </c>
      <c r="AD92" s="85">
        <v>1432</v>
      </c>
      <c r="AE92" s="85">
        <v>74668.570000000007</v>
      </c>
    </row>
    <row r="93" spans="1:31" s="85" customFormat="1" ht="10.5">
      <c r="D93" s="85" t="s">
        <v>157</v>
      </c>
      <c r="E93" s="85">
        <v>0</v>
      </c>
      <c r="F93" s="85">
        <v>0</v>
      </c>
      <c r="G93" s="85">
        <v>0</v>
      </c>
      <c r="H93" s="85">
        <v>0</v>
      </c>
      <c r="I93" s="85">
        <v>125</v>
      </c>
      <c r="J93" s="85">
        <v>117</v>
      </c>
      <c r="K93" s="85">
        <v>90</v>
      </c>
      <c r="L93" s="85">
        <v>0</v>
      </c>
      <c r="M93" s="85">
        <v>0</v>
      </c>
      <c r="N93" s="85">
        <v>0</v>
      </c>
      <c r="O93" s="85">
        <v>0</v>
      </c>
      <c r="P93" s="85">
        <v>0</v>
      </c>
      <c r="Q93" s="85">
        <v>0</v>
      </c>
      <c r="R93" s="85">
        <v>0</v>
      </c>
      <c r="S93" s="85">
        <v>0</v>
      </c>
      <c r="T93" s="85">
        <v>0</v>
      </c>
      <c r="U93" s="85">
        <v>0</v>
      </c>
      <c r="V93" s="85">
        <v>0</v>
      </c>
      <c r="W93" s="85">
        <v>0</v>
      </c>
      <c r="X93" s="85">
        <v>125</v>
      </c>
      <c r="Y93" s="85">
        <v>117</v>
      </c>
      <c r="Z93" s="85">
        <v>90</v>
      </c>
      <c r="AA93" s="85">
        <v>0</v>
      </c>
      <c r="AB93" s="85">
        <v>0</v>
      </c>
      <c r="AC93" s="85">
        <v>664</v>
      </c>
    </row>
    <row r="94" spans="1:31" s="85" customFormat="1" ht="10.5">
      <c r="A94" s="85" t="s">
        <v>276</v>
      </c>
      <c r="B94" s="85" t="s">
        <v>114</v>
      </c>
      <c r="C94" s="85" t="s">
        <v>115</v>
      </c>
      <c r="D94" s="85" t="s">
        <v>116</v>
      </c>
      <c r="E94" s="85">
        <v>0.2</v>
      </c>
      <c r="F94" s="85">
        <v>0.2</v>
      </c>
      <c r="G94" s="85">
        <v>0.2</v>
      </c>
      <c r="H94" s="85">
        <v>0.2</v>
      </c>
      <c r="I94" s="85">
        <v>0.2</v>
      </c>
      <c r="J94" s="85">
        <v>0.2</v>
      </c>
      <c r="K94" s="85">
        <v>0.2</v>
      </c>
      <c r="L94" s="85">
        <v>0.4</v>
      </c>
      <c r="M94" s="85">
        <v>0.4</v>
      </c>
      <c r="N94" s="85">
        <v>0.4</v>
      </c>
      <c r="O94" s="85">
        <v>0.4</v>
      </c>
      <c r="P94" s="85">
        <v>0.4</v>
      </c>
      <c r="Q94" s="85">
        <v>0.4</v>
      </c>
      <c r="R94" s="85">
        <v>0.4</v>
      </c>
      <c r="S94" s="85">
        <v>0.4</v>
      </c>
      <c r="T94" s="85">
        <v>0.4</v>
      </c>
      <c r="U94" s="85">
        <v>0.4</v>
      </c>
      <c r="V94" s="85">
        <v>0.4</v>
      </c>
      <c r="W94" s="85">
        <v>0.4</v>
      </c>
      <c r="X94" s="85">
        <v>0.4</v>
      </c>
      <c r="Y94" s="85">
        <v>0.4</v>
      </c>
      <c r="Z94" s="85">
        <v>0.2</v>
      </c>
      <c r="AA94" s="85">
        <v>0.2</v>
      </c>
      <c r="AB94" s="85">
        <v>0.2</v>
      </c>
      <c r="AC94" s="85">
        <v>7.6</v>
      </c>
      <c r="AD94" s="85">
        <v>53.2</v>
      </c>
      <c r="AE94" s="85">
        <v>2774</v>
      </c>
    </row>
    <row r="95" spans="1:31" s="85" customFormat="1" ht="10.5">
      <c r="A95" s="85" t="s">
        <v>277</v>
      </c>
      <c r="B95" s="85" t="s">
        <v>123</v>
      </c>
      <c r="C95" s="85" t="s">
        <v>115</v>
      </c>
      <c r="D95" s="85" t="s">
        <v>116</v>
      </c>
      <c r="E95" s="85">
        <v>0</v>
      </c>
      <c r="F95" s="85">
        <v>0</v>
      </c>
      <c r="G95" s="85">
        <v>0</v>
      </c>
      <c r="H95" s="85">
        <v>0</v>
      </c>
      <c r="I95" s="85">
        <v>0</v>
      </c>
      <c r="J95" s="85">
        <v>0</v>
      </c>
      <c r="K95" s="85">
        <v>50</v>
      </c>
      <c r="L95" s="85">
        <v>70</v>
      </c>
      <c r="M95" s="85">
        <v>70</v>
      </c>
      <c r="N95" s="85">
        <v>80</v>
      </c>
      <c r="O95" s="85">
        <v>70</v>
      </c>
      <c r="P95" s="85">
        <v>50</v>
      </c>
      <c r="Q95" s="85">
        <v>50</v>
      </c>
      <c r="R95" s="85">
        <v>80</v>
      </c>
      <c r="S95" s="85">
        <v>90</v>
      </c>
      <c r="T95" s="85">
        <v>80</v>
      </c>
      <c r="U95" s="85">
        <v>0</v>
      </c>
      <c r="V95" s="85">
        <v>0</v>
      </c>
      <c r="W95" s="85">
        <v>0</v>
      </c>
      <c r="X95" s="85">
        <v>0</v>
      </c>
      <c r="Y95" s="85">
        <v>0</v>
      </c>
      <c r="Z95" s="85">
        <v>0</v>
      </c>
      <c r="AA95" s="85">
        <v>0</v>
      </c>
      <c r="AB95" s="85">
        <v>0</v>
      </c>
      <c r="AC95" s="85">
        <v>690</v>
      </c>
      <c r="AD95" s="85">
        <v>4830</v>
      </c>
      <c r="AE95" s="85">
        <v>251850</v>
      </c>
    </row>
    <row r="96" spans="1:31" s="85" customFormat="1" ht="10.5">
      <c r="A96" s="85" t="s">
        <v>308</v>
      </c>
      <c r="B96" s="85" t="s">
        <v>117</v>
      </c>
      <c r="C96" s="85" t="s">
        <v>115</v>
      </c>
      <c r="D96" s="85" t="s">
        <v>116</v>
      </c>
      <c r="E96" s="85">
        <v>60</v>
      </c>
      <c r="F96" s="85">
        <v>60</v>
      </c>
      <c r="G96" s="85">
        <v>60</v>
      </c>
      <c r="H96" s="85">
        <v>60</v>
      </c>
      <c r="I96" s="85">
        <v>60</v>
      </c>
      <c r="J96" s="85">
        <v>60</v>
      </c>
      <c r="K96" s="85">
        <v>60</v>
      </c>
      <c r="L96" s="85">
        <v>60</v>
      </c>
      <c r="M96" s="85">
        <v>60</v>
      </c>
      <c r="N96" s="85">
        <v>60</v>
      </c>
      <c r="O96" s="85">
        <v>60</v>
      </c>
      <c r="P96" s="85">
        <v>60</v>
      </c>
      <c r="Q96" s="85">
        <v>60</v>
      </c>
      <c r="R96" s="85">
        <v>60</v>
      </c>
      <c r="S96" s="85">
        <v>60</v>
      </c>
      <c r="T96" s="85">
        <v>60</v>
      </c>
      <c r="U96" s="85">
        <v>60</v>
      </c>
      <c r="V96" s="85">
        <v>60</v>
      </c>
      <c r="W96" s="85">
        <v>60</v>
      </c>
      <c r="X96" s="85">
        <v>60</v>
      </c>
      <c r="Y96" s="85">
        <v>60</v>
      </c>
      <c r="Z96" s="85">
        <v>60</v>
      </c>
      <c r="AA96" s="85">
        <v>60</v>
      </c>
      <c r="AB96" s="85">
        <v>60</v>
      </c>
      <c r="AC96" s="85">
        <v>1440</v>
      </c>
      <c r="AD96" s="85">
        <v>10080</v>
      </c>
      <c r="AE96" s="85">
        <v>525600</v>
      </c>
    </row>
    <row r="97" spans="1:31" s="85" customFormat="1" ht="10.5">
      <c r="A97" s="85" t="s">
        <v>309</v>
      </c>
      <c r="B97" s="85" t="s">
        <v>117</v>
      </c>
      <c r="C97" s="85" t="s">
        <v>115</v>
      </c>
      <c r="D97" s="85" t="s">
        <v>116</v>
      </c>
      <c r="E97" s="85">
        <v>60</v>
      </c>
      <c r="F97" s="85">
        <v>60</v>
      </c>
      <c r="G97" s="85">
        <v>60</v>
      </c>
      <c r="H97" s="85">
        <v>60</v>
      </c>
      <c r="I97" s="85">
        <v>60</v>
      </c>
      <c r="J97" s="85">
        <v>60</v>
      </c>
      <c r="K97" s="85">
        <v>60</v>
      </c>
      <c r="L97" s="85">
        <v>60</v>
      </c>
      <c r="M97" s="85">
        <v>60</v>
      </c>
      <c r="N97" s="85">
        <v>60</v>
      </c>
      <c r="O97" s="85">
        <v>60</v>
      </c>
      <c r="P97" s="85">
        <v>60</v>
      </c>
      <c r="Q97" s="85">
        <v>60</v>
      </c>
      <c r="R97" s="85">
        <v>60</v>
      </c>
      <c r="S97" s="85">
        <v>60</v>
      </c>
      <c r="T97" s="85">
        <v>60</v>
      </c>
      <c r="U97" s="85">
        <v>60</v>
      </c>
      <c r="V97" s="85">
        <v>60</v>
      </c>
      <c r="W97" s="85">
        <v>60</v>
      </c>
      <c r="X97" s="85">
        <v>60</v>
      </c>
      <c r="Y97" s="85">
        <v>60</v>
      </c>
      <c r="Z97" s="85">
        <v>60</v>
      </c>
      <c r="AA97" s="85">
        <v>60</v>
      </c>
      <c r="AB97" s="85">
        <v>60</v>
      </c>
      <c r="AC97" s="85">
        <v>1440</v>
      </c>
      <c r="AD97" s="85">
        <v>10080</v>
      </c>
      <c r="AE97" s="85">
        <v>525600</v>
      </c>
    </row>
    <row r="98" spans="1:31" s="85" customFormat="1" ht="10.5">
      <c r="A98" s="85" t="s">
        <v>310</v>
      </c>
      <c r="B98" s="85" t="s">
        <v>117</v>
      </c>
      <c r="C98" s="85" t="s">
        <v>115</v>
      </c>
      <c r="D98" s="85" t="s">
        <v>116</v>
      </c>
      <c r="E98" s="85">
        <v>22</v>
      </c>
      <c r="F98" s="85">
        <v>22</v>
      </c>
      <c r="G98" s="85">
        <v>22</v>
      </c>
      <c r="H98" s="85">
        <v>22</v>
      </c>
      <c r="I98" s="85">
        <v>22</v>
      </c>
      <c r="J98" s="85">
        <v>22</v>
      </c>
      <c r="K98" s="85">
        <v>22</v>
      </c>
      <c r="L98" s="85">
        <v>22</v>
      </c>
      <c r="M98" s="85">
        <v>22</v>
      </c>
      <c r="N98" s="85">
        <v>22</v>
      </c>
      <c r="O98" s="85">
        <v>22</v>
      </c>
      <c r="P98" s="85">
        <v>22</v>
      </c>
      <c r="Q98" s="85">
        <v>22</v>
      </c>
      <c r="R98" s="85">
        <v>22</v>
      </c>
      <c r="S98" s="85">
        <v>22</v>
      </c>
      <c r="T98" s="85">
        <v>22</v>
      </c>
      <c r="U98" s="85">
        <v>22</v>
      </c>
      <c r="V98" s="85">
        <v>22</v>
      </c>
      <c r="W98" s="85">
        <v>22</v>
      </c>
      <c r="X98" s="85">
        <v>22</v>
      </c>
      <c r="Y98" s="85">
        <v>22</v>
      </c>
      <c r="Z98" s="85">
        <v>22</v>
      </c>
      <c r="AA98" s="85">
        <v>22</v>
      </c>
      <c r="AB98" s="85">
        <v>22</v>
      </c>
      <c r="AC98" s="85">
        <v>528</v>
      </c>
      <c r="AD98" s="85">
        <v>3696</v>
      </c>
      <c r="AE98" s="85">
        <v>192720</v>
      </c>
    </row>
  </sheetData>
  <phoneticPr fontId="2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R657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1.25"/>
  <cols>
    <col min="1" max="1" width="2.5" style="16" customWidth="1"/>
    <col min="2" max="2" width="30.1640625" style="8" customWidth="1"/>
    <col min="3" max="18" width="17" style="5" customWidth="1"/>
    <col min="19" max="16384" width="9.33203125" style="5"/>
  </cols>
  <sheetData>
    <row r="1" spans="1:18" ht="20.25">
      <c r="A1" s="2" t="s">
        <v>159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s="8" customFormat="1">
      <c r="A2" s="100"/>
      <c r="B2" s="100"/>
      <c r="C2" s="7" t="s">
        <v>92</v>
      </c>
      <c r="D2" s="7" t="s">
        <v>93</v>
      </c>
      <c r="E2" s="7" t="s">
        <v>94</v>
      </c>
      <c r="F2" s="7" t="s">
        <v>95</v>
      </c>
      <c r="G2" s="7" t="s">
        <v>96</v>
      </c>
      <c r="H2" s="7" t="s">
        <v>97</v>
      </c>
      <c r="I2" s="7" t="s">
        <v>98</v>
      </c>
      <c r="J2" s="7" t="s">
        <v>99</v>
      </c>
      <c r="K2" s="7" t="s">
        <v>100</v>
      </c>
      <c r="L2" s="7" t="s">
        <v>101</v>
      </c>
      <c r="M2" s="7" t="s">
        <v>303</v>
      </c>
      <c r="N2" s="7" t="s">
        <v>102</v>
      </c>
      <c r="O2" s="7" t="s">
        <v>103</v>
      </c>
      <c r="P2" s="7" t="s">
        <v>104</v>
      </c>
      <c r="Q2" s="7" t="s">
        <v>105</v>
      </c>
      <c r="R2" s="7" t="s">
        <v>106</v>
      </c>
    </row>
    <row r="3" spans="1:18">
      <c r="A3" s="9" t="s">
        <v>156</v>
      </c>
      <c r="B3" s="10"/>
    </row>
    <row r="4" spans="1:18">
      <c r="A4" s="6"/>
      <c r="B4" s="11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2" t="s">
        <v>545</v>
      </c>
      <c r="H4" s="12" t="s">
        <v>8</v>
      </c>
      <c r="I4" s="12" t="s">
        <v>9</v>
      </c>
      <c r="J4" s="12" t="s">
        <v>10</v>
      </c>
      <c r="K4" s="12" t="s">
        <v>11</v>
      </c>
      <c r="L4" s="12" t="s">
        <v>12</v>
      </c>
      <c r="M4" s="12" t="s">
        <v>13</v>
      </c>
      <c r="N4" s="12" t="s">
        <v>14</v>
      </c>
      <c r="O4" s="12" t="s">
        <v>15</v>
      </c>
      <c r="P4" s="12" t="s">
        <v>16</v>
      </c>
      <c r="Q4" s="12">
        <v>7</v>
      </c>
      <c r="R4" s="12">
        <v>8</v>
      </c>
    </row>
    <row r="5" spans="1:18">
      <c r="A5" s="6"/>
      <c r="B5" s="11" t="s">
        <v>17</v>
      </c>
      <c r="C5" s="12" t="s">
        <v>18</v>
      </c>
      <c r="D5" s="12" t="s">
        <v>18</v>
      </c>
      <c r="E5" s="12" t="s">
        <v>18</v>
      </c>
      <c r="F5" s="12" t="s">
        <v>18</v>
      </c>
      <c r="G5" s="12" t="s">
        <v>18</v>
      </c>
      <c r="H5" s="12" t="s">
        <v>18</v>
      </c>
      <c r="I5" s="12" t="s">
        <v>18</v>
      </c>
      <c r="J5" s="12" t="s">
        <v>18</v>
      </c>
      <c r="K5" s="12" t="s">
        <v>18</v>
      </c>
      <c r="L5" s="12" t="s">
        <v>18</v>
      </c>
      <c r="M5" s="12" t="s">
        <v>18</v>
      </c>
      <c r="N5" s="12" t="s">
        <v>18</v>
      </c>
      <c r="O5" s="12" t="s">
        <v>18</v>
      </c>
      <c r="P5" s="12" t="s">
        <v>18</v>
      </c>
      <c r="Q5" s="12" t="s">
        <v>18</v>
      </c>
      <c r="R5" s="12" t="s">
        <v>18</v>
      </c>
    </row>
    <row r="6" spans="1:18">
      <c r="A6" s="6"/>
      <c r="B6" s="11"/>
      <c r="C6" s="91"/>
      <c r="D6" s="91"/>
      <c r="E6" s="91"/>
      <c r="F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</row>
    <row r="7" spans="1:18">
      <c r="A7" s="9" t="s">
        <v>30</v>
      </c>
      <c r="B7" s="10"/>
      <c r="H7" s="90"/>
    </row>
    <row r="8" spans="1:18">
      <c r="A8" s="6"/>
      <c r="B8" s="9" t="s">
        <v>31</v>
      </c>
    </row>
    <row r="9" spans="1:18">
      <c r="A9" s="6"/>
      <c r="B9" s="14" t="s">
        <v>32</v>
      </c>
      <c r="C9" s="12" t="str">
        <f>BuildingSummary!$C$26</f>
        <v>Steel frame wall</v>
      </c>
      <c r="D9" s="12" t="str">
        <f>BuildingSummary!$C$26</f>
        <v>Steel frame wall</v>
      </c>
      <c r="E9" s="12" t="str">
        <f>BuildingSummary!$C$26</f>
        <v>Steel frame wall</v>
      </c>
      <c r="F9" s="12" t="str">
        <f>BuildingSummary!$C$26</f>
        <v>Steel frame wall</v>
      </c>
      <c r="G9" s="12" t="str">
        <f>BuildingSummary!$C$26</f>
        <v>Steel frame wall</v>
      </c>
      <c r="H9" s="12" t="str">
        <f>BuildingSummary!$C$26</f>
        <v>Steel frame wall</v>
      </c>
      <c r="I9" s="12" t="str">
        <f>BuildingSummary!$C$26</f>
        <v>Steel frame wall</v>
      </c>
      <c r="J9" s="12" t="str">
        <f>BuildingSummary!$C$26</f>
        <v>Steel frame wall</v>
      </c>
      <c r="K9" s="12" t="str">
        <f>BuildingSummary!$C$26</f>
        <v>Steel frame wall</v>
      </c>
      <c r="L9" s="12" t="str">
        <f>BuildingSummary!$C$26</f>
        <v>Steel frame wall</v>
      </c>
      <c r="M9" s="12" t="str">
        <f>BuildingSummary!$C$26</f>
        <v>Steel frame wall</v>
      </c>
      <c r="N9" s="12" t="str">
        <f>BuildingSummary!$C$26</f>
        <v>Steel frame wall</v>
      </c>
      <c r="O9" s="12" t="str">
        <f>BuildingSummary!$C$26</f>
        <v>Steel frame wall</v>
      </c>
      <c r="P9" s="12" t="str">
        <f>BuildingSummary!$C$26</f>
        <v>Steel frame wall</v>
      </c>
      <c r="Q9" s="12" t="str">
        <f>BuildingSummary!$C$26</f>
        <v>Steel frame wall</v>
      </c>
      <c r="R9" s="12" t="str">
        <f>BuildingSummary!$C$26</f>
        <v>Steel frame wall</v>
      </c>
    </row>
    <row r="10" spans="1:18">
      <c r="A10" s="6"/>
      <c r="B10" s="11" t="s">
        <v>197</v>
      </c>
      <c r="C10" s="13">
        <f>1/Miami!$D$39</f>
        <v>0.76569678407350683</v>
      </c>
      <c r="D10" s="13">
        <f>1/Houston!$D$39</f>
        <v>0.76569678407350683</v>
      </c>
      <c r="E10" s="13">
        <f>1/Phoenix!$D$39</f>
        <v>0.76569678407350683</v>
      </c>
      <c r="F10" s="13">
        <f>1/Atlanta!$D$39</f>
        <v>0.78247261345852892</v>
      </c>
      <c r="G10" s="13">
        <f>1/LosAngeles!$D$39</f>
        <v>0.76569678407350683</v>
      </c>
      <c r="H10" s="13">
        <f>1/LasVegas!$D$39</f>
        <v>0.76569678407350683</v>
      </c>
      <c r="I10" s="13">
        <f>1/SanFrancisco!$D$39</f>
        <v>0.78616352201257855</v>
      </c>
      <c r="J10" s="13">
        <f>1/Baltimore!$D$39</f>
        <v>0.98911968348170143</v>
      </c>
      <c r="K10" s="13">
        <f>1/Albuquerque!$D$39</f>
        <v>0.95693779904306231</v>
      </c>
      <c r="L10" s="13">
        <f>1/Seattle!$D$39</f>
        <v>1.0060362173038229</v>
      </c>
      <c r="M10" s="13">
        <f>1/Chicago!$D$39</f>
        <v>1.1286681715575622</v>
      </c>
      <c r="N10" s="13">
        <f>1/Boulder!$D$39</f>
        <v>1.0940919037199124</v>
      </c>
      <c r="O10" s="13">
        <f>1/Minneapolis!$D$39</f>
        <v>1.2150668286755772</v>
      </c>
      <c r="P10" s="13">
        <f>1/Helena!$D$39</f>
        <v>1.2150668286755772</v>
      </c>
      <c r="Q10" s="13">
        <f>1/Duluth!$D$39</f>
        <v>1.2953367875647668</v>
      </c>
      <c r="R10" s="13">
        <f>1/Fairbanks!$D$39</f>
        <v>1.4084507042253522</v>
      </c>
    </row>
    <row r="11" spans="1:18">
      <c r="A11" s="6"/>
      <c r="B11" s="9" t="s">
        <v>34</v>
      </c>
    </row>
    <row r="12" spans="1:18">
      <c r="A12" s="6"/>
      <c r="B12" s="14" t="s">
        <v>32</v>
      </c>
      <c r="C12" s="12" t="str">
        <f>BuildingSummary!$C$31</f>
        <v>IEAD</v>
      </c>
      <c r="D12" s="12" t="str">
        <f>BuildingSummary!$C$31</f>
        <v>IEAD</v>
      </c>
      <c r="E12" s="12" t="str">
        <f>BuildingSummary!$C$31</f>
        <v>IEAD</v>
      </c>
      <c r="F12" s="12" t="str">
        <f>BuildingSummary!$C$31</f>
        <v>IEAD</v>
      </c>
      <c r="G12" s="12" t="str">
        <f>BuildingSummary!$C$31</f>
        <v>IEAD</v>
      </c>
      <c r="H12" s="12" t="str">
        <f>BuildingSummary!$C$31</f>
        <v>IEAD</v>
      </c>
      <c r="I12" s="12" t="str">
        <f>BuildingSummary!$C$31</f>
        <v>IEAD</v>
      </c>
      <c r="J12" s="12" t="str">
        <f>BuildingSummary!$C$31</f>
        <v>IEAD</v>
      </c>
      <c r="K12" s="12" t="str">
        <f>BuildingSummary!$C$31</f>
        <v>IEAD</v>
      </c>
      <c r="L12" s="12" t="str">
        <f>BuildingSummary!$C$31</f>
        <v>IEAD</v>
      </c>
      <c r="M12" s="12" t="str">
        <f>BuildingSummary!$C$31</f>
        <v>IEAD</v>
      </c>
      <c r="N12" s="12" t="str">
        <f>BuildingSummary!$C$31</f>
        <v>IEAD</v>
      </c>
      <c r="O12" s="12" t="str">
        <f>BuildingSummary!$C$31</f>
        <v>IEAD</v>
      </c>
      <c r="P12" s="12" t="str">
        <f>BuildingSummary!$C$31</f>
        <v>IEAD</v>
      </c>
      <c r="Q12" s="12" t="str">
        <f>BuildingSummary!$C$31</f>
        <v>IEAD</v>
      </c>
      <c r="R12" s="12" t="str">
        <f>BuildingSummary!$C$31</f>
        <v>IEAD</v>
      </c>
    </row>
    <row r="13" spans="1:18">
      <c r="A13" s="6"/>
      <c r="B13" s="11" t="s">
        <v>197</v>
      </c>
      <c r="C13" s="13">
        <f>1/Miami!$D$42</f>
        <v>1.7574692442882252</v>
      </c>
      <c r="D13" s="13">
        <f>1/Houston!$D$42</f>
        <v>1.7574692442882252</v>
      </c>
      <c r="E13" s="13">
        <f>1/Phoenix!$D$42</f>
        <v>1.7574692442882252</v>
      </c>
      <c r="F13" s="13">
        <f>1/Atlanta!$D$42</f>
        <v>1.7574692442882252</v>
      </c>
      <c r="G13" s="13">
        <f>1/LosAngeles!$D$42</f>
        <v>1.7574692442882252</v>
      </c>
      <c r="H13" s="13">
        <f>1/LasVegas!$D$42</f>
        <v>1.7574692442882252</v>
      </c>
      <c r="I13" s="13">
        <f>1/SanFrancisco!$D$42</f>
        <v>1.7574692442882252</v>
      </c>
      <c r="J13" s="13">
        <f>1/Baltimore!$D$42</f>
        <v>2.0449897750511248</v>
      </c>
      <c r="K13" s="13">
        <f>1/Albuquerque!$D$42</f>
        <v>1.9762845849802371</v>
      </c>
      <c r="L13" s="13">
        <f>1/Seattle!$D$42</f>
        <v>2.0703933747412009</v>
      </c>
      <c r="M13" s="13">
        <f>1/Chicago!$D$42</f>
        <v>2.5</v>
      </c>
      <c r="N13" s="13">
        <f>1/Boulder!$D$42</f>
        <v>2.3696682464454977</v>
      </c>
      <c r="O13" s="13">
        <f>1/Minneapolis!$D$42</f>
        <v>2.9850746268656714</v>
      </c>
      <c r="P13" s="13">
        <f>1/Helena!$D$42</f>
        <v>2.9850746268656714</v>
      </c>
      <c r="Q13" s="13">
        <f>1/Duluth!$D$42</f>
        <v>2.9325513196480935</v>
      </c>
      <c r="R13" s="13">
        <f>1/Fairbanks!$D$42</f>
        <v>2.9850746268656714</v>
      </c>
    </row>
    <row r="14" spans="1:18">
      <c r="A14" s="6"/>
      <c r="B14" s="9" t="s">
        <v>36</v>
      </c>
    </row>
    <row r="15" spans="1:18">
      <c r="A15" s="6"/>
      <c r="B15" s="11" t="s">
        <v>198</v>
      </c>
      <c r="C15" s="13">
        <f>Miami!$E$52</f>
        <v>5.835</v>
      </c>
      <c r="D15" s="13">
        <f>Houston!$E$52</f>
        <v>5.835</v>
      </c>
      <c r="E15" s="13">
        <f>Phoenix!$E$52</f>
        <v>5.835</v>
      </c>
      <c r="F15" s="13">
        <f>Atlanta!$E$52</f>
        <v>5.835</v>
      </c>
      <c r="G15" s="13">
        <f>LosAngeles!$E$52</f>
        <v>5.835</v>
      </c>
      <c r="H15" s="13">
        <f>LasVegas!$E$52</f>
        <v>5.835</v>
      </c>
      <c r="I15" s="13">
        <f>SanFrancisco!$E$52</f>
        <v>5.835</v>
      </c>
      <c r="J15" s="13">
        <f>Baltimore!$E$52</f>
        <v>5.835</v>
      </c>
      <c r="K15" s="13">
        <f>Albuquerque!$E$52</f>
        <v>5.835</v>
      </c>
      <c r="L15" s="13">
        <f>Seattle!$E$52</f>
        <v>5.835</v>
      </c>
      <c r="M15" s="13">
        <f>Chicago!$E$52</f>
        <v>3.5249999999999999</v>
      </c>
      <c r="N15" s="13">
        <f>Boulder!$E$52</f>
        <v>3.5249999999999999</v>
      </c>
      <c r="O15" s="13">
        <f>Minneapolis!$E$52</f>
        <v>3.5249999999999999</v>
      </c>
      <c r="P15" s="13">
        <f>Helena!$E$52</f>
        <v>3.5249999999999999</v>
      </c>
      <c r="Q15" s="13">
        <f>Duluth!$E$52</f>
        <v>3.5249999999999999</v>
      </c>
      <c r="R15" s="13">
        <f>Fairbanks!$E$52</f>
        <v>3.5249999999999999</v>
      </c>
    </row>
    <row r="16" spans="1:18">
      <c r="A16" s="6"/>
      <c r="B16" s="11" t="s">
        <v>37</v>
      </c>
      <c r="C16" s="13">
        <f>Miami!$F$52</f>
        <v>0.54</v>
      </c>
      <c r="D16" s="13">
        <f>Houston!$F$52</f>
        <v>0.54</v>
      </c>
      <c r="E16" s="13">
        <f>Phoenix!$F$52</f>
        <v>0.54</v>
      </c>
      <c r="F16" s="13">
        <f>Atlanta!$F$52</f>
        <v>0.54</v>
      </c>
      <c r="G16" s="13">
        <f>LosAngeles!$F$52</f>
        <v>0.54</v>
      </c>
      <c r="H16" s="13">
        <f>LasVegas!$F$52</f>
        <v>0.54</v>
      </c>
      <c r="I16" s="13">
        <f>SanFrancisco!$F$52</f>
        <v>0.54</v>
      </c>
      <c r="J16" s="13">
        <f>Baltimore!$F$52</f>
        <v>0.54</v>
      </c>
      <c r="K16" s="13">
        <f>Albuquerque!$F$52</f>
        <v>0.54</v>
      </c>
      <c r="L16" s="13">
        <f>Seattle!$F$52</f>
        <v>0.54</v>
      </c>
      <c r="M16" s="13">
        <f>Chicago!$F$52</f>
        <v>0.40699999999999997</v>
      </c>
      <c r="N16" s="13">
        <f>Boulder!$F$52</f>
        <v>0.40699999999999997</v>
      </c>
      <c r="O16" s="13">
        <f>Minneapolis!$F$52</f>
        <v>0.40699999999999997</v>
      </c>
      <c r="P16" s="13">
        <f>Helena!$F$52</f>
        <v>0.40699999999999997</v>
      </c>
      <c r="Q16" s="13">
        <f>Duluth!$F$52</f>
        <v>0.40699999999999997</v>
      </c>
      <c r="R16" s="13">
        <f>Fairbanks!$F$52</f>
        <v>0.40699999999999997</v>
      </c>
    </row>
    <row r="17" spans="1:18">
      <c r="A17" s="6"/>
      <c r="B17" s="11" t="s">
        <v>38</v>
      </c>
      <c r="C17" s="13">
        <f>Miami!$G$52</f>
        <v>0.38400000000000001</v>
      </c>
      <c r="D17" s="13">
        <f>Houston!$G$52</f>
        <v>0.38400000000000001</v>
      </c>
      <c r="E17" s="13">
        <f>Phoenix!$G$52</f>
        <v>0.38400000000000001</v>
      </c>
      <c r="F17" s="13">
        <f>Atlanta!$G$52</f>
        <v>0.38400000000000001</v>
      </c>
      <c r="G17" s="13">
        <f>LosAngeles!$G$52</f>
        <v>0.38400000000000001</v>
      </c>
      <c r="H17" s="13">
        <f>LasVegas!$G$52</f>
        <v>0.38400000000000001</v>
      </c>
      <c r="I17" s="13">
        <f>SanFrancisco!$G$52</f>
        <v>0.38400000000000001</v>
      </c>
      <c r="J17" s="13">
        <f>Baltimore!$G$52</f>
        <v>0.38400000000000001</v>
      </c>
      <c r="K17" s="13">
        <f>Albuquerque!$G$52</f>
        <v>0.38400000000000001</v>
      </c>
      <c r="L17" s="13">
        <f>Seattle!$G$52</f>
        <v>0.38400000000000001</v>
      </c>
      <c r="M17" s="13">
        <f>Chicago!$G$52</f>
        <v>0.316</v>
      </c>
      <c r="N17" s="13">
        <f>Boulder!$G$52</f>
        <v>0.316</v>
      </c>
      <c r="O17" s="13">
        <f>Minneapolis!$G$52</f>
        <v>0.316</v>
      </c>
      <c r="P17" s="13">
        <f>Helena!$G$52</f>
        <v>0.316</v>
      </c>
      <c r="Q17" s="13">
        <f>Duluth!$G$52</f>
        <v>0.316</v>
      </c>
      <c r="R17" s="13">
        <f>Fairbanks!$G$52</f>
        <v>0.316</v>
      </c>
    </row>
    <row r="18" spans="1:18">
      <c r="A18" s="6"/>
      <c r="B18" s="9" t="s">
        <v>39</v>
      </c>
      <c r="F18" s="8"/>
    </row>
    <row r="19" spans="1:18">
      <c r="A19" s="6"/>
      <c r="B19" s="11" t="s">
        <v>198</v>
      </c>
      <c r="C19" s="12" t="s">
        <v>160</v>
      </c>
      <c r="D19" s="12" t="s">
        <v>160</v>
      </c>
      <c r="E19" s="12" t="s">
        <v>160</v>
      </c>
      <c r="F19" s="23" t="s">
        <v>160</v>
      </c>
      <c r="G19" s="12" t="s">
        <v>160</v>
      </c>
      <c r="H19" s="12" t="s">
        <v>160</v>
      </c>
      <c r="I19" s="12" t="s">
        <v>160</v>
      </c>
      <c r="J19" s="12" t="s">
        <v>160</v>
      </c>
      <c r="K19" s="12" t="s">
        <v>160</v>
      </c>
      <c r="L19" s="12" t="s">
        <v>160</v>
      </c>
      <c r="M19" s="12" t="s">
        <v>160</v>
      </c>
      <c r="N19" s="12" t="s">
        <v>160</v>
      </c>
      <c r="O19" s="12" t="s">
        <v>160</v>
      </c>
      <c r="P19" s="12" t="s">
        <v>160</v>
      </c>
      <c r="Q19" s="12" t="s">
        <v>160</v>
      </c>
      <c r="R19" s="12" t="s">
        <v>160</v>
      </c>
    </row>
    <row r="20" spans="1:18">
      <c r="A20" s="6"/>
      <c r="B20" s="11" t="s">
        <v>37</v>
      </c>
      <c r="C20" s="12" t="s">
        <v>160</v>
      </c>
      <c r="D20" s="12" t="s">
        <v>160</v>
      </c>
      <c r="E20" s="12" t="s">
        <v>160</v>
      </c>
      <c r="F20" s="23" t="s">
        <v>160</v>
      </c>
      <c r="G20" s="12" t="s">
        <v>160</v>
      </c>
      <c r="H20" s="12" t="s">
        <v>160</v>
      </c>
      <c r="I20" s="12" t="s">
        <v>160</v>
      </c>
      <c r="J20" s="12" t="s">
        <v>160</v>
      </c>
      <c r="K20" s="12" t="s">
        <v>160</v>
      </c>
      <c r="L20" s="12" t="s">
        <v>160</v>
      </c>
      <c r="M20" s="12" t="s">
        <v>160</v>
      </c>
      <c r="N20" s="12" t="s">
        <v>160</v>
      </c>
      <c r="O20" s="12" t="s">
        <v>160</v>
      </c>
      <c r="P20" s="12" t="s">
        <v>160</v>
      </c>
      <c r="Q20" s="12" t="s">
        <v>160</v>
      </c>
      <c r="R20" s="12" t="s">
        <v>160</v>
      </c>
    </row>
    <row r="21" spans="1:18">
      <c r="A21" s="6"/>
      <c r="B21" s="11" t="s">
        <v>38</v>
      </c>
      <c r="C21" s="12" t="s">
        <v>160</v>
      </c>
      <c r="D21" s="12" t="s">
        <v>160</v>
      </c>
      <c r="E21" s="12" t="s">
        <v>160</v>
      </c>
      <c r="F21" s="23" t="s">
        <v>160</v>
      </c>
      <c r="G21" s="12" t="s">
        <v>160</v>
      </c>
      <c r="H21" s="12" t="s">
        <v>160</v>
      </c>
      <c r="I21" s="12" t="s">
        <v>160</v>
      </c>
      <c r="J21" s="12" t="s">
        <v>160</v>
      </c>
      <c r="K21" s="12" t="s">
        <v>160</v>
      </c>
      <c r="L21" s="12" t="s">
        <v>160</v>
      </c>
      <c r="M21" s="12" t="s">
        <v>160</v>
      </c>
      <c r="N21" s="12" t="s">
        <v>160</v>
      </c>
      <c r="O21" s="12" t="s">
        <v>160</v>
      </c>
      <c r="P21" s="12" t="s">
        <v>160</v>
      </c>
      <c r="Q21" s="12" t="s">
        <v>160</v>
      </c>
      <c r="R21" s="12" t="s">
        <v>160</v>
      </c>
    </row>
    <row r="22" spans="1:18">
      <c r="A22" s="6"/>
      <c r="B22" s="9" t="s">
        <v>40</v>
      </c>
      <c r="F22" s="8"/>
    </row>
    <row r="23" spans="1:18">
      <c r="A23" s="6"/>
      <c r="B23" s="11" t="s">
        <v>41</v>
      </c>
      <c r="C23" s="12" t="str">
        <f>BuildingSummary!$C$46</f>
        <v>Mass Floor</v>
      </c>
      <c r="D23" s="12" t="str">
        <f>BuildingSummary!$C$46</f>
        <v>Mass Floor</v>
      </c>
      <c r="E23" s="12" t="str">
        <f>BuildingSummary!$C$46</f>
        <v>Mass Floor</v>
      </c>
      <c r="F23" s="12" t="str">
        <f>BuildingSummary!$C$46</f>
        <v>Mass Floor</v>
      </c>
      <c r="G23" s="12" t="str">
        <f>BuildingSummary!$C$46</f>
        <v>Mass Floor</v>
      </c>
      <c r="H23" s="12" t="str">
        <f>BuildingSummary!$C$46</f>
        <v>Mass Floor</v>
      </c>
      <c r="I23" s="12" t="str">
        <f>BuildingSummary!$C$46</f>
        <v>Mass Floor</v>
      </c>
      <c r="J23" s="12" t="str">
        <f>BuildingSummary!$C$46</f>
        <v>Mass Floor</v>
      </c>
      <c r="K23" s="12" t="str">
        <f>BuildingSummary!$C$46</f>
        <v>Mass Floor</v>
      </c>
      <c r="L23" s="12" t="str">
        <f>BuildingSummary!$C$46</f>
        <v>Mass Floor</v>
      </c>
      <c r="M23" s="12" t="str">
        <f>BuildingSummary!$C$46</f>
        <v>Mass Floor</v>
      </c>
      <c r="N23" s="12" t="str">
        <f>BuildingSummary!$C$46</f>
        <v>Mass Floor</v>
      </c>
      <c r="O23" s="12" t="str">
        <f>BuildingSummary!$C$46</f>
        <v>Mass Floor</v>
      </c>
      <c r="P23" s="12" t="str">
        <f>BuildingSummary!$C$46</f>
        <v>Mass Floor</v>
      </c>
      <c r="Q23" s="12" t="str">
        <f>BuildingSummary!$C$46</f>
        <v>Mass Floor</v>
      </c>
      <c r="R23" s="12" t="str">
        <f>BuildingSummary!$C$46</f>
        <v>Mass Floor</v>
      </c>
    </row>
    <row r="24" spans="1:18">
      <c r="A24" s="6"/>
      <c r="B24" s="14" t="s">
        <v>43</v>
      </c>
      <c r="C24" s="12" t="str">
        <f>BuildingSummary!$C$47</f>
        <v>4in slab-on-grade</v>
      </c>
      <c r="D24" s="12" t="str">
        <f>BuildingSummary!$C$47</f>
        <v>4in slab-on-grade</v>
      </c>
      <c r="E24" s="12" t="str">
        <f>BuildingSummary!$C$47</f>
        <v>4in slab-on-grade</v>
      </c>
      <c r="F24" s="12" t="str">
        <f>BuildingSummary!$C$47</f>
        <v>4in slab-on-grade</v>
      </c>
      <c r="G24" s="12" t="str">
        <f>BuildingSummary!$C$47</f>
        <v>4in slab-on-grade</v>
      </c>
      <c r="H24" s="12" t="str">
        <f>BuildingSummary!$C$47</f>
        <v>4in slab-on-grade</v>
      </c>
      <c r="I24" s="12" t="str">
        <f>BuildingSummary!$C$47</f>
        <v>4in slab-on-grade</v>
      </c>
      <c r="J24" s="12" t="str">
        <f>BuildingSummary!$C$47</f>
        <v>4in slab-on-grade</v>
      </c>
      <c r="K24" s="12" t="str">
        <f>BuildingSummary!$C$47</f>
        <v>4in slab-on-grade</v>
      </c>
      <c r="L24" s="12" t="str">
        <f>BuildingSummary!$C$47</f>
        <v>4in slab-on-grade</v>
      </c>
      <c r="M24" s="12" t="str">
        <f>BuildingSummary!$C$47</f>
        <v>4in slab-on-grade</v>
      </c>
      <c r="N24" s="12" t="str">
        <f>BuildingSummary!$C$47</f>
        <v>4in slab-on-grade</v>
      </c>
      <c r="O24" s="12" t="str">
        <f>BuildingSummary!$C$47</f>
        <v>4in slab-on-grade</v>
      </c>
      <c r="P24" s="12" t="str">
        <f>BuildingSummary!$C$47</f>
        <v>4in slab-on-grade</v>
      </c>
      <c r="Q24" s="12" t="str">
        <f>BuildingSummary!$C$47</f>
        <v>4in slab-on-grade</v>
      </c>
      <c r="R24" s="12" t="str">
        <f>BuildingSummary!$C$47</f>
        <v>4in slab-on-grade</v>
      </c>
    </row>
    <row r="25" spans="1:18">
      <c r="A25" s="6"/>
      <c r="B25" s="11" t="s">
        <v>197</v>
      </c>
      <c r="C25" s="13">
        <f>1/Miami!$D$41</f>
        <v>0.32051282051282048</v>
      </c>
      <c r="D25" s="13">
        <f>1/Houston!$D$41</f>
        <v>0.32051282051282048</v>
      </c>
      <c r="E25" s="13">
        <f>1/Phoenix!$D$41</f>
        <v>0.32051282051282048</v>
      </c>
      <c r="F25" s="13">
        <f>1/Atlanta!$D$41</f>
        <v>0.32051282051282048</v>
      </c>
      <c r="G25" s="13">
        <f>1/LosAngeles!$D$41</f>
        <v>0.32051282051282048</v>
      </c>
      <c r="H25" s="13">
        <f>1/LasVegas!$D$41</f>
        <v>0.32051282051282048</v>
      </c>
      <c r="I25" s="13">
        <f>1/SanFrancisco!$D$41</f>
        <v>0.32051282051282048</v>
      </c>
      <c r="J25" s="13">
        <f>1/Baltimore!$D$41</f>
        <v>0.32051282051282048</v>
      </c>
      <c r="K25" s="13">
        <f>1/Albuquerque!$D$41</f>
        <v>0.32051282051282048</v>
      </c>
      <c r="L25" s="13">
        <f>1/Seattle!$D$41</f>
        <v>0.32051282051282048</v>
      </c>
      <c r="M25" s="13">
        <f>1/Chicago!$D$41</f>
        <v>0.32051282051282048</v>
      </c>
      <c r="N25" s="13">
        <f>1/Boulder!$D$41</f>
        <v>0.32051282051282048</v>
      </c>
      <c r="O25" s="13">
        <f>1/Minneapolis!$D$41</f>
        <v>0.32051282051282048</v>
      </c>
      <c r="P25" s="13">
        <f>1/Helena!$D$41</f>
        <v>0.32051282051282048</v>
      </c>
      <c r="Q25" s="13">
        <f>1/Duluth!$D$41</f>
        <v>0.32051282051282048</v>
      </c>
      <c r="R25" s="13">
        <f>1/Fairbanks!$D$41</f>
        <v>0.32051282051282048</v>
      </c>
    </row>
    <row r="26" spans="1:18">
      <c r="A26" s="9" t="s">
        <v>49</v>
      </c>
      <c r="B26" s="10"/>
    </row>
    <row r="27" spans="1:18">
      <c r="A27" s="6"/>
      <c r="B27" s="9" t="s">
        <v>54</v>
      </c>
    </row>
    <row r="28" spans="1:18">
      <c r="A28" s="6"/>
      <c r="B28" s="11" t="s">
        <v>161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18">
      <c r="A29" s="6"/>
      <c r="B29" s="11" t="str">
        <f>Miami!$A$61</f>
        <v>PSZ-AC_1:1_COOLC DXCOIL</v>
      </c>
      <c r="C29" s="13">
        <f>10^(-3)*Miami!$C$61</f>
        <v>101.51363000000001</v>
      </c>
      <c r="D29" s="13">
        <f>10^(-3)*Houston!$C$61</f>
        <v>104.60872999999999</v>
      </c>
      <c r="E29" s="13">
        <f>10^(-3)*Phoenix!$C$61</f>
        <v>108.67993</v>
      </c>
      <c r="F29" s="13">
        <f>10^(-3)*Atlanta!$C$61</f>
        <v>105.91677</v>
      </c>
      <c r="G29" s="13">
        <f>10^(-3)*LosAngeles!$C$61</f>
        <v>94.695300000000003</v>
      </c>
      <c r="H29" s="13">
        <f>10^(-3)*LasVegas!$C$61</f>
        <v>108.56385</v>
      </c>
      <c r="I29" s="13">
        <f>10^(-3)*SanFrancisco!$C$61</f>
        <v>68.054140000000004</v>
      </c>
      <c r="J29" s="13">
        <f>10^(-3)*Baltimore!$C$61</f>
        <v>99.20693</v>
      </c>
      <c r="K29" s="13">
        <f>10^(-3)*Albuquerque!$C$61</f>
        <v>88.885149999999996</v>
      </c>
      <c r="L29" s="13">
        <f>10^(-3)*Seattle!$C$61</f>
        <v>78.215130000000002</v>
      </c>
      <c r="M29" s="13">
        <f>10^(-3)*Chicago!$C$61</f>
        <v>90.211850000000013</v>
      </c>
      <c r="N29" s="13">
        <f>10^(-3)*Boulder!$C$61</f>
        <v>81.389300000000006</v>
      </c>
      <c r="O29" s="13">
        <f>10^(-3)*Minneapolis!$C$61</f>
        <v>86.657289999999989</v>
      </c>
      <c r="P29" s="13">
        <f>10^(-3)*Helena!$C$61</f>
        <v>64.794709999999995</v>
      </c>
      <c r="Q29" s="13">
        <f>10^(-3)*Duluth!$C$61</f>
        <v>79.564089999999993</v>
      </c>
      <c r="R29" s="13">
        <f>10^(-3)*Fairbanks!$C$61</f>
        <v>67.731839999999991</v>
      </c>
    </row>
    <row r="30" spans="1:18">
      <c r="A30" s="6"/>
      <c r="B30" s="11" t="str">
        <f>Miami!$A$62</f>
        <v>PSZ-AC_2:2_COOLC DXCOIL</v>
      </c>
      <c r="C30" s="13">
        <f>10^(-3)*Miami!$C$62</f>
        <v>24.01905</v>
      </c>
      <c r="D30" s="13">
        <f>10^(-3)*Houston!$C$62</f>
        <v>24.818020000000001</v>
      </c>
      <c r="E30" s="13">
        <f>10^(-3)*Phoenix!$C$62</f>
        <v>26.204630000000002</v>
      </c>
      <c r="F30" s="13">
        <f>10^(-3)*Atlanta!$C$62</f>
        <v>25.044979999999999</v>
      </c>
      <c r="G30" s="13">
        <f>10^(-3)*LosAngeles!$C$62</f>
        <v>20.320259999999998</v>
      </c>
      <c r="H30" s="13">
        <f>10^(-3)*LasVegas!$C$62</f>
        <v>26.015229999999999</v>
      </c>
      <c r="I30" s="13">
        <f>10^(-3)*SanFrancisco!$C$62</f>
        <v>13.369540000000001</v>
      </c>
      <c r="J30" s="13">
        <f>10^(-3)*Baltimore!$C$62</f>
        <v>22.41489</v>
      </c>
      <c r="K30" s="13">
        <f>10^(-3)*Albuquerque!$C$62</f>
        <v>23.64029</v>
      </c>
      <c r="L30" s="13">
        <f>10^(-3)*Seattle!$C$62</f>
        <v>16.712790000000002</v>
      </c>
      <c r="M30" s="13">
        <f>10^(-3)*Chicago!$C$62</f>
        <v>24.048120000000001</v>
      </c>
      <c r="N30" s="13">
        <f>10^(-3)*Boulder!$C$62</f>
        <v>22.352520000000002</v>
      </c>
      <c r="O30" s="13">
        <f>10^(-3)*Minneapolis!$C$62</f>
        <v>27.146550000000001</v>
      </c>
      <c r="P30" s="13">
        <f>10^(-3)*Helena!$C$62</f>
        <v>22.075700000000001</v>
      </c>
      <c r="Q30" s="13">
        <f>10^(-3)*Duluth!$C$62</f>
        <v>29.198119999999999</v>
      </c>
      <c r="R30" s="13">
        <f>10^(-3)*Fairbanks!$C$62</f>
        <v>25.69641</v>
      </c>
    </row>
    <row r="31" spans="1:18">
      <c r="A31" s="6"/>
      <c r="B31" s="11" t="s">
        <v>162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1:18">
      <c r="A32" s="6"/>
      <c r="B32" s="11" t="str">
        <f>Miami!$A$65</f>
        <v>PSZ-AC_1:1_HEATC</v>
      </c>
      <c r="C32" s="13">
        <f>10^(-3)*Miami!$C$65</f>
        <v>136.04172</v>
      </c>
      <c r="D32" s="13">
        <f>10^(-3)*Houston!$C$65</f>
        <v>171.94578000000001</v>
      </c>
      <c r="E32" s="13">
        <f>10^(-3)*Phoenix!$C$65</f>
        <v>152.93082000000001</v>
      </c>
      <c r="F32" s="13">
        <f>10^(-3)*Atlanta!$C$65</f>
        <v>182.71935999999999</v>
      </c>
      <c r="G32" s="13">
        <f>10^(-3)*LosAngeles!$C$65</f>
        <v>133.78450000000001</v>
      </c>
      <c r="H32" s="13">
        <f>10^(-3)*LasVegas!$C$65</f>
        <v>160.74599000000001</v>
      </c>
      <c r="I32" s="13">
        <f>10^(-3)*SanFrancisco!$C$65</f>
        <v>138.29282000000001</v>
      </c>
      <c r="J32" s="13">
        <f>10^(-3)*Baltimore!$C$65</f>
        <v>194.37197</v>
      </c>
      <c r="K32" s="13">
        <f>10^(-3)*Albuquerque!$C$65</f>
        <v>162.09989000000002</v>
      </c>
      <c r="L32" s="13">
        <f>10^(-3)*Seattle!$C$65</f>
        <v>164.91552999999999</v>
      </c>
      <c r="M32" s="13">
        <f>10^(-3)*Chicago!$C$65</f>
        <v>213.32593</v>
      </c>
      <c r="N32" s="13">
        <f>10^(-3)*Boulder!$C$65</f>
        <v>178.73985000000002</v>
      </c>
      <c r="O32" s="13">
        <f>10^(-3)*Minneapolis!$C$65</f>
        <v>225.43980999999999</v>
      </c>
      <c r="P32" s="13">
        <f>10^(-3)*Helena!$C$65</f>
        <v>206.55463</v>
      </c>
      <c r="Q32" s="13">
        <f>10^(-3)*Duluth!$C$65</f>
        <v>223.69795000000002</v>
      </c>
      <c r="R32" s="13">
        <f>10^(-3)*Fairbanks!$C$65</f>
        <v>294.77840000000003</v>
      </c>
    </row>
    <row r="33" spans="1:18">
      <c r="A33" s="6"/>
      <c r="B33" s="11" t="str">
        <f>Miami!$A$66</f>
        <v>PSZ-AC_2:2_HEATC</v>
      </c>
      <c r="C33" s="13">
        <f>10^(-3)*Miami!$C$66</f>
        <v>37.447879999999998</v>
      </c>
      <c r="D33" s="13">
        <f>10^(-3)*Houston!$C$66</f>
        <v>51.080779999999997</v>
      </c>
      <c r="E33" s="13">
        <f>10^(-3)*Phoenix!$C$66</f>
        <v>45.504470000000005</v>
      </c>
      <c r="F33" s="13">
        <f>10^(-3)*Atlanta!$C$66</f>
        <v>55.606920000000002</v>
      </c>
      <c r="G33" s="13">
        <f>10^(-3)*LosAngeles!$C$66</f>
        <v>32.949719999999999</v>
      </c>
      <c r="H33" s="13">
        <f>10^(-3)*LasVegas!$C$66</f>
        <v>48.835980000000006</v>
      </c>
      <c r="I33" s="13">
        <f>10^(-3)*SanFrancisco!$C$66</f>
        <v>30.33914</v>
      </c>
      <c r="J33" s="13">
        <f>10^(-3)*Baltimore!$C$66</f>
        <v>55.400010000000002</v>
      </c>
      <c r="K33" s="13">
        <f>10^(-3)*Albuquerque!$C$66</f>
        <v>50.573309999999999</v>
      </c>
      <c r="L33" s="13">
        <f>10^(-3)*Seattle!$C$66</f>
        <v>40.222809999999996</v>
      </c>
      <c r="M33" s="13">
        <f>10^(-3)*Chicago!$C$66</f>
        <v>69.434300000000007</v>
      </c>
      <c r="N33" s="13">
        <f>10^(-3)*Boulder!$C$66</f>
        <v>57.11215</v>
      </c>
      <c r="O33" s="13">
        <f>10^(-3)*Minneapolis!$C$66</f>
        <v>84.706160000000011</v>
      </c>
      <c r="P33" s="13">
        <f>10^(-3)*Helena!$C$66</f>
        <v>82.384339999999995</v>
      </c>
      <c r="Q33" s="13">
        <f>10^(-3)*Duluth!$C$66</f>
        <v>93.255719999999997</v>
      </c>
      <c r="R33" s="13">
        <f>10^(-3)*Fairbanks!$C$66</f>
        <v>152.46187</v>
      </c>
    </row>
    <row r="34" spans="1:18">
      <c r="A34" s="6"/>
      <c r="B34" s="9" t="s">
        <v>55</v>
      </c>
    </row>
    <row r="35" spans="1:18">
      <c r="A35" s="6"/>
      <c r="B35" s="11" t="s">
        <v>56</v>
      </c>
    </row>
    <row r="36" spans="1:18">
      <c r="A36" s="6"/>
      <c r="B36" s="11" t="str">
        <f>Miami!$A$61</f>
        <v>PSZ-AC_1:1_COOLC DXCOIL</v>
      </c>
      <c r="C36" s="13">
        <f>Miami!$G$61</f>
        <v>3.33</v>
      </c>
      <c r="D36" s="13">
        <f>Houston!$G$61</f>
        <v>3.33</v>
      </c>
      <c r="E36" s="13">
        <f>Phoenix!$G$61</f>
        <v>3.33</v>
      </c>
      <c r="F36" s="13">
        <f>Atlanta!$G$61</f>
        <v>3.33</v>
      </c>
      <c r="G36" s="13">
        <f>LosAngeles!$G$61</f>
        <v>3.33</v>
      </c>
      <c r="H36" s="13">
        <f>LasVegas!$G$61</f>
        <v>3.33</v>
      </c>
      <c r="I36" s="13">
        <f>SanFrancisco!$G$61</f>
        <v>3.84</v>
      </c>
      <c r="J36" s="13">
        <f>Baltimore!$G$61</f>
        <v>3.33</v>
      </c>
      <c r="K36" s="13">
        <f>Albuquerque!$G$61</f>
        <v>3.55</v>
      </c>
      <c r="L36" s="13">
        <f>Seattle!$G$61</f>
        <v>3.5</v>
      </c>
      <c r="M36" s="13">
        <f>Chicago!$G$61</f>
        <v>3.33</v>
      </c>
      <c r="N36" s="13">
        <f>Boulder!$G$61</f>
        <v>3.52</v>
      </c>
      <c r="O36" s="13">
        <f>Minneapolis!$G$61</f>
        <v>2.97</v>
      </c>
      <c r="P36" s="13">
        <f>Helena!$G$61</f>
        <v>3.96</v>
      </c>
      <c r="Q36" s="13">
        <f>Duluth!$G$61</f>
        <v>2.97</v>
      </c>
      <c r="R36" s="13">
        <f>Fairbanks!$G$61</f>
        <v>4.17</v>
      </c>
    </row>
    <row r="37" spans="1:18">
      <c r="A37" s="6"/>
      <c r="B37" s="11" t="str">
        <f>Miami!$A$62</f>
        <v>PSZ-AC_2:2_COOLC DXCOIL</v>
      </c>
      <c r="C37" s="13">
        <f>Miami!$G$62</f>
        <v>3.3</v>
      </c>
      <c r="D37" s="13">
        <f>Houston!$G$62</f>
        <v>3.3</v>
      </c>
      <c r="E37" s="13">
        <f>Phoenix!$G$62</f>
        <v>3.3</v>
      </c>
      <c r="F37" s="13">
        <f>Atlanta!$G$62</f>
        <v>3.3</v>
      </c>
      <c r="G37" s="13">
        <f>LosAngeles!$G$62</f>
        <v>3.31</v>
      </c>
      <c r="H37" s="13">
        <f>LasVegas!$G$62</f>
        <v>3.3</v>
      </c>
      <c r="I37" s="13">
        <f>SanFrancisco!$G$62</f>
        <v>3.47</v>
      </c>
      <c r="J37" s="13">
        <f>Baltimore!$G$62</f>
        <v>3.3</v>
      </c>
      <c r="K37" s="13">
        <f>Albuquerque!$G$62</f>
        <v>3.35</v>
      </c>
      <c r="L37" s="13">
        <f>Seattle!$G$62</f>
        <v>3.39</v>
      </c>
      <c r="M37" s="13">
        <f>Chicago!$G$62</f>
        <v>3.3</v>
      </c>
      <c r="N37" s="13">
        <f>Boulder!$G$62</f>
        <v>3.35</v>
      </c>
      <c r="O37" s="13">
        <f>Minneapolis!$G$62</f>
        <v>3.3</v>
      </c>
      <c r="P37" s="13">
        <f>Helena!$G$62</f>
        <v>3.48</v>
      </c>
      <c r="Q37" s="13">
        <f>Duluth!$G$62</f>
        <v>3.3</v>
      </c>
      <c r="R37" s="13">
        <f>Fairbanks!$G$62</f>
        <v>3.6</v>
      </c>
    </row>
    <row r="38" spans="1:18">
      <c r="A38" s="6"/>
      <c r="B38" s="11" t="s">
        <v>57</v>
      </c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</row>
    <row r="39" spans="1:18">
      <c r="A39" s="6"/>
      <c r="B39" s="11" t="str">
        <f>Miami!$A$65</f>
        <v>PSZ-AC_1:1_HEATC</v>
      </c>
      <c r="C39" s="24">
        <f>Miami!$D$65</f>
        <v>0.78</v>
      </c>
      <c r="D39" s="24">
        <f>Houston!$D$65</f>
        <v>0.78</v>
      </c>
      <c r="E39" s="24">
        <f>Phoenix!$D$65</f>
        <v>0.78</v>
      </c>
      <c r="F39" s="24">
        <f>Atlanta!$D$65</f>
        <v>0.78</v>
      </c>
      <c r="G39" s="24">
        <f>LosAngeles!$D$65</f>
        <v>0.78</v>
      </c>
      <c r="H39" s="24">
        <f>LasVegas!$D$65</f>
        <v>0.78</v>
      </c>
      <c r="I39" s="24">
        <f>SanFrancisco!$D$65</f>
        <v>0.78</v>
      </c>
      <c r="J39" s="24">
        <f>Baltimore!$D$65</f>
        <v>0.78</v>
      </c>
      <c r="K39" s="24">
        <f>Albuquerque!$D$65</f>
        <v>0.78</v>
      </c>
      <c r="L39" s="24">
        <f>Seattle!$D$65</f>
        <v>0.78</v>
      </c>
      <c r="M39" s="24">
        <f>Chicago!$D$65</f>
        <v>0.78</v>
      </c>
      <c r="N39" s="24">
        <f>Boulder!$D$65</f>
        <v>0.78</v>
      </c>
      <c r="O39" s="24">
        <f>Minneapolis!$D$65</f>
        <v>0.78</v>
      </c>
      <c r="P39" s="24">
        <f>Helena!$D$65</f>
        <v>0.78</v>
      </c>
      <c r="Q39" s="24">
        <f>Duluth!$D$65</f>
        <v>0.78</v>
      </c>
      <c r="R39" s="24">
        <f>Fairbanks!$D$65</f>
        <v>0.78</v>
      </c>
    </row>
    <row r="40" spans="1:18">
      <c r="A40" s="6"/>
      <c r="B40" s="11" t="str">
        <f>Miami!$A$66</f>
        <v>PSZ-AC_2:2_HEATC</v>
      </c>
      <c r="C40" s="24">
        <f>Miami!$D$66</f>
        <v>0.78</v>
      </c>
      <c r="D40" s="24">
        <f>Houston!$D$66</f>
        <v>0.78</v>
      </c>
      <c r="E40" s="24">
        <f>Phoenix!$D$66</f>
        <v>0.78</v>
      </c>
      <c r="F40" s="24">
        <f>Atlanta!$D$66</f>
        <v>0.78</v>
      </c>
      <c r="G40" s="24">
        <f>LosAngeles!$D$66</f>
        <v>0.78</v>
      </c>
      <c r="H40" s="24">
        <f>LasVegas!$D$66</f>
        <v>0.78</v>
      </c>
      <c r="I40" s="24">
        <f>SanFrancisco!$D$66</f>
        <v>0.78</v>
      </c>
      <c r="J40" s="24">
        <f>Baltimore!$D$66</f>
        <v>0.78</v>
      </c>
      <c r="K40" s="24">
        <f>Albuquerque!$D$66</f>
        <v>0.78</v>
      </c>
      <c r="L40" s="24">
        <f>Seattle!$D$66</f>
        <v>0.78</v>
      </c>
      <c r="M40" s="24">
        <f>Chicago!$D$66</f>
        <v>0.78</v>
      </c>
      <c r="N40" s="24">
        <f>Boulder!$D$66</f>
        <v>0.78</v>
      </c>
      <c r="O40" s="24">
        <f>Minneapolis!$D$66</f>
        <v>0.78</v>
      </c>
      <c r="P40" s="24">
        <f>Helena!$D$66</f>
        <v>0.78</v>
      </c>
      <c r="Q40" s="24">
        <f>Duluth!$D$66</f>
        <v>0.78</v>
      </c>
      <c r="R40" s="24">
        <f>Fairbanks!$D$66</f>
        <v>0.78</v>
      </c>
    </row>
    <row r="41" spans="1:18">
      <c r="A41" s="6"/>
      <c r="B41" s="80" t="s">
        <v>304</v>
      </c>
    </row>
    <row r="42" spans="1:18">
      <c r="A42" s="6"/>
      <c r="B42" s="11" t="s">
        <v>647</v>
      </c>
      <c r="C42" s="88" t="s">
        <v>305</v>
      </c>
      <c r="D42" s="88" t="s">
        <v>305</v>
      </c>
      <c r="E42" s="89" t="str">
        <f>IF(E29&lt;39.6,"NoEconomizer","DifferentialDryBulb")</f>
        <v>DifferentialDryBulb</v>
      </c>
      <c r="F42" s="88" t="s">
        <v>305</v>
      </c>
      <c r="G42" s="89" t="str">
        <f t="shared" ref="G42:I42" si="0">IF(G29&lt;19.1,"NoEconomizer","DifferentialDryBulb")</f>
        <v>DifferentialDryBulb</v>
      </c>
      <c r="H42" s="89" t="str">
        <f t="shared" si="0"/>
        <v>DifferentialDryBulb</v>
      </c>
      <c r="I42" s="89" t="str">
        <f t="shared" si="0"/>
        <v>DifferentialDryBulb</v>
      </c>
      <c r="J42" s="88" t="s">
        <v>305</v>
      </c>
      <c r="K42" s="89" t="str">
        <f>IF(K29&lt;19.1,"NoEconomizer","DifferentialDryBulb")</f>
        <v>DifferentialDryBulb</v>
      </c>
      <c r="L42" s="89" t="str">
        <f>IF(L29&lt;19.1,"NoEconomizer","DifferentialDryBulb")</f>
        <v>DifferentialDryBulb</v>
      </c>
      <c r="M42" s="89" t="str">
        <f>IF(M29&lt;39.6,"NoEconomizer","DifferentialDryBulb")</f>
        <v>DifferentialDryBulb</v>
      </c>
      <c r="N42" s="89" t="str">
        <f>IF(N29&lt;19.1,"NoEconomizer","DifferentialDryBulb")</f>
        <v>DifferentialDryBulb</v>
      </c>
      <c r="O42" s="89" t="str">
        <f>IF(O29&lt;39.6,"NoEconomizer","DifferentialDryBulb")</f>
        <v>DifferentialDryBulb</v>
      </c>
      <c r="P42" s="89" t="str">
        <f>IF(P29&lt;19.1,"NoEconomizer","DifferentialDryBulb")</f>
        <v>DifferentialDryBulb</v>
      </c>
      <c r="Q42" s="89" t="str">
        <f>IF(Q29&lt;39.6,"NoEconomizer","DifferentialDryBulb")</f>
        <v>DifferentialDryBulb</v>
      </c>
      <c r="R42" s="89" t="str">
        <f>IF(R29&lt;39.6,"NoEconomizer","DifferentialDryBulb")</f>
        <v>DifferentialDryBulb</v>
      </c>
    </row>
    <row r="43" spans="1:18">
      <c r="A43" s="6"/>
      <c r="B43" s="11" t="s">
        <v>648</v>
      </c>
      <c r="C43" s="88" t="s">
        <v>305</v>
      </c>
      <c r="D43" s="88" t="s">
        <v>305</v>
      </c>
      <c r="E43" s="89" t="str">
        <f>IF(E30&lt;39.6,"NoEconomizer","DifferentialDryBulb")</f>
        <v>NoEconomizer</v>
      </c>
      <c r="F43" s="88" t="s">
        <v>305</v>
      </c>
      <c r="G43" s="89" t="str">
        <f t="shared" ref="G43:I43" si="1">IF(G30&lt;19.1,"NoEconomizer","DifferentialDryBulb")</f>
        <v>DifferentialDryBulb</v>
      </c>
      <c r="H43" s="89" t="str">
        <f t="shared" si="1"/>
        <v>DifferentialDryBulb</v>
      </c>
      <c r="I43" s="89" t="str">
        <f t="shared" si="1"/>
        <v>NoEconomizer</v>
      </c>
      <c r="J43" s="88" t="s">
        <v>305</v>
      </c>
      <c r="K43" s="89" t="str">
        <f>IF(K30&lt;19.1,"NoEconomizer","DifferentialDryBulb")</f>
        <v>DifferentialDryBulb</v>
      </c>
      <c r="L43" s="89" t="str">
        <f>IF(L30&lt;19.1,"NoEconomizer","DifferentialDryBulb")</f>
        <v>NoEconomizer</v>
      </c>
      <c r="M43" s="89" t="str">
        <f>IF(M30&lt;39.6,"NoEconomizer","DifferentialDryBulb")</f>
        <v>NoEconomizer</v>
      </c>
      <c r="N43" s="89" t="str">
        <f>IF(N30&lt;19.1,"NoEconomizer","DifferentialDryBulb")</f>
        <v>DifferentialDryBulb</v>
      </c>
      <c r="O43" s="89" t="str">
        <f>IF(O30&lt;39.6,"NoEconomizer","DifferentialDryBulb")</f>
        <v>NoEconomizer</v>
      </c>
      <c r="P43" s="89" t="str">
        <f>IF(P30&lt;19.1,"NoEconomizer","DifferentialDryBulb")</f>
        <v>DifferentialDryBulb</v>
      </c>
      <c r="Q43" s="89" t="str">
        <f>IF(Q30&lt;39.6,"NoEconomizer","DifferentialDryBulb")</f>
        <v>NoEconomizer</v>
      </c>
      <c r="R43" s="89" t="str">
        <f>IF(R30&lt;39.6,"NoEconomizer","DifferentialDryBulb")</f>
        <v>NoEconomizer</v>
      </c>
    </row>
    <row r="44" spans="1:18">
      <c r="A44" s="6"/>
      <c r="B44" s="9" t="s">
        <v>199</v>
      </c>
    </row>
    <row r="45" spans="1:18">
      <c r="A45" s="6"/>
      <c r="B45" s="11" t="str">
        <f>Miami!$A$69</f>
        <v>DINING EXHAUST FAN</v>
      </c>
      <c r="C45" s="12">
        <f>Miami!$E$69</f>
        <v>1.83</v>
      </c>
      <c r="D45" s="12">
        <f>Houston!$E$69</f>
        <v>1.83</v>
      </c>
      <c r="E45" s="12">
        <f>Phoenix!$E$69</f>
        <v>1.83</v>
      </c>
      <c r="F45" s="12">
        <f>Atlanta!$E$69</f>
        <v>1.83</v>
      </c>
      <c r="G45" s="12">
        <f>LosAngeles!$E$69</f>
        <v>1.83</v>
      </c>
      <c r="H45" s="12">
        <f>LasVegas!$E$69</f>
        <v>1.83</v>
      </c>
      <c r="I45" s="12">
        <f>SanFrancisco!$E$69</f>
        <v>1.83</v>
      </c>
      <c r="J45" s="12">
        <f>Baltimore!$E$69</f>
        <v>1.83</v>
      </c>
      <c r="K45" s="12">
        <f>Albuquerque!$E$69</f>
        <v>1.83</v>
      </c>
      <c r="L45" s="12">
        <f>Seattle!$E$69</f>
        <v>1.83</v>
      </c>
      <c r="M45" s="12">
        <f>Chicago!$E$69</f>
        <v>1.83</v>
      </c>
      <c r="N45" s="12">
        <f>Boulder!$E$69</f>
        <v>1.83</v>
      </c>
      <c r="O45" s="12">
        <f>Minneapolis!$E$69</f>
        <v>1.83</v>
      </c>
      <c r="P45" s="12">
        <f>Helena!$E$69</f>
        <v>1.83</v>
      </c>
      <c r="Q45" s="12">
        <f>Duluth!$E$69</f>
        <v>1.83</v>
      </c>
      <c r="R45" s="12">
        <f>Fairbanks!$E$69</f>
        <v>1.83</v>
      </c>
    </row>
    <row r="46" spans="1:18">
      <c r="A46" s="6"/>
      <c r="B46" s="11" t="str">
        <f>Miami!$A$70</f>
        <v>KITCHEN EXHAUST FAN</v>
      </c>
      <c r="C46" s="12">
        <f>Miami!$E$70</f>
        <v>0.06</v>
      </c>
      <c r="D46" s="12">
        <f>Houston!$E$70</f>
        <v>0.06</v>
      </c>
      <c r="E46" s="12">
        <f>Phoenix!$E$70</f>
        <v>0.06</v>
      </c>
      <c r="F46" s="12">
        <f>Atlanta!$E$70</f>
        <v>0.06</v>
      </c>
      <c r="G46" s="12">
        <f>LosAngeles!$E$70</f>
        <v>0.06</v>
      </c>
      <c r="H46" s="12">
        <f>LasVegas!$E$70</f>
        <v>0.06</v>
      </c>
      <c r="I46" s="12">
        <f>SanFrancisco!$E$70</f>
        <v>0.06</v>
      </c>
      <c r="J46" s="12">
        <f>Baltimore!$E$70</f>
        <v>0.06</v>
      </c>
      <c r="K46" s="12">
        <f>Albuquerque!$E$70</f>
        <v>0.06</v>
      </c>
      <c r="L46" s="12">
        <f>Seattle!$E$70</f>
        <v>0.06</v>
      </c>
      <c r="M46" s="12">
        <f>Chicago!$E$70</f>
        <v>0.06</v>
      </c>
      <c r="N46" s="12">
        <f>Boulder!$E$70</f>
        <v>0.06</v>
      </c>
      <c r="O46" s="12">
        <f>Minneapolis!$E$70</f>
        <v>0.06</v>
      </c>
      <c r="P46" s="12">
        <f>Helena!$E$70</f>
        <v>0.06</v>
      </c>
      <c r="Q46" s="12">
        <f>Duluth!$E$70</f>
        <v>0.06</v>
      </c>
      <c r="R46" s="12">
        <f>Fairbanks!$E$70</f>
        <v>0.06</v>
      </c>
    </row>
    <row r="47" spans="1:18">
      <c r="A47" s="6"/>
      <c r="B47" s="11" t="str">
        <f>Miami!$A$71</f>
        <v>PSZ-AC_1:1_FAN</v>
      </c>
      <c r="C47" s="12">
        <f>Miami!$E$71</f>
        <v>4.09</v>
      </c>
      <c r="D47" s="12">
        <f>Houston!$E$71</f>
        <v>4.21</v>
      </c>
      <c r="E47" s="12">
        <f>Phoenix!$E$71</f>
        <v>4.38</v>
      </c>
      <c r="F47" s="12">
        <f>Atlanta!$E$71</f>
        <v>4.2699999999999996</v>
      </c>
      <c r="G47" s="12">
        <f>LosAngeles!$E$71</f>
        <v>3.81</v>
      </c>
      <c r="H47" s="12">
        <f>LasVegas!$E$71</f>
        <v>4.37</v>
      </c>
      <c r="I47" s="12">
        <f>SanFrancisco!$E$71</f>
        <v>3.51</v>
      </c>
      <c r="J47" s="12">
        <f>Baltimore!$E$71</f>
        <v>4</v>
      </c>
      <c r="K47" s="12">
        <f>Albuquerque!$E$71</f>
        <v>4.3499999999999996</v>
      </c>
      <c r="L47" s="12">
        <f>Seattle!$E$71</f>
        <v>3.69</v>
      </c>
      <c r="M47" s="12">
        <f>Chicago!$E$71</f>
        <v>3.63</v>
      </c>
      <c r="N47" s="12">
        <f>Boulder!$E$71</f>
        <v>3.89</v>
      </c>
      <c r="O47" s="12">
        <f>Minneapolis!$E$71</f>
        <v>3.49</v>
      </c>
      <c r="P47" s="12">
        <f>Helena!$E$71</f>
        <v>3.56</v>
      </c>
      <c r="Q47" s="12">
        <f>Duluth!$E$71</f>
        <v>3.2</v>
      </c>
      <c r="R47" s="12">
        <f>Fairbanks!$E$71</f>
        <v>4.09</v>
      </c>
    </row>
    <row r="48" spans="1:18">
      <c r="A48" s="6"/>
      <c r="B48" s="11" t="str">
        <f>Miami!$A$72</f>
        <v>PSZ-AC_2:2_FAN</v>
      </c>
      <c r="C48" s="12">
        <f>Miami!$E$72</f>
        <v>0.97</v>
      </c>
      <c r="D48" s="12">
        <f>Houston!$E$72</f>
        <v>1</v>
      </c>
      <c r="E48" s="12">
        <f>Phoenix!$E$72</f>
        <v>1.06</v>
      </c>
      <c r="F48" s="12">
        <f>Atlanta!$E$72</f>
        <v>1.01</v>
      </c>
      <c r="G48" s="12">
        <f>LosAngeles!$E$72</f>
        <v>0.82</v>
      </c>
      <c r="H48" s="12">
        <f>LasVegas!$E$72</f>
        <v>1.05</v>
      </c>
      <c r="I48" s="12">
        <f>SanFrancisco!$E$72</f>
        <v>0.68</v>
      </c>
      <c r="J48" s="12">
        <f>Baltimore!$E$72</f>
        <v>0.9</v>
      </c>
      <c r="K48" s="12">
        <f>Albuquerque!$E$72</f>
        <v>1.04</v>
      </c>
      <c r="L48" s="12">
        <f>Seattle!$E$72</f>
        <v>0.76</v>
      </c>
      <c r="M48" s="12">
        <f>Chicago!$E$72</f>
        <v>0.97</v>
      </c>
      <c r="N48" s="12">
        <f>Boulder!$E$72</f>
        <v>0.98</v>
      </c>
      <c r="O48" s="12">
        <f>Minneapolis!$E$72</f>
        <v>1.0900000000000001</v>
      </c>
      <c r="P48" s="12">
        <f>Helena!$E$72</f>
        <v>1.17</v>
      </c>
      <c r="Q48" s="12">
        <f>Duluth!$E$72</f>
        <v>1.18</v>
      </c>
      <c r="R48" s="12">
        <f>Fairbanks!$E$72</f>
        <v>1.55</v>
      </c>
    </row>
    <row r="49" spans="1:18">
      <c r="A49" s="9" t="s">
        <v>67</v>
      </c>
      <c r="B49" s="9"/>
    </row>
    <row r="50" spans="1:18">
      <c r="A50" s="6"/>
      <c r="B50" s="9" t="s">
        <v>68</v>
      </c>
    </row>
    <row r="51" spans="1:18">
      <c r="A51" s="6"/>
      <c r="B51" s="11" t="s">
        <v>163</v>
      </c>
      <c r="C51" s="82">
        <f>Miami!$B$117/(Miami!$B$28*10^6/3600)</f>
        <v>7.7381087882076552E-2</v>
      </c>
      <c r="D51" s="82">
        <f>Houston!$B$117/(Houston!$B$28*10^6/3600)</f>
        <v>0.10796498068028615</v>
      </c>
      <c r="E51" s="82">
        <f>Phoenix!$B$117/(Phoenix!$B$28*10^6/3600)</f>
        <v>9.4782253254407381E-2</v>
      </c>
      <c r="F51" s="82">
        <f>Atlanta!$B$117/(Atlanta!$B$28*10^6/3600)</f>
        <v>0.10289832473405948</v>
      </c>
      <c r="G51" s="82">
        <f>LosAngeles!$B$117/(LosAngeles!$B$28*10^6/3600)</f>
        <v>0.12511321526324265</v>
      </c>
      <c r="H51" s="82">
        <f>LasVegas!$B$117/(LasVegas!$B$28*10^6/3600)</f>
        <v>9.4329393991416322E-2</v>
      </c>
      <c r="I51" s="82">
        <f>SanFrancisco!$B$117/(SanFrancisco!$B$28*10^6/3600)</f>
        <v>0.14493486623772434</v>
      </c>
      <c r="J51" s="82">
        <f>Baltimore!$B$117/(Baltimore!$B$28*10^6/3600)</f>
        <v>6.6954673731840914E-2</v>
      </c>
      <c r="K51" s="82">
        <f>Albuquerque!$B$117/(Albuquerque!$B$28*10^6/3600)</f>
        <v>3.7449200153426135E-2</v>
      </c>
      <c r="L51" s="82">
        <f>Seattle!$B$117/(Seattle!$B$28*10^6/3600)</f>
        <v>7.220521440994615E-2</v>
      </c>
      <c r="M51" s="82">
        <f>Chicago!$B$117/(Chicago!$B$28*10^6/3600)</f>
        <v>5.1903478709919716E-2</v>
      </c>
      <c r="N51" s="82">
        <f>Boulder!$B$117/(Boulder!$B$28*10^6/3600)</f>
        <v>3.7477364278410571E-2</v>
      </c>
      <c r="O51" s="82">
        <f>Minneapolis!$B$117/(Minneapolis!$B$28*10^6/3600)</f>
        <v>5.3411989468709925E-2</v>
      </c>
      <c r="P51" s="82">
        <f>Helena!$B$117/(Helena!$B$28*10^6/3600)</f>
        <v>6.8024970402525642E-2</v>
      </c>
      <c r="Q51" s="82">
        <f>Duluth!$B$117/(Duluth!$B$28*10^6/3600)</f>
        <v>5.2235124683291105E-2</v>
      </c>
      <c r="R51" s="82">
        <f>Fairbanks!$B$117/(Fairbanks!$B$28*10^6/3600)</f>
        <v>8.6487110824326516E-2</v>
      </c>
    </row>
    <row r="52" spans="1:18">
      <c r="A52" s="6"/>
      <c r="B52" s="11" t="s">
        <v>200</v>
      </c>
      <c r="C52" s="12">
        <f>Miami!$B$118</f>
        <v>70.52</v>
      </c>
      <c r="D52" s="12">
        <f>Houston!$B$118</f>
        <v>90.95</v>
      </c>
      <c r="E52" s="12">
        <f>Phoenix!$B$118</f>
        <v>79.97</v>
      </c>
      <c r="F52" s="12">
        <f>Atlanta!$B$118</f>
        <v>79.010000000000005</v>
      </c>
      <c r="G52" s="12">
        <f>LosAngeles!$B$118</f>
        <v>84.46</v>
      </c>
      <c r="H52" s="12">
        <f>LasVegas!$B$118</f>
        <v>74.650000000000006</v>
      </c>
      <c r="I52" s="12">
        <f>SanFrancisco!$B$118</f>
        <v>93.03</v>
      </c>
      <c r="J52" s="12">
        <f>Baltimore!$B$118</f>
        <v>48.89</v>
      </c>
      <c r="K52" s="12">
        <f>Albuquerque!$B$118</f>
        <v>27.06</v>
      </c>
      <c r="L52" s="12">
        <f>Seattle!$B$118</f>
        <v>47.15</v>
      </c>
      <c r="M52" s="12">
        <f>Chicago!$B$118</f>
        <v>36.049999999999997</v>
      </c>
      <c r="N52" s="12">
        <f>Boulder!$B$118</f>
        <v>25.69</v>
      </c>
      <c r="O52" s="12">
        <f>Minneapolis!$B$118</f>
        <v>34.4</v>
      </c>
      <c r="P52" s="12">
        <f>Helena!$B$118</f>
        <v>44.96</v>
      </c>
      <c r="Q52" s="12">
        <f>Duluth!$B$118</f>
        <v>31.93</v>
      </c>
      <c r="R52" s="12">
        <f>Fairbanks!$B$118</f>
        <v>58.27</v>
      </c>
    </row>
    <row r="53" spans="1:18">
      <c r="A53" s="6"/>
      <c r="B53" s="9" t="s">
        <v>69</v>
      </c>
    </row>
    <row r="54" spans="1:18">
      <c r="A54" s="6"/>
      <c r="B54" s="11" t="s">
        <v>164</v>
      </c>
      <c r="C54" s="82">
        <f>Miami!$C$117/(Miami!$C$28*10^3)</f>
        <v>1.1467254918697451E-2</v>
      </c>
      <c r="D54" s="82">
        <f>Houston!$C$117/(Houston!$C$28*10^3)</f>
        <v>8.1828316705582684E-3</v>
      </c>
      <c r="E54" s="82">
        <f>Phoenix!$C$117/(Phoenix!$C$28*10^3)</f>
        <v>8.5650503553689524E-3</v>
      </c>
      <c r="F54" s="82">
        <f>Atlanta!$C$117/(Atlanta!$C$28*10^3)</f>
        <v>1.0531953125550522E-2</v>
      </c>
      <c r="G54" s="82">
        <f>LosAngeles!$C$117/(LosAngeles!$C$28*10^3)</f>
        <v>8.4196941419485763E-3</v>
      </c>
      <c r="H54" s="82">
        <f>LasVegas!$C$117/(LasVegas!$C$28*10^3)</f>
        <v>8.0904624230513107E-3</v>
      </c>
      <c r="I54" s="82">
        <f>SanFrancisco!$C$117/(SanFrancisco!$C$28*10^3)</f>
        <v>8.4389527174731048E-3</v>
      </c>
      <c r="J54" s="82">
        <f>Baltimore!$C$117/(Baltimore!$C$28*10^3)</f>
        <v>9.9551773033808213E-3</v>
      </c>
      <c r="K54" s="82">
        <f>Albuquerque!$C$117/(Albuquerque!$C$28*10^3)</f>
        <v>7.1278408530612508E-3</v>
      </c>
      <c r="L54" s="82">
        <f>Seattle!$C$117/(Seattle!$C$28*10^3)</f>
        <v>8.3253607295394206E-3</v>
      </c>
      <c r="M54" s="82">
        <f>Chicago!$C$117/(Chicago!$C$28*10^3)</f>
        <v>8.6964106964106964E-3</v>
      </c>
      <c r="N54" s="82">
        <f>Boulder!$C$117/(Boulder!$C$28*10^3)</f>
        <v>7.1136180901736155E-3</v>
      </c>
      <c r="O54" s="82">
        <f>Minneapolis!$C$117/(Minneapolis!$C$28*10^3)</f>
        <v>7.9247641964975534E-3</v>
      </c>
      <c r="P54" s="82">
        <f>Helena!$C$117/(Helena!$C$28*10^3)</f>
        <v>8.5194632167485199E-3</v>
      </c>
      <c r="Q54" s="82">
        <f>Duluth!$C$117/(Duluth!$C$28*10^3)</f>
        <v>7.9181174464427444E-3</v>
      </c>
      <c r="R54" s="82">
        <f>Fairbanks!$C$117/(Fairbanks!$C$28*10^3)</f>
        <v>4.162877053234277E-3</v>
      </c>
    </row>
    <row r="55" spans="1:18">
      <c r="A55" s="6"/>
      <c r="B55" s="11" t="s">
        <v>200</v>
      </c>
      <c r="C55" s="12">
        <f>Miami!$C$118</f>
        <v>21.03</v>
      </c>
      <c r="D55" s="12">
        <f>Houston!$C$118</f>
        <v>18.850000000000001</v>
      </c>
      <c r="E55" s="12">
        <f>Phoenix!$C$118</f>
        <v>18.32</v>
      </c>
      <c r="F55" s="12">
        <f>Atlanta!$C$118</f>
        <v>29.24</v>
      </c>
      <c r="G55" s="12">
        <f>LosAngeles!$C$118</f>
        <v>18.18</v>
      </c>
      <c r="H55" s="12">
        <f>LasVegas!$C$118</f>
        <v>19.489999999999998</v>
      </c>
      <c r="I55" s="12">
        <f>SanFrancisco!$C$118</f>
        <v>23.03</v>
      </c>
      <c r="J55" s="12">
        <f>Baltimore!$C$118</f>
        <v>34.89</v>
      </c>
      <c r="K55" s="12">
        <f>Albuquerque!$C$118</f>
        <v>21.21</v>
      </c>
      <c r="L55" s="12">
        <f>Seattle!$C$118</f>
        <v>28.22</v>
      </c>
      <c r="M55" s="12">
        <f>Chicago!$C$118</f>
        <v>35.69</v>
      </c>
      <c r="N55" s="12">
        <f>Boulder!$C$118</f>
        <v>25.1</v>
      </c>
      <c r="O55" s="12">
        <f>Minneapolis!$C$118</f>
        <v>38.53</v>
      </c>
      <c r="P55" s="12">
        <f>Helena!$C$118</f>
        <v>36.28</v>
      </c>
      <c r="Q55" s="12">
        <f>Duluth!$C$118</f>
        <v>44.69</v>
      </c>
      <c r="R55" s="12">
        <f>Fairbanks!$C$118</f>
        <v>31.12</v>
      </c>
    </row>
    <row r="56" spans="1:18">
      <c r="A56" s="6"/>
      <c r="B56" s="9" t="s">
        <v>70</v>
      </c>
    </row>
    <row r="57" spans="1:18">
      <c r="A57" s="6"/>
      <c r="B57" s="11" t="s">
        <v>201</v>
      </c>
      <c r="C57" s="12">
        <f>Miami!$E$118</f>
        <v>91.55</v>
      </c>
      <c r="D57" s="12">
        <f>Houston!$E$118</f>
        <v>109.81</v>
      </c>
      <c r="E57" s="12">
        <f>Phoenix!$E$118</f>
        <v>98.28</v>
      </c>
      <c r="F57" s="12">
        <f>Atlanta!$E$118</f>
        <v>108.25</v>
      </c>
      <c r="G57" s="12">
        <f>LosAngeles!$E$118</f>
        <v>102.64</v>
      </c>
      <c r="H57" s="12">
        <f>LasVegas!$E$118</f>
        <v>94.14</v>
      </c>
      <c r="I57" s="12">
        <f>SanFrancisco!$E$118</f>
        <v>116.07</v>
      </c>
      <c r="J57" s="12">
        <f>Baltimore!$E$118</f>
        <v>83.78</v>
      </c>
      <c r="K57" s="12">
        <f>Albuquerque!$E$118</f>
        <v>48.27</v>
      </c>
      <c r="L57" s="12">
        <f>Seattle!$E$118</f>
        <v>75.37</v>
      </c>
      <c r="M57" s="12">
        <f>Chicago!$E$118</f>
        <v>71.739999999999995</v>
      </c>
      <c r="N57" s="12">
        <f>Boulder!$E$118</f>
        <v>50.79</v>
      </c>
      <c r="O57" s="12">
        <f>Minneapolis!$E$118</f>
        <v>72.930000000000007</v>
      </c>
      <c r="P57" s="12">
        <f>Helena!$E$118</f>
        <v>81.239999999999995</v>
      </c>
      <c r="Q57" s="12">
        <f>Duluth!$E$118</f>
        <v>76.62</v>
      </c>
      <c r="R57" s="12">
        <f>Fairbanks!$E$118</f>
        <v>89.39</v>
      </c>
    </row>
    <row r="58" spans="1:18">
      <c r="A58" s="9" t="s">
        <v>71</v>
      </c>
      <c r="B58" s="10"/>
    </row>
    <row r="59" spans="1:18">
      <c r="A59" s="6"/>
      <c r="B59" s="9" t="s">
        <v>72</v>
      </c>
    </row>
    <row r="60" spans="1:18">
      <c r="A60" s="6"/>
      <c r="B60" s="11" t="s">
        <v>64</v>
      </c>
      <c r="C60" s="68">
        <f>Miami!$B$13*10^6/3600</f>
        <v>0</v>
      </c>
      <c r="D60" s="68">
        <f>Houston!$B$13*10^6/3600</f>
        <v>0</v>
      </c>
      <c r="E60" s="68">
        <f>Phoenix!$B$13*10^6/3600</f>
        <v>0</v>
      </c>
      <c r="F60" s="68">
        <f>Atlanta!$B$13*10^6/3600</f>
        <v>0</v>
      </c>
      <c r="G60" s="68">
        <f>LosAngeles!$B$13*10^6/3600</f>
        <v>0</v>
      </c>
      <c r="H60" s="68">
        <f>LasVegas!$B$13*10^6/3600</f>
        <v>0</v>
      </c>
      <c r="I60" s="68">
        <f>SanFrancisco!$B$13*10^6/3600</f>
        <v>0</v>
      </c>
      <c r="J60" s="68">
        <f>Baltimore!$B$13*10^6/3600</f>
        <v>0</v>
      </c>
      <c r="K60" s="68">
        <f>Albuquerque!$B$13*10^6/3600</f>
        <v>0</v>
      </c>
      <c r="L60" s="68">
        <f>Seattle!$B$13*10^6/3600</f>
        <v>0</v>
      </c>
      <c r="M60" s="68">
        <f>Chicago!$B$13*10^6/3600</f>
        <v>0</v>
      </c>
      <c r="N60" s="68">
        <f>Boulder!$B$13*10^6/3600</f>
        <v>0</v>
      </c>
      <c r="O60" s="68">
        <f>Minneapolis!$B$13*10^6/3600</f>
        <v>0</v>
      </c>
      <c r="P60" s="68">
        <f>Helena!$B$13*10^6/3600</f>
        <v>0</v>
      </c>
      <c r="Q60" s="68">
        <f>Duluth!$B$13*10^6/3600</f>
        <v>0</v>
      </c>
      <c r="R60" s="68">
        <f>Fairbanks!$B$13*10^6/3600</f>
        <v>0</v>
      </c>
    </row>
    <row r="61" spans="1:18">
      <c r="A61" s="6"/>
      <c r="B61" s="11" t="s">
        <v>65</v>
      </c>
      <c r="C61" s="68">
        <f>Miami!$B$14*10^6/3600</f>
        <v>130591.66666666667</v>
      </c>
      <c r="D61" s="68">
        <f>Houston!$B$14*10^6/3600</f>
        <v>93708.333333333328</v>
      </c>
      <c r="E61" s="68">
        <f>Phoenix!$B$14*10^6/3600</f>
        <v>91902.777777777781</v>
      </c>
      <c r="F61" s="68">
        <f>Atlanta!$B$14*10^6/3600</f>
        <v>54855.555555555555</v>
      </c>
      <c r="G61" s="68">
        <f>LosAngeles!$B$14*10^6/3600</f>
        <v>16183.333333333334</v>
      </c>
      <c r="H61" s="68">
        <f>LasVegas!$B$14*10^6/3600</f>
        <v>65144.444444444445</v>
      </c>
      <c r="I61" s="68">
        <f>SanFrancisco!$B$14*10^6/3600</f>
        <v>5177.7777777777774</v>
      </c>
      <c r="J61" s="68">
        <f>Baltimore!$B$14*10^6/3600</f>
        <v>39913.888888888891</v>
      </c>
      <c r="K61" s="68">
        <f>Albuquerque!$B$14*10^6/3600</f>
        <v>29958.333333333332</v>
      </c>
      <c r="L61" s="68">
        <f>Seattle!$B$14*10^6/3600</f>
        <v>7461.1111111111113</v>
      </c>
      <c r="M61" s="68">
        <f>Chicago!$B$14*10^6/3600</f>
        <v>26291.666666666668</v>
      </c>
      <c r="N61" s="68">
        <f>Boulder!$B$14*10^6/3600</f>
        <v>18066.666666666668</v>
      </c>
      <c r="O61" s="68">
        <f>Minneapolis!$B$14*10^6/3600</f>
        <v>22863.888888888891</v>
      </c>
      <c r="P61" s="68">
        <f>Helena!$B$14*10^6/3600</f>
        <v>8866.6666666666661</v>
      </c>
      <c r="Q61" s="68">
        <f>Duluth!$B$14*10^6/3600</f>
        <v>8016.666666666667</v>
      </c>
      <c r="R61" s="68">
        <f>Fairbanks!$B$14*10^6/3600</f>
        <v>2661.1111111111113</v>
      </c>
    </row>
    <row r="62" spans="1:18">
      <c r="A62" s="6"/>
      <c r="B62" s="11" t="s">
        <v>73</v>
      </c>
      <c r="C62" s="68">
        <f>Miami!$B$15*10^6/3600</f>
        <v>80500</v>
      </c>
      <c r="D62" s="68">
        <f>Houston!$B$15*10^6/3600</f>
        <v>80500</v>
      </c>
      <c r="E62" s="68">
        <f>Phoenix!$B$15*10^6/3600</f>
        <v>80500</v>
      </c>
      <c r="F62" s="68">
        <f>Atlanta!$B$15*10^6/3600</f>
        <v>80500</v>
      </c>
      <c r="G62" s="68">
        <f>LosAngeles!$B$15*10^6/3600</f>
        <v>80500</v>
      </c>
      <c r="H62" s="68">
        <f>LasVegas!$B$15*10^6/3600</f>
        <v>80500</v>
      </c>
      <c r="I62" s="68">
        <f>SanFrancisco!$B$15*10^6/3600</f>
        <v>80500</v>
      </c>
      <c r="J62" s="68">
        <f>Baltimore!$B$15*10^6/3600</f>
        <v>80500</v>
      </c>
      <c r="K62" s="68">
        <f>Albuquerque!$B$15*10^6/3600</f>
        <v>80500</v>
      </c>
      <c r="L62" s="68">
        <f>Seattle!$B$15*10^6/3600</f>
        <v>80500</v>
      </c>
      <c r="M62" s="68">
        <f>Chicago!$B$15*10^6/3600</f>
        <v>80500</v>
      </c>
      <c r="N62" s="68">
        <f>Boulder!$B$15*10^6/3600</f>
        <v>80500</v>
      </c>
      <c r="O62" s="68">
        <f>Minneapolis!$B$15*10^6/3600</f>
        <v>80500</v>
      </c>
      <c r="P62" s="68">
        <f>Helena!$B$15*10^6/3600</f>
        <v>80500</v>
      </c>
      <c r="Q62" s="68">
        <f>Duluth!$B$15*10^6/3600</f>
        <v>80500</v>
      </c>
      <c r="R62" s="68">
        <f>Fairbanks!$B$15*10^6/3600</f>
        <v>80500</v>
      </c>
    </row>
    <row r="63" spans="1:18">
      <c r="A63" s="6"/>
      <c r="B63" s="11" t="s">
        <v>74</v>
      </c>
      <c r="C63" s="68">
        <f>Miami!$B$16*10^6/3600</f>
        <v>4686.1111111111113</v>
      </c>
      <c r="D63" s="68">
        <f>Houston!$B$16*10^6/3600</f>
        <v>4677.7777777777774</v>
      </c>
      <c r="E63" s="68">
        <f>Phoenix!$B$16*10^6/3600</f>
        <v>4677.7777777777774</v>
      </c>
      <c r="F63" s="68">
        <f>Atlanta!$B$16*10^6/3600</f>
        <v>4686.1111111111113</v>
      </c>
      <c r="G63" s="68">
        <f>LosAngeles!$B$16*10^6/3600</f>
        <v>4683.333333333333</v>
      </c>
      <c r="H63" s="68">
        <f>LasVegas!$B$16*10^6/3600</f>
        <v>4680.5555555555557</v>
      </c>
      <c r="I63" s="68">
        <f>SanFrancisco!$B$16*10^6/3600</f>
        <v>4675</v>
      </c>
      <c r="J63" s="68">
        <f>Baltimore!$B$16*10^6/3600</f>
        <v>4680.5555555555557</v>
      </c>
      <c r="K63" s="68">
        <f>Albuquerque!$B$16*10^6/3600</f>
        <v>4677.7777777777774</v>
      </c>
      <c r="L63" s="68">
        <f>Seattle!$B$16*10^6/3600</f>
        <v>4672.2222222222226</v>
      </c>
      <c r="M63" s="68">
        <f>Chicago!$B$16*10^6/3600</f>
        <v>4672.2222222222226</v>
      </c>
      <c r="N63" s="68">
        <f>Boulder!$B$16*10^6/3600</f>
        <v>4675</v>
      </c>
      <c r="O63" s="68">
        <f>Minneapolis!$B$16*10^6/3600</f>
        <v>4677.7777777777774</v>
      </c>
      <c r="P63" s="68">
        <f>Helena!$B$16*10^6/3600</f>
        <v>4672.2222222222226</v>
      </c>
      <c r="Q63" s="68">
        <f>Duluth!$B$16*10^6/3600</f>
        <v>4669.4444444444443</v>
      </c>
      <c r="R63" s="68">
        <f>Fairbanks!$B$16*10^6/3600</f>
        <v>4641.666666666667</v>
      </c>
    </row>
    <row r="64" spans="1:18">
      <c r="A64" s="6"/>
      <c r="B64" s="11" t="s">
        <v>75</v>
      </c>
      <c r="C64" s="68">
        <f>Miami!$B$17*10^6/3600</f>
        <v>166402.77777777778</v>
      </c>
      <c r="D64" s="68">
        <f>Houston!$B$17*10^6/3600</f>
        <v>166402.77777777778</v>
      </c>
      <c r="E64" s="68">
        <f>Phoenix!$B$17*10^6/3600</f>
        <v>166402.77777777778</v>
      </c>
      <c r="F64" s="68">
        <f>Atlanta!$B$17*10^6/3600</f>
        <v>166402.77777777778</v>
      </c>
      <c r="G64" s="68">
        <f>LosAngeles!$B$17*10^6/3600</f>
        <v>166402.77777777778</v>
      </c>
      <c r="H64" s="68">
        <f>LasVegas!$B$17*10^6/3600</f>
        <v>166402.77777777778</v>
      </c>
      <c r="I64" s="68">
        <f>SanFrancisco!$B$17*10^6/3600</f>
        <v>166402.77777777778</v>
      </c>
      <c r="J64" s="68">
        <f>Baltimore!$B$17*10^6/3600</f>
        <v>166402.77777777778</v>
      </c>
      <c r="K64" s="68">
        <f>Albuquerque!$B$17*10^6/3600</f>
        <v>166402.77777777778</v>
      </c>
      <c r="L64" s="68">
        <f>Seattle!$B$17*10^6/3600</f>
        <v>166402.77777777778</v>
      </c>
      <c r="M64" s="68">
        <f>Chicago!$B$17*10^6/3600</f>
        <v>166402.77777777778</v>
      </c>
      <c r="N64" s="68">
        <f>Boulder!$B$17*10^6/3600</f>
        <v>166402.77777777778</v>
      </c>
      <c r="O64" s="68">
        <f>Minneapolis!$B$17*10^6/3600</f>
        <v>166402.77777777778</v>
      </c>
      <c r="P64" s="68">
        <f>Helena!$B$17*10^6/3600</f>
        <v>166402.77777777778</v>
      </c>
      <c r="Q64" s="68">
        <f>Duluth!$B$17*10^6/3600</f>
        <v>166402.77777777778</v>
      </c>
      <c r="R64" s="68">
        <f>Fairbanks!$B$17*10^6/3600</f>
        <v>166402.77777777778</v>
      </c>
    </row>
    <row r="65" spans="1:18">
      <c r="A65" s="6"/>
      <c r="B65" s="11" t="s">
        <v>76</v>
      </c>
      <c r="C65" s="68">
        <f>Miami!$B$18*10^6/3600</f>
        <v>0</v>
      </c>
      <c r="D65" s="68">
        <f>Houston!$B$18*10^6/3600</f>
        <v>0</v>
      </c>
      <c r="E65" s="68">
        <f>Phoenix!$B$18*10^6/3600</f>
        <v>0</v>
      </c>
      <c r="F65" s="68">
        <f>Atlanta!$B$18*10^6/3600</f>
        <v>0</v>
      </c>
      <c r="G65" s="68">
        <f>LosAngeles!$B$18*10^6/3600</f>
        <v>0</v>
      </c>
      <c r="H65" s="68">
        <f>LasVegas!$B$18*10^6/3600</f>
        <v>0</v>
      </c>
      <c r="I65" s="68">
        <f>SanFrancisco!$B$18*10^6/3600</f>
        <v>0</v>
      </c>
      <c r="J65" s="68">
        <f>Baltimore!$B$18*10^6/3600</f>
        <v>0</v>
      </c>
      <c r="K65" s="68">
        <f>Albuquerque!$B$18*10^6/3600</f>
        <v>0</v>
      </c>
      <c r="L65" s="68">
        <f>Seattle!$B$18*10^6/3600</f>
        <v>0</v>
      </c>
      <c r="M65" s="68">
        <f>Chicago!$B$18*10^6/3600</f>
        <v>0</v>
      </c>
      <c r="N65" s="68">
        <f>Boulder!$B$18*10^6/3600</f>
        <v>0</v>
      </c>
      <c r="O65" s="68">
        <f>Minneapolis!$B$18*10^6/3600</f>
        <v>0</v>
      </c>
      <c r="P65" s="68">
        <f>Helena!$B$18*10^6/3600</f>
        <v>0</v>
      </c>
      <c r="Q65" s="68">
        <f>Duluth!$B$18*10^6/3600</f>
        <v>0</v>
      </c>
      <c r="R65" s="68">
        <f>Fairbanks!$B$18*10^6/3600</f>
        <v>0</v>
      </c>
    </row>
    <row r="66" spans="1:18">
      <c r="A66" s="6"/>
      <c r="B66" s="11" t="s">
        <v>77</v>
      </c>
      <c r="C66" s="68">
        <f>Miami!$B$19*10^6/3600</f>
        <v>64966.666666666664</v>
      </c>
      <c r="D66" s="68">
        <f>Houston!$B$19*10^6/3600</f>
        <v>67402.777777777781</v>
      </c>
      <c r="E66" s="68">
        <f>Phoenix!$B$19*10^6/3600</f>
        <v>69913.888888888891</v>
      </c>
      <c r="F66" s="68">
        <f>Atlanta!$B$19*10^6/3600</f>
        <v>68855.555555555562</v>
      </c>
      <c r="G66" s="68">
        <f>LosAngeles!$B$19*10^6/3600</f>
        <v>60027.777777777781</v>
      </c>
      <c r="H66" s="68">
        <f>LasVegas!$B$19*10^6/3600</f>
        <v>70463.888888888891</v>
      </c>
      <c r="I66" s="68">
        <f>SanFrancisco!$B$19*10^6/3600</f>
        <v>54791.666666666664</v>
      </c>
      <c r="J66" s="68">
        <f>Baltimore!$B$19*10^6/3600</f>
        <v>65080.555555555555</v>
      </c>
      <c r="K66" s="68">
        <f>Albuquerque!$B$19*10^6/3600</f>
        <v>71202.777777777766</v>
      </c>
      <c r="L66" s="68">
        <f>Seattle!$B$19*10^6/3600</f>
        <v>58519.444444444445</v>
      </c>
      <c r="M66" s="68">
        <f>Chicago!$B$19*10^6/3600</f>
        <v>60827.777777777781</v>
      </c>
      <c r="N66" s="68">
        <f>Boulder!$B$19*10^6/3600</f>
        <v>64588.888888888891</v>
      </c>
      <c r="O66" s="68">
        <f>Minneapolis!$B$19*10^6/3600</f>
        <v>38575</v>
      </c>
      <c r="P66" s="68">
        <f>Helena!$B$19*10^6/3600</f>
        <v>61533.333333333336</v>
      </c>
      <c r="Q66" s="68">
        <f>Duluth!$B$19*10^6/3600</f>
        <v>37230.555555555555</v>
      </c>
      <c r="R66" s="68">
        <f>Fairbanks!$B$19*10^6/3600</f>
        <v>74930.555555555562</v>
      </c>
    </row>
    <row r="67" spans="1:18">
      <c r="A67" s="6"/>
      <c r="B67" s="11" t="s">
        <v>78</v>
      </c>
      <c r="C67" s="68">
        <f>Miami!$B$20*10^6/3600</f>
        <v>0</v>
      </c>
      <c r="D67" s="68">
        <f>Houston!$B$20*10^6/3600</f>
        <v>0</v>
      </c>
      <c r="E67" s="68">
        <f>Phoenix!$B$20*10^6/3600</f>
        <v>0</v>
      </c>
      <c r="F67" s="68">
        <f>Atlanta!$B$20*10^6/3600</f>
        <v>0</v>
      </c>
      <c r="G67" s="68">
        <f>LosAngeles!$B$20*10^6/3600</f>
        <v>0</v>
      </c>
      <c r="H67" s="68">
        <f>LasVegas!$B$20*10^6/3600</f>
        <v>0</v>
      </c>
      <c r="I67" s="68">
        <f>SanFrancisco!$B$20*10^6/3600</f>
        <v>0</v>
      </c>
      <c r="J67" s="68">
        <f>Baltimore!$B$20*10^6/3600</f>
        <v>0</v>
      </c>
      <c r="K67" s="68">
        <f>Albuquerque!$B$20*10^6/3600</f>
        <v>0</v>
      </c>
      <c r="L67" s="68">
        <f>Seattle!$B$20*10^6/3600</f>
        <v>0</v>
      </c>
      <c r="M67" s="68">
        <f>Chicago!$B$20*10^6/3600</f>
        <v>0</v>
      </c>
      <c r="N67" s="68">
        <f>Boulder!$B$20*10^6/3600</f>
        <v>0</v>
      </c>
      <c r="O67" s="68">
        <f>Minneapolis!$B$20*10^6/3600</f>
        <v>0</v>
      </c>
      <c r="P67" s="68">
        <f>Helena!$B$20*10^6/3600</f>
        <v>0</v>
      </c>
      <c r="Q67" s="68">
        <f>Duluth!$B$20*10^6/3600</f>
        <v>0</v>
      </c>
      <c r="R67" s="68">
        <f>Fairbanks!$B$20*10^6/3600</f>
        <v>0</v>
      </c>
    </row>
    <row r="68" spans="1:18">
      <c r="A68" s="6"/>
      <c r="B68" s="11" t="s">
        <v>79</v>
      </c>
      <c r="C68" s="68">
        <f>Miami!$B$21*10^6/3600</f>
        <v>0</v>
      </c>
      <c r="D68" s="68">
        <f>Houston!$B$21*10^6/3600</f>
        <v>0</v>
      </c>
      <c r="E68" s="68">
        <f>Phoenix!$B$21*10^6/3600</f>
        <v>0</v>
      </c>
      <c r="F68" s="68">
        <f>Atlanta!$B$21*10^6/3600</f>
        <v>0</v>
      </c>
      <c r="G68" s="68">
        <f>LosAngeles!$B$21*10^6/3600</f>
        <v>0</v>
      </c>
      <c r="H68" s="68">
        <f>LasVegas!$B$21*10^6/3600</f>
        <v>0</v>
      </c>
      <c r="I68" s="68">
        <f>SanFrancisco!$B$21*10^6/3600</f>
        <v>0</v>
      </c>
      <c r="J68" s="68">
        <f>Baltimore!$B$21*10^6/3600</f>
        <v>0</v>
      </c>
      <c r="K68" s="68">
        <f>Albuquerque!$B$21*10^6/3600</f>
        <v>0</v>
      </c>
      <c r="L68" s="68">
        <f>Seattle!$B$21*10^6/3600</f>
        <v>0</v>
      </c>
      <c r="M68" s="68">
        <f>Chicago!$B$21*10^6/3600</f>
        <v>0</v>
      </c>
      <c r="N68" s="68">
        <f>Boulder!$B$21*10^6/3600</f>
        <v>0</v>
      </c>
      <c r="O68" s="68">
        <f>Minneapolis!$B$21*10^6/3600</f>
        <v>0</v>
      </c>
      <c r="P68" s="68">
        <f>Helena!$B$21*10^6/3600</f>
        <v>0</v>
      </c>
      <c r="Q68" s="68">
        <f>Duluth!$B$21*10^6/3600</f>
        <v>0</v>
      </c>
      <c r="R68" s="68">
        <f>Fairbanks!$B$21*10^6/3600</f>
        <v>0</v>
      </c>
    </row>
    <row r="69" spans="1:18">
      <c r="A69" s="6"/>
      <c r="B69" s="11" t="s">
        <v>80</v>
      </c>
      <c r="C69" s="68">
        <f>Miami!$B$22*10^6/3600</f>
        <v>0</v>
      </c>
      <c r="D69" s="68">
        <f>Houston!$B$22*10^6/3600</f>
        <v>0</v>
      </c>
      <c r="E69" s="68">
        <f>Phoenix!$B$22*10^6/3600</f>
        <v>0</v>
      </c>
      <c r="F69" s="68">
        <f>Atlanta!$B$22*10^6/3600</f>
        <v>0</v>
      </c>
      <c r="G69" s="68">
        <f>LosAngeles!$B$22*10^6/3600</f>
        <v>0</v>
      </c>
      <c r="H69" s="68">
        <f>LasVegas!$B$22*10^6/3600</f>
        <v>0</v>
      </c>
      <c r="I69" s="68">
        <f>SanFrancisco!$B$22*10^6/3600</f>
        <v>0</v>
      </c>
      <c r="J69" s="68">
        <f>Baltimore!$B$22*10^6/3600</f>
        <v>0</v>
      </c>
      <c r="K69" s="68">
        <f>Albuquerque!$B$22*10^6/3600</f>
        <v>0</v>
      </c>
      <c r="L69" s="68">
        <f>Seattle!$B$22*10^6/3600</f>
        <v>0</v>
      </c>
      <c r="M69" s="68">
        <f>Chicago!$B$22*10^6/3600</f>
        <v>0</v>
      </c>
      <c r="N69" s="68">
        <f>Boulder!$B$22*10^6/3600</f>
        <v>0</v>
      </c>
      <c r="O69" s="68">
        <f>Minneapolis!$B$22*10^6/3600</f>
        <v>0</v>
      </c>
      <c r="P69" s="68">
        <f>Helena!$B$22*10^6/3600</f>
        <v>0</v>
      </c>
      <c r="Q69" s="68">
        <f>Duluth!$B$22*10^6/3600</f>
        <v>0</v>
      </c>
      <c r="R69" s="68">
        <f>Fairbanks!$B$22*10^6/3600</f>
        <v>0</v>
      </c>
    </row>
    <row r="70" spans="1:18">
      <c r="A70" s="6"/>
      <c r="B70" s="11" t="s">
        <v>59</v>
      </c>
      <c r="C70" s="68">
        <f>Miami!$B$23*10^6/3600</f>
        <v>0</v>
      </c>
      <c r="D70" s="68">
        <f>Houston!$B$23*10^6/3600</f>
        <v>0</v>
      </c>
      <c r="E70" s="68">
        <f>Phoenix!$B$23*10^6/3600</f>
        <v>0</v>
      </c>
      <c r="F70" s="68">
        <f>Atlanta!$B$23*10^6/3600</f>
        <v>0</v>
      </c>
      <c r="G70" s="68">
        <f>LosAngeles!$B$23*10^6/3600</f>
        <v>0</v>
      </c>
      <c r="H70" s="68">
        <f>LasVegas!$B$23*10^6/3600</f>
        <v>0</v>
      </c>
      <c r="I70" s="68">
        <f>SanFrancisco!$B$23*10^6/3600</f>
        <v>0</v>
      </c>
      <c r="J70" s="68">
        <f>Baltimore!$B$23*10^6/3600</f>
        <v>0</v>
      </c>
      <c r="K70" s="68">
        <f>Albuquerque!$B$23*10^6/3600</f>
        <v>0</v>
      </c>
      <c r="L70" s="68">
        <f>Seattle!$B$23*10^6/3600</f>
        <v>0</v>
      </c>
      <c r="M70" s="68">
        <f>Chicago!$B$23*10^6/3600</f>
        <v>0</v>
      </c>
      <c r="N70" s="68">
        <f>Boulder!$B$23*10^6/3600</f>
        <v>0</v>
      </c>
      <c r="O70" s="68">
        <f>Minneapolis!$B$23*10^6/3600</f>
        <v>0</v>
      </c>
      <c r="P70" s="68">
        <f>Helena!$B$23*10^6/3600</f>
        <v>0</v>
      </c>
      <c r="Q70" s="68">
        <f>Duluth!$B$23*10^6/3600</f>
        <v>0</v>
      </c>
      <c r="R70" s="68">
        <f>Fairbanks!$B$23*10^6/3600</f>
        <v>0</v>
      </c>
    </row>
    <row r="71" spans="1:18">
      <c r="A71" s="6"/>
      <c r="B71" s="11" t="s">
        <v>81</v>
      </c>
      <c r="C71" s="68">
        <f>Miami!$B$24*10^6/3600</f>
        <v>0</v>
      </c>
      <c r="D71" s="68">
        <f>Houston!$B$24*10^6/3600</f>
        <v>0</v>
      </c>
      <c r="E71" s="68">
        <f>Phoenix!$B$24*10^6/3600</f>
        <v>0</v>
      </c>
      <c r="F71" s="68">
        <f>Atlanta!$B$24*10^6/3600</f>
        <v>0</v>
      </c>
      <c r="G71" s="68">
        <f>LosAngeles!$B$24*10^6/3600</f>
        <v>0</v>
      </c>
      <c r="H71" s="68">
        <f>LasVegas!$B$24*10^6/3600</f>
        <v>0</v>
      </c>
      <c r="I71" s="68">
        <f>SanFrancisco!$B$24*10^6/3600</f>
        <v>0</v>
      </c>
      <c r="J71" s="68">
        <f>Baltimore!$B$24*10^6/3600</f>
        <v>0</v>
      </c>
      <c r="K71" s="68">
        <f>Albuquerque!$B$24*10^6/3600</f>
        <v>0</v>
      </c>
      <c r="L71" s="68">
        <f>Seattle!$B$24*10^6/3600</f>
        <v>0</v>
      </c>
      <c r="M71" s="68">
        <f>Chicago!$B$24*10^6/3600</f>
        <v>0</v>
      </c>
      <c r="N71" s="68">
        <f>Boulder!$B$24*10^6/3600</f>
        <v>0</v>
      </c>
      <c r="O71" s="68">
        <f>Minneapolis!$B$24*10^6/3600</f>
        <v>0</v>
      </c>
      <c r="P71" s="68">
        <f>Helena!$B$24*10^6/3600</f>
        <v>0</v>
      </c>
      <c r="Q71" s="68">
        <f>Duluth!$B$24*10^6/3600</f>
        <v>0</v>
      </c>
      <c r="R71" s="68">
        <f>Fairbanks!$B$24*10^6/3600</f>
        <v>0</v>
      </c>
    </row>
    <row r="72" spans="1:18">
      <c r="A72" s="6"/>
      <c r="B72" s="11" t="s">
        <v>82</v>
      </c>
      <c r="C72" s="68">
        <f>Miami!$B$25*10^6/3600</f>
        <v>18688.888888888891</v>
      </c>
      <c r="D72" s="68">
        <f>Houston!$B$25*10^6/3600</f>
        <v>17925</v>
      </c>
      <c r="E72" s="68">
        <f>Phoenix!$B$25*10^6/3600</f>
        <v>17852.777777777777</v>
      </c>
      <c r="F72" s="68">
        <f>Atlanta!$B$25*10^6/3600</f>
        <v>17169.444444444445</v>
      </c>
      <c r="G72" s="68">
        <f>LosAngeles!$B$25*10^6/3600</f>
        <v>17255.555555555555</v>
      </c>
      <c r="H72" s="68">
        <f>LasVegas!$B$25*10^6/3600</f>
        <v>17319.444444444445</v>
      </c>
      <c r="I72" s="68">
        <f>SanFrancisco!$B$25*10^6/3600</f>
        <v>16561.111111111109</v>
      </c>
      <c r="J72" s="68">
        <f>Baltimore!$B$25*10^6/3600</f>
        <v>16663.888888888891</v>
      </c>
      <c r="K72" s="68">
        <f>Albuquerque!$B$25*10^6/3600</f>
        <v>16594.444444444445</v>
      </c>
      <c r="L72" s="68">
        <f>Seattle!$B$25*10^6/3600</f>
        <v>16238.888888888889</v>
      </c>
      <c r="M72" s="68">
        <f>Chicago!$B$25*10^6/3600</f>
        <v>16319.444444444445</v>
      </c>
      <c r="N72" s="68">
        <f>Boulder!$B$25*10^6/3600</f>
        <v>16205.555555555555</v>
      </c>
      <c r="O72" s="68">
        <f>Minneapolis!$B$25*10^6/3600</f>
        <v>16155.555555555555</v>
      </c>
      <c r="P72" s="68">
        <f>Helena!$B$25*10^6/3600</f>
        <v>15888.888888888889</v>
      </c>
      <c r="Q72" s="68">
        <f>Duluth!$B$25*10^6/3600</f>
        <v>15633.333333333334</v>
      </c>
      <c r="R72" s="68">
        <f>Fairbanks!$B$25*10^6/3600</f>
        <v>15250</v>
      </c>
    </row>
    <row r="73" spans="1:18">
      <c r="A73" s="6"/>
      <c r="B73" s="11" t="s">
        <v>83</v>
      </c>
      <c r="C73" s="68">
        <f>Miami!$B$26*10^6/3600</f>
        <v>0</v>
      </c>
      <c r="D73" s="68">
        <f>Houston!$B$26*10^6/3600</f>
        <v>0</v>
      </c>
      <c r="E73" s="68">
        <f>Phoenix!$B$26*10^6/3600</f>
        <v>0</v>
      </c>
      <c r="F73" s="68">
        <f>Atlanta!$B$26*10^6/3600</f>
        <v>0</v>
      </c>
      <c r="G73" s="68">
        <f>LosAngeles!$B$26*10^6/3600</f>
        <v>0</v>
      </c>
      <c r="H73" s="68">
        <f>LasVegas!$B$26*10^6/3600</f>
        <v>0</v>
      </c>
      <c r="I73" s="68">
        <f>SanFrancisco!$B$26*10^6/3600</f>
        <v>0</v>
      </c>
      <c r="J73" s="68">
        <f>Baltimore!$B$26*10^6/3600</f>
        <v>0</v>
      </c>
      <c r="K73" s="68">
        <f>Albuquerque!$B$26*10^6/3600</f>
        <v>0</v>
      </c>
      <c r="L73" s="68">
        <f>Seattle!$B$26*10^6/3600</f>
        <v>0</v>
      </c>
      <c r="M73" s="68">
        <f>Chicago!$B$26*10^6/3600</f>
        <v>0</v>
      </c>
      <c r="N73" s="68">
        <f>Boulder!$B$26*10^6/3600</f>
        <v>0</v>
      </c>
      <c r="O73" s="68">
        <f>Minneapolis!$B$26*10^6/3600</f>
        <v>0</v>
      </c>
      <c r="P73" s="68">
        <f>Helena!$B$26*10^6/3600</f>
        <v>0</v>
      </c>
      <c r="Q73" s="68">
        <f>Duluth!$B$26*10^6/3600</f>
        <v>0</v>
      </c>
      <c r="R73" s="68">
        <f>Fairbanks!$B$26*10^6/3600</f>
        <v>0</v>
      </c>
    </row>
    <row r="74" spans="1:18">
      <c r="A74" s="6"/>
      <c r="B74" s="11" t="s">
        <v>84</v>
      </c>
      <c r="C74" s="68">
        <f>Miami!$B$28*10^6/3600</f>
        <v>465838.88888888888</v>
      </c>
      <c r="D74" s="68">
        <f>Houston!$B$28*10^6/3600</f>
        <v>430619.44444444444</v>
      </c>
      <c r="E74" s="68">
        <f>Phoenix!$B$28*10^6/3600</f>
        <v>431252.77777777775</v>
      </c>
      <c r="F74" s="68">
        <f>Atlanta!$B$28*10^6/3600</f>
        <v>392475</v>
      </c>
      <c r="G74" s="68">
        <f>LosAngeles!$B$28*10^6/3600</f>
        <v>345055.55555555556</v>
      </c>
      <c r="H74" s="68">
        <f>LasVegas!$B$28*10^6/3600</f>
        <v>404513.88888888888</v>
      </c>
      <c r="I74" s="68">
        <f>SanFrancisco!$B$28*10^6/3600</f>
        <v>328111.11111111112</v>
      </c>
      <c r="J74" s="68">
        <f>Baltimore!$B$28*10^6/3600</f>
        <v>373244.44444444444</v>
      </c>
      <c r="K74" s="68">
        <f>Albuquerque!$B$28*10^6/3600</f>
        <v>369341.66666666669</v>
      </c>
      <c r="L74" s="68">
        <f>Seattle!$B$28*10^6/3600</f>
        <v>333797.22222222225</v>
      </c>
      <c r="M74" s="68">
        <f>Chicago!$B$28*10^6/3600</f>
        <v>355016.66666666669</v>
      </c>
      <c r="N74" s="68">
        <f>Boulder!$B$28*10^6/3600</f>
        <v>350441.66666666669</v>
      </c>
      <c r="O74" s="68">
        <f>Minneapolis!$B$28*10^6/3600</f>
        <v>329177.77777777775</v>
      </c>
      <c r="P74" s="68">
        <f>Helena!$B$28*10^6/3600</f>
        <v>337866.66666666669</v>
      </c>
      <c r="Q74" s="68">
        <f>Duluth!$B$28*10^6/3600</f>
        <v>312458.33333333331</v>
      </c>
      <c r="R74" s="68">
        <f>Fairbanks!$B$28*10^6/3600</f>
        <v>344388.88888888888</v>
      </c>
    </row>
    <row r="75" spans="1:18">
      <c r="A75" s="6"/>
      <c r="B75" s="9" t="s">
        <v>165</v>
      </c>
    </row>
    <row r="76" spans="1:18">
      <c r="A76" s="6"/>
      <c r="B76" s="11" t="s">
        <v>64</v>
      </c>
      <c r="C76" s="68">
        <f>Miami!$C$13*10^3</f>
        <v>14930</v>
      </c>
      <c r="D76" s="68">
        <f>Houston!$C$13*10^3</f>
        <v>224370</v>
      </c>
      <c r="E76" s="68">
        <f>Phoenix!$C$13*10^3</f>
        <v>157720</v>
      </c>
      <c r="F76" s="68">
        <f>Atlanta!$C$13*10^3</f>
        <v>435780</v>
      </c>
      <c r="G76" s="68">
        <f>LosAngeles!$C$13*10^3</f>
        <v>126250</v>
      </c>
      <c r="H76" s="68">
        <f>LasVegas!$C$13*10^3</f>
        <v>274310</v>
      </c>
      <c r="I76" s="68">
        <f>SanFrancisco!$C$13*10^3</f>
        <v>392090</v>
      </c>
      <c r="J76" s="68">
        <f>Baltimore!$C$13*10^3</f>
        <v>784410</v>
      </c>
      <c r="K76" s="68">
        <f>Albuquerque!$C$13*10^3</f>
        <v>518710.00000000006</v>
      </c>
      <c r="L76" s="68">
        <f>Seattle!$C$13*10^3</f>
        <v>713480</v>
      </c>
      <c r="M76" s="68">
        <f>Chicago!$C$13*10^3</f>
        <v>1070370</v>
      </c>
      <c r="N76" s="68">
        <f>Boulder!$C$13*10^3</f>
        <v>776960</v>
      </c>
      <c r="O76" s="68">
        <f>Minneapolis!$C$13*10^3</f>
        <v>1439740</v>
      </c>
      <c r="P76" s="68">
        <f>Helena!$C$13*10^3</f>
        <v>1128050</v>
      </c>
      <c r="Q76" s="68">
        <f>Duluth!$C$13*10^3</f>
        <v>1810400</v>
      </c>
      <c r="R76" s="68">
        <f>Fairbanks!$C$13*10^3</f>
        <v>2710940</v>
      </c>
    </row>
    <row r="77" spans="1:18">
      <c r="A77" s="6"/>
      <c r="B77" s="11" t="s">
        <v>65</v>
      </c>
      <c r="C77" s="68">
        <f>Miami!$C$14*10^3</f>
        <v>0</v>
      </c>
      <c r="D77" s="68">
        <f>Houston!$C$14*10^3</f>
        <v>0</v>
      </c>
      <c r="E77" s="68">
        <f>Phoenix!$C$14*10^3</f>
        <v>0</v>
      </c>
      <c r="F77" s="68">
        <f>Atlanta!$C$14*10^3</f>
        <v>0</v>
      </c>
      <c r="G77" s="68">
        <f>LosAngeles!$C$14*10^3</f>
        <v>0</v>
      </c>
      <c r="H77" s="68">
        <f>LasVegas!$C$14*10^3</f>
        <v>0</v>
      </c>
      <c r="I77" s="68">
        <f>SanFrancisco!$C$14*10^3</f>
        <v>0</v>
      </c>
      <c r="J77" s="68">
        <f>Baltimore!$C$14*10^3</f>
        <v>0</v>
      </c>
      <c r="K77" s="68">
        <f>Albuquerque!$C$14*10^3</f>
        <v>0</v>
      </c>
      <c r="L77" s="68">
        <f>Seattle!$C$14*10^3</f>
        <v>0</v>
      </c>
      <c r="M77" s="68">
        <f>Chicago!$C$14*10^3</f>
        <v>0</v>
      </c>
      <c r="N77" s="68">
        <f>Boulder!$C$14*10^3</f>
        <v>0</v>
      </c>
      <c r="O77" s="68">
        <f>Minneapolis!$C$14*10^3</f>
        <v>0</v>
      </c>
      <c r="P77" s="68">
        <f>Helena!$C$14*10^3</f>
        <v>0</v>
      </c>
      <c r="Q77" s="68">
        <f>Duluth!$C$14*10^3</f>
        <v>0</v>
      </c>
      <c r="R77" s="68">
        <f>Fairbanks!$C$14*10^3</f>
        <v>0</v>
      </c>
    </row>
    <row r="78" spans="1:18">
      <c r="A78" s="6"/>
      <c r="B78" s="11" t="s">
        <v>73</v>
      </c>
      <c r="C78" s="68">
        <f>Miami!$C$15*10^3</f>
        <v>0</v>
      </c>
      <c r="D78" s="68">
        <f>Houston!$C$15*10^3</f>
        <v>0</v>
      </c>
      <c r="E78" s="68">
        <f>Phoenix!$C$15*10^3</f>
        <v>0</v>
      </c>
      <c r="F78" s="68">
        <f>Atlanta!$C$15*10^3</f>
        <v>0</v>
      </c>
      <c r="G78" s="68">
        <f>LosAngeles!$C$15*10^3</f>
        <v>0</v>
      </c>
      <c r="H78" s="68">
        <f>LasVegas!$C$15*10^3</f>
        <v>0</v>
      </c>
      <c r="I78" s="68">
        <f>SanFrancisco!$C$15*10^3</f>
        <v>0</v>
      </c>
      <c r="J78" s="68">
        <f>Baltimore!$C$15*10^3</f>
        <v>0</v>
      </c>
      <c r="K78" s="68">
        <f>Albuquerque!$C$15*10^3</f>
        <v>0</v>
      </c>
      <c r="L78" s="68">
        <f>Seattle!$C$15*10^3</f>
        <v>0</v>
      </c>
      <c r="M78" s="68">
        <f>Chicago!$C$15*10^3</f>
        <v>0</v>
      </c>
      <c r="N78" s="68">
        <f>Boulder!$C$15*10^3</f>
        <v>0</v>
      </c>
      <c r="O78" s="68">
        <f>Minneapolis!$C$15*10^3</f>
        <v>0</v>
      </c>
      <c r="P78" s="68">
        <f>Helena!$C$15*10^3</f>
        <v>0</v>
      </c>
      <c r="Q78" s="68">
        <f>Duluth!$C$15*10^3</f>
        <v>0</v>
      </c>
      <c r="R78" s="68">
        <f>Fairbanks!$C$15*10^3</f>
        <v>0</v>
      </c>
    </row>
    <row r="79" spans="1:18">
      <c r="A79" s="6"/>
      <c r="B79" s="11" t="s">
        <v>74</v>
      </c>
      <c r="C79" s="68">
        <f>Miami!$C$16*10^3</f>
        <v>0</v>
      </c>
      <c r="D79" s="68">
        <f>Houston!$C$16*10^3</f>
        <v>0</v>
      </c>
      <c r="E79" s="68">
        <f>Phoenix!$C$16*10^3</f>
        <v>0</v>
      </c>
      <c r="F79" s="68">
        <f>Atlanta!$C$16*10^3</f>
        <v>0</v>
      </c>
      <c r="G79" s="68">
        <f>LosAngeles!$C$16*10^3</f>
        <v>0</v>
      </c>
      <c r="H79" s="68">
        <f>LasVegas!$C$16*10^3</f>
        <v>0</v>
      </c>
      <c r="I79" s="68">
        <f>SanFrancisco!$C$16*10^3</f>
        <v>0</v>
      </c>
      <c r="J79" s="68">
        <f>Baltimore!$C$16*10^3</f>
        <v>0</v>
      </c>
      <c r="K79" s="68">
        <f>Albuquerque!$C$16*10^3</f>
        <v>0</v>
      </c>
      <c r="L79" s="68">
        <f>Seattle!$C$16*10^3</f>
        <v>0</v>
      </c>
      <c r="M79" s="68">
        <f>Chicago!$C$16*10^3</f>
        <v>0</v>
      </c>
      <c r="N79" s="68">
        <f>Boulder!$C$16*10^3</f>
        <v>0</v>
      </c>
      <c r="O79" s="68">
        <f>Minneapolis!$C$16*10^3</f>
        <v>0</v>
      </c>
      <c r="P79" s="68">
        <f>Helena!$C$16*10^3</f>
        <v>0</v>
      </c>
      <c r="Q79" s="68">
        <f>Duluth!$C$16*10^3</f>
        <v>0</v>
      </c>
      <c r="R79" s="68">
        <f>Fairbanks!$C$16*10^3</f>
        <v>0</v>
      </c>
    </row>
    <row r="80" spans="1:18">
      <c r="A80" s="6"/>
      <c r="B80" s="11" t="s">
        <v>75</v>
      </c>
      <c r="C80" s="68">
        <f>Miami!$C$17*10^3</f>
        <v>800920</v>
      </c>
      <c r="D80" s="68">
        <f>Houston!$C$17*10^3</f>
        <v>800920</v>
      </c>
      <c r="E80" s="68">
        <f>Phoenix!$C$17*10^3</f>
        <v>800920</v>
      </c>
      <c r="F80" s="68">
        <f>Atlanta!$C$17*10^3</f>
        <v>800920</v>
      </c>
      <c r="G80" s="68">
        <f>LosAngeles!$C$17*10^3</f>
        <v>800920</v>
      </c>
      <c r="H80" s="68">
        <f>LasVegas!$C$17*10^3</f>
        <v>800920</v>
      </c>
      <c r="I80" s="68">
        <f>SanFrancisco!$C$17*10^3</f>
        <v>800920</v>
      </c>
      <c r="J80" s="68">
        <f>Baltimore!$C$17*10^3</f>
        <v>800920</v>
      </c>
      <c r="K80" s="68">
        <f>Albuquerque!$C$17*10^3</f>
        <v>800920</v>
      </c>
      <c r="L80" s="68">
        <f>Seattle!$C$17*10^3</f>
        <v>800920</v>
      </c>
      <c r="M80" s="68">
        <f>Chicago!$C$17*10^3</f>
        <v>800920</v>
      </c>
      <c r="N80" s="68">
        <f>Boulder!$C$17*10^3</f>
        <v>800920</v>
      </c>
      <c r="O80" s="68">
        <f>Minneapolis!$C$17*10^3</f>
        <v>800920</v>
      </c>
      <c r="P80" s="68">
        <f>Helena!$C$17*10^3</f>
        <v>800920</v>
      </c>
      <c r="Q80" s="68">
        <f>Duluth!$C$17*10^3</f>
        <v>800920</v>
      </c>
      <c r="R80" s="68">
        <f>Fairbanks!$C$17*10^3</f>
        <v>800920</v>
      </c>
    </row>
    <row r="81" spans="1:18">
      <c r="A81" s="6"/>
      <c r="B81" s="11" t="s">
        <v>76</v>
      </c>
      <c r="C81" s="68">
        <f>Miami!$C$18*10^3</f>
        <v>0</v>
      </c>
      <c r="D81" s="68">
        <f>Houston!$C$18*10^3</f>
        <v>0</v>
      </c>
      <c r="E81" s="68">
        <f>Phoenix!$C$18*10^3</f>
        <v>0</v>
      </c>
      <c r="F81" s="68">
        <f>Atlanta!$C$18*10^3</f>
        <v>0</v>
      </c>
      <c r="G81" s="68">
        <f>LosAngeles!$C$18*10^3</f>
        <v>0</v>
      </c>
      <c r="H81" s="68">
        <f>LasVegas!$C$18*10^3</f>
        <v>0</v>
      </c>
      <c r="I81" s="68">
        <f>SanFrancisco!$C$18*10^3</f>
        <v>0</v>
      </c>
      <c r="J81" s="68">
        <f>Baltimore!$C$18*10^3</f>
        <v>0</v>
      </c>
      <c r="K81" s="68">
        <f>Albuquerque!$C$18*10^3</f>
        <v>0</v>
      </c>
      <c r="L81" s="68">
        <f>Seattle!$C$18*10^3</f>
        <v>0</v>
      </c>
      <c r="M81" s="68">
        <f>Chicago!$C$18*10^3</f>
        <v>0</v>
      </c>
      <c r="N81" s="68">
        <f>Boulder!$C$18*10^3</f>
        <v>0</v>
      </c>
      <c r="O81" s="68">
        <f>Minneapolis!$C$18*10^3</f>
        <v>0</v>
      </c>
      <c r="P81" s="68">
        <f>Helena!$C$18*10^3</f>
        <v>0</v>
      </c>
      <c r="Q81" s="68">
        <f>Duluth!$C$18*10^3</f>
        <v>0</v>
      </c>
      <c r="R81" s="68">
        <f>Fairbanks!$C$18*10^3</f>
        <v>0</v>
      </c>
    </row>
    <row r="82" spans="1:18">
      <c r="A82" s="6"/>
      <c r="B82" s="11" t="s">
        <v>77</v>
      </c>
      <c r="C82" s="68">
        <f>Miami!$C$19*10^3</f>
        <v>0</v>
      </c>
      <c r="D82" s="68">
        <f>Houston!$C$19*10^3</f>
        <v>0</v>
      </c>
      <c r="E82" s="68">
        <f>Phoenix!$C$19*10^3</f>
        <v>0</v>
      </c>
      <c r="F82" s="68">
        <f>Atlanta!$C$19*10^3</f>
        <v>0</v>
      </c>
      <c r="G82" s="68">
        <f>LosAngeles!$C$19*10^3</f>
        <v>0</v>
      </c>
      <c r="H82" s="68">
        <f>LasVegas!$C$19*10^3</f>
        <v>0</v>
      </c>
      <c r="I82" s="68">
        <f>SanFrancisco!$C$19*10^3</f>
        <v>0</v>
      </c>
      <c r="J82" s="68">
        <f>Baltimore!$C$19*10^3</f>
        <v>0</v>
      </c>
      <c r="K82" s="68">
        <f>Albuquerque!$C$19*10^3</f>
        <v>0</v>
      </c>
      <c r="L82" s="68">
        <f>Seattle!$C$19*10^3</f>
        <v>0</v>
      </c>
      <c r="M82" s="68">
        <f>Chicago!$C$19*10^3</f>
        <v>0</v>
      </c>
      <c r="N82" s="68">
        <f>Boulder!$C$19*10^3</f>
        <v>0</v>
      </c>
      <c r="O82" s="68">
        <f>Minneapolis!$C$19*10^3</f>
        <v>0</v>
      </c>
      <c r="P82" s="68">
        <f>Helena!$C$19*10^3</f>
        <v>0</v>
      </c>
      <c r="Q82" s="68">
        <f>Duluth!$C$19*10^3</f>
        <v>0</v>
      </c>
      <c r="R82" s="68">
        <f>Fairbanks!$C$19*10^3</f>
        <v>0</v>
      </c>
    </row>
    <row r="83" spans="1:18">
      <c r="A83" s="6"/>
      <c r="B83" s="11" t="s">
        <v>78</v>
      </c>
      <c r="C83" s="68">
        <f>Miami!$C$20*10^3</f>
        <v>0</v>
      </c>
      <c r="D83" s="68">
        <f>Houston!$C$20*10^3</f>
        <v>0</v>
      </c>
      <c r="E83" s="68">
        <f>Phoenix!$C$20*10^3</f>
        <v>0</v>
      </c>
      <c r="F83" s="68">
        <f>Atlanta!$C$20*10^3</f>
        <v>0</v>
      </c>
      <c r="G83" s="68">
        <f>LosAngeles!$C$20*10^3</f>
        <v>0</v>
      </c>
      <c r="H83" s="68">
        <f>LasVegas!$C$20*10^3</f>
        <v>0</v>
      </c>
      <c r="I83" s="68">
        <f>SanFrancisco!$C$20*10^3</f>
        <v>0</v>
      </c>
      <c r="J83" s="68">
        <f>Baltimore!$C$20*10^3</f>
        <v>0</v>
      </c>
      <c r="K83" s="68">
        <f>Albuquerque!$C$20*10^3</f>
        <v>0</v>
      </c>
      <c r="L83" s="68">
        <f>Seattle!$C$20*10^3</f>
        <v>0</v>
      </c>
      <c r="M83" s="68">
        <f>Chicago!$C$20*10^3</f>
        <v>0</v>
      </c>
      <c r="N83" s="68">
        <f>Boulder!$C$20*10^3</f>
        <v>0</v>
      </c>
      <c r="O83" s="68">
        <f>Minneapolis!$C$20*10^3</f>
        <v>0</v>
      </c>
      <c r="P83" s="68">
        <f>Helena!$C$20*10^3</f>
        <v>0</v>
      </c>
      <c r="Q83" s="68">
        <f>Duluth!$C$20*10^3</f>
        <v>0</v>
      </c>
      <c r="R83" s="68">
        <f>Fairbanks!$C$20*10^3</f>
        <v>0</v>
      </c>
    </row>
    <row r="84" spans="1:18">
      <c r="A84" s="6"/>
      <c r="B84" s="11" t="s">
        <v>79</v>
      </c>
      <c r="C84" s="68">
        <f>Miami!$C$21*10^3</f>
        <v>0</v>
      </c>
      <c r="D84" s="68">
        <f>Houston!$C$21*10^3</f>
        <v>0</v>
      </c>
      <c r="E84" s="68">
        <f>Phoenix!$C$21*10^3</f>
        <v>0</v>
      </c>
      <c r="F84" s="68">
        <f>Atlanta!$C$21*10^3</f>
        <v>0</v>
      </c>
      <c r="G84" s="68">
        <f>LosAngeles!$C$21*10^3</f>
        <v>0</v>
      </c>
      <c r="H84" s="68">
        <f>LasVegas!$C$21*10^3</f>
        <v>0</v>
      </c>
      <c r="I84" s="68">
        <f>SanFrancisco!$C$21*10^3</f>
        <v>0</v>
      </c>
      <c r="J84" s="68">
        <f>Baltimore!$C$21*10^3</f>
        <v>0</v>
      </c>
      <c r="K84" s="68">
        <f>Albuquerque!$C$21*10^3</f>
        <v>0</v>
      </c>
      <c r="L84" s="68">
        <f>Seattle!$C$21*10^3</f>
        <v>0</v>
      </c>
      <c r="M84" s="68">
        <f>Chicago!$C$21*10^3</f>
        <v>0</v>
      </c>
      <c r="N84" s="68">
        <f>Boulder!$C$21*10^3</f>
        <v>0</v>
      </c>
      <c r="O84" s="68">
        <f>Minneapolis!$C$21*10^3</f>
        <v>0</v>
      </c>
      <c r="P84" s="68">
        <f>Helena!$C$21*10^3</f>
        <v>0</v>
      </c>
      <c r="Q84" s="68">
        <f>Duluth!$C$21*10^3</f>
        <v>0</v>
      </c>
      <c r="R84" s="68">
        <f>Fairbanks!$C$21*10^3</f>
        <v>0</v>
      </c>
    </row>
    <row r="85" spans="1:18">
      <c r="A85" s="6"/>
      <c r="B85" s="11" t="s">
        <v>80</v>
      </c>
      <c r="C85" s="68">
        <f>Miami!$C$22*10^3</f>
        <v>0</v>
      </c>
      <c r="D85" s="68">
        <f>Houston!$C$22*10^3</f>
        <v>0</v>
      </c>
      <c r="E85" s="68">
        <f>Phoenix!$C$22*10^3</f>
        <v>0</v>
      </c>
      <c r="F85" s="68">
        <f>Atlanta!$C$22*10^3</f>
        <v>0</v>
      </c>
      <c r="G85" s="68">
        <f>LosAngeles!$C$22*10^3</f>
        <v>0</v>
      </c>
      <c r="H85" s="68">
        <f>LasVegas!$C$22*10^3</f>
        <v>0</v>
      </c>
      <c r="I85" s="68">
        <f>SanFrancisco!$C$22*10^3</f>
        <v>0</v>
      </c>
      <c r="J85" s="68">
        <f>Baltimore!$C$22*10^3</f>
        <v>0</v>
      </c>
      <c r="K85" s="68">
        <f>Albuquerque!$C$22*10^3</f>
        <v>0</v>
      </c>
      <c r="L85" s="68">
        <f>Seattle!$C$22*10^3</f>
        <v>0</v>
      </c>
      <c r="M85" s="68">
        <f>Chicago!$C$22*10^3</f>
        <v>0</v>
      </c>
      <c r="N85" s="68">
        <f>Boulder!$C$22*10^3</f>
        <v>0</v>
      </c>
      <c r="O85" s="68">
        <f>Minneapolis!$C$22*10^3</f>
        <v>0</v>
      </c>
      <c r="P85" s="68">
        <f>Helena!$C$22*10^3</f>
        <v>0</v>
      </c>
      <c r="Q85" s="68">
        <f>Duluth!$C$22*10^3</f>
        <v>0</v>
      </c>
      <c r="R85" s="68">
        <f>Fairbanks!$C$22*10^3</f>
        <v>0</v>
      </c>
    </row>
    <row r="86" spans="1:18">
      <c r="A86" s="6"/>
      <c r="B86" s="11" t="s">
        <v>59</v>
      </c>
      <c r="C86" s="68">
        <f>Miami!$C$23*10^3</f>
        <v>0</v>
      </c>
      <c r="D86" s="68">
        <f>Houston!$C$23*10^3</f>
        <v>0</v>
      </c>
      <c r="E86" s="68">
        <f>Phoenix!$C$23*10^3</f>
        <v>0</v>
      </c>
      <c r="F86" s="68">
        <f>Atlanta!$C$23*10^3</f>
        <v>0</v>
      </c>
      <c r="G86" s="68">
        <f>LosAngeles!$C$23*10^3</f>
        <v>0</v>
      </c>
      <c r="H86" s="68">
        <f>LasVegas!$C$23*10^3</f>
        <v>0</v>
      </c>
      <c r="I86" s="68">
        <f>SanFrancisco!$C$23*10^3</f>
        <v>0</v>
      </c>
      <c r="J86" s="68">
        <f>Baltimore!$C$23*10^3</f>
        <v>0</v>
      </c>
      <c r="K86" s="68">
        <f>Albuquerque!$C$23*10^3</f>
        <v>0</v>
      </c>
      <c r="L86" s="68">
        <f>Seattle!$C$23*10^3</f>
        <v>0</v>
      </c>
      <c r="M86" s="68">
        <f>Chicago!$C$23*10^3</f>
        <v>0</v>
      </c>
      <c r="N86" s="68">
        <f>Boulder!$C$23*10^3</f>
        <v>0</v>
      </c>
      <c r="O86" s="68">
        <f>Minneapolis!$C$23*10^3</f>
        <v>0</v>
      </c>
      <c r="P86" s="68">
        <f>Helena!$C$23*10^3</f>
        <v>0</v>
      </c>
      <c r="Q86" s="68">
        <f>Duluth!$C$23*10^3</f>
        <v>0</v>
      </c>
      <c r="R86" s="68">
        <f>Fairbanks!$C$23*10^3</f>
        <v>0</v>
      </c>
    </row>
    <row r="87" spans="1:18">
      <c r="A87" s="6"/>
      <c r="B87" s="11" t="s">
        <v>81</v>
      </c>
      <c r="C87" s="68">
        <f>Miami!$C$24*10^3</f>
        <v>121390</v>
      </c>
      <c r="D87" s="68">
        <f>Houston!$C$24*10^3</f>
        <v>152470</v>
      </c>
      <c r="E87" s="68">
        <f>Phoenix!$C$24*10^3</f>
        <v>134600</v>
      </c>
      <c r="F87" s="68">
        <f>Atlanta!$C$24*10^3</f>
        <v>182410</v>
      </c>
      <c r="G87" s="68">
        <f>LosAngeles!$C$24*10^3</f>
        <v>176600</v>
      </c>
      <c r="H87" s="68">
        <f>LasVegas!$C$24*10^3</f>
        <v>156120</v>
      </c>
      <c r="I87" s="68">
        <f>SanFrancisco!$C$24*10^3</f>
        <v>202230</v>
      </c>
      <c r="J87" s="68">
        <f>Baltimore!$C$24*10^3</f>
        <v>205950</v>
      </c>
      <c r="K87" s="68">
        <f>Albuquerque!$C$24*10^3</f>
        <v>201480</v>
      </c>
      <c r="L87" s="68">
        <f>Seattle!$C$24*10^3</f>
        <v>218200</v>
      </c>
      <c r="M87" s="68">
        <f>Chicago!$C$24*10^3</f>
        <v>226610</v>
      </c>
      <c r="N87" s="68">
        <f>Boulder!$C$24*10^3</f>
        <v>225530</v>
      </c>
      <c r="O87" s="68">
        <f>Minneapolis!$C$24*10^3</f>
        <v>244460</v>
      </c>
      <c r="P87" s="68">
        <f>Helena!$C$24*10^3</f>
        <v>247700</v>
      </c>
      <c r="Q87" s="68">
        <f>Duluth!$C$24*10^3</f>
        <v>273910</v>
      </c>
      <c r="R87" s="68">
        <f>Fairbanks!$C$24*10^3</f>
        <v>309550</v>
      </c>
    </row>
    <row r="88" spans="1:18">
      <c r="A88" s="6"/>
      <c r="B88" s="11" t="s">
        <v>82</v>
      </c>
      <c r="C88" s="68">
        <f>Miami!$C$25*10^3</f>
        <v>0</v>
      </c>
      <c r="D88" s="68">
        <f>Houston!$C$25*10^3</f>
        <v>0</v>
      </c>
      <c r="E88" s="68">
        <f>Phoenix!$C$25*10^3</f>
        <v>0</v>
      </c>
      <c r="F88" s="68">
        <f>Atlanta!$C$25*10^3</f>
        <v>0</v>
      </c>
      <c r="G88" s="68">
        <f>LosAngeles!$C$25*10^3</f>
        <v>0</v>
      </c>
      <c r="H88" s="68">
        <f>LasVegas!$C$25*10^3</f>
        <v>0</v>
      </c>
      <c r="I88" s="68">
        <f>SanFrancisco!$C$25*10^3</f>
        <v>0</v>
      </c>
      <c r="J88" s="68">
        <f>Baltimore!$C$25*10^3</f>
        <v>0</v>
      </c>
      <c r="K88" s="68">
        <f>Albuquerque!$C$25*10^3</f>
        <v>0</v>
      </c>
      <c r="L88" s="68">
        <f>Seattle!$C$25*10^3</f>
        <v>0</v>
      </c>
      <c r="M88" s="68">
        <f>Chicago!$C$25*10^3</f>
        <v>0</v>
      </c>
      <c r="N88" s="68">
        <f>Boulder!$C$25*10^3</f>
        <v>0</v>
      </c>
      <c r="O88" s="68">
        <f>Minneapolis!$C$25*10^3</f>
        <v>0</v>
      </c>
      <c r="P88" s="68">
        <f>Helena!$C$25*10^3</f>
        <v>0</v>
      </c>
      <c r="Q88" s="68">
        <f>Duluth!$C$25*10^3</f>
        <v>0</v>
      </c>
      <c r="R88" s="68">
        <f>Fairbanks!$C$25*10^3</f>
        <v>0</v>
      </c>
    </row>
    <row r="89" spans="1:18">
      <c r="A89" s="6"/>
      <c r="B89" s="11" t="s">
        <v>83</v>
      </c>
      <c r="C89" s="68">
        <f>Miami!$C$26*10^3</f>
        <v>0</v>
      </c>
      <c r="D89" s="68">
        <f>Houston!$C$26*10^3</f>
        <v>0</v>
      </c>
      <c r="E89" s="68">
        <f>Phoenix!$C$26*10^3</f>
        <v>0</v>
      </c>
      <c r="F89" s="68">
        <f>Atlanta!$C$26*10^3</f>
        <v>0</v>
      </c>
      <c r="G89" s="68">
        <f>LosAngeles!$C$26*10^3</f>
        <v>0</v>
      </c>
      <c r="H89" s="68">
        <f>LasVegas!$C$26*10^3</f>
        <v>0</v>
      </c>
      <c r="I89" s="68">
        <f>SanFrancisco!$C$26*10^3</f>
        <v>0</v>
      </c>
      <c r="J89" s="68">
        <f>Baltimore!$C$26*10^3</f>
        <v>0</v>
      </c>
      <c r="K89" s="68">
        <f>Albuquerque!$C$26*10^3</f>
        <v>0</v>
      </c>
      <c r="L89" s="68">
        <f>Seattle!$C$26*10^3</f>
        <v>0</v>
      </c>
      <c r="M89" s="68">
        <f>Chicago!$C$26*10^3</f>
        <v>0</v>
      </c>
      <c r="N89" s="68">
        <f>Boulder!$C$26*10^3</f>
        <v>0</v>
      </c>
      <c r="O89" s="68">
        <f>Minneapolis!$C$26*10^3</f>
        <v>0</v>
      </c>
      <c r="P89" s="68">
        <f>Helena!$C$26*10^3</f>
        <v>0</v>
      </c>
      <c r="Q89" s="68">
        <f>Duluth!$C$26*10^3</f>
        <v>0</v>
      </c>
      <c r="R89" s="68">
        <f>Fairbanks!$C$26*10^3</f>
        <v>0</v>
      </c>
    </row>
    <row r="90" spans="1:18">
      <c r="A90" s="6"/>
      <c r="B90" s="11" t="s">
        <v>84</v>
      </c>
      <c r="C90" s="68">
        <f>Miami!$C$28*10^3</f>
        <v>937240</v>
      </c>
      <c r="D90" s="68">
        <f>Houston!$C$28*10^3</f>
        <v>1177750</v>
      </c>
      <c r="E90" s="68">
        <f>Phoenix!$C$28*10^3</f>
        <v>1093230</v>
      </c>
      <c r="F90" s="68">
        <f>Atlanta!$C$28*10^3</f>
        <v>1419110</v>
      </c>
      <c r="G90" s="68">
        <f>LosAngeles!$C$28*10^3</f>
        <v>1103780</v>
      </c>
      <c r="H90" s="68">
        <f>LasVegas!$C$28*10^3</f>
        <v>1231340</v>
      </c>
      <c r="I90" s="68">
        <f>SanFrancisco!$C$28*10^3</f>
        <v>1395230</v>
      </c>
      <c r="J90" s="68">
        <f>Baltimore!$C$28*10^3</f>
        <v>1791280</v>
      </c>
      <c r="K90" s="68">
        <f>Albuquerque!$C$28*10^3</f>
        <v>1521110</v>
      </c>
      <c r="L90" s="68">
        <f>Seattle!$C$28*10^3</f>
        <v>1732600</v>
      </c>
      <c r="M90" s="68">
        <f>Chicago!$C$28*10^3</f>
        <v>2097900</v>
      </c>
      <c r="N90" s="68">
        <f>Boulder!$C$28*10^3</f>
        <v>1803410</v>
      </c>
      <c r="O90" s="68">
        <f>Minneapolis!$C$28*10^3</f>
        <v>2485120</v>
      </c>
      <c r="P90" s="68">
        <f>Helena!$C$28*10^3</f>
        <v>2176670</v>
      </c>
      <c r="Q90" s="68">
        <f>Duluth!$C$28*10^3</f>
        <v>2885230</v>
      </c>
      <c r="R90" s="68">
        <f>Fairbanks!$C$28*10^3</f>
        <v>3821410</v>
      </c>
    </row>
    <row r="91" spans="1:18">
      <c r="A91" s="6"/>
      <c r="B91" s="9" t="s">
        <v>166</v>
      </c>
    </row>
    <row r="92" spans="1:18">
      <c r="A92" s="6"/>
      <c r="B92" s="11" t="s">
        <v>64</v>
      </c>
      <c r="C92" s="68">
        <f>Miami!$E$13*10^3</f>
        <v>0</v>
      </c>
      <c r="D92" s="68">
        <f>Houston!$E$13*10^3</f>
        <v>0</v>
      </c>
      <c r="E92" s="68">
        <f>Phoenix!$E$13*10^3</f>
        <v>0</v>
      </c>
      <c r="F92" s="68">
        <f>Atlanta!$E$13*10^3</f>
        <v>0</v>
      </c>
      <c r="G92" s="68">
        <f>LosAngeles!$E$13*10^3</f>
        <v>0</v>
      </c>
      <c r="H92" s="68">
        <f>LasVegas!$E$13*10^3</f>
        <v>0</v>
      </c>
      <c r="I92" s="68">
        <f>SanFrancisco!$E$13*10^3</f>
        <v>0</v>
      </c>
      <c r="J92" s="68">
        <f>Baltimore!$E$13*10^3</f>
        <v>0</v>
      </c>
      <c r="K92" s="68">
        <f>Albuquerque!$E$13*10^3</f>
        <v>0</v>
      </c>
      <c r="L92" s="68">
        <f>Seattle!$E$13*10^3</f>
        <v>0</v>
      </c>
      <c r="M92" s="68">
        <f>Chicago!$E$13*10^3</f>
        <v>0</v>
      </c>
      <c r="N92" s="68">
        <f>Boulder!$E$13*10^3</f>
        <v>0</v>
      </c>
      <c r="O92" s="68">
        <f>Minneapolis!$E$13*10^3</f>
        <v>0</v>
      </c>
      <c r="P92" s="68">
        <f>Helena!$E$13*10^3</f>
        <v>0</v>
      </c>
      <c r="Q92" s="68">
        <f>Duluth!$E$13*10^3</f>
        <v>0</v>
      </c>
      <c r="R92" s="68">
        <f>Fairbanks!$E$13*10^3</f>
        <v>0</v>
      </c>
    </row>
    <row r="93" spans="1:18">
      <c r="A93" s="6"/>
      <c r="B93" s="11" t="s">
        <v>65</v>
      </c>
      <c r="C93" s="68">
        <f>Miami!$E$14*10^3</f>
        <v>0</v>
      </c>
      <c r="D93" s="68">
        <f>Houston!$E$14*10^3</f>
        <v>0</v>
      </c>
      <c r="E93" s="68">
        <f>Phoenix!$E$14*10^3</f>
        <v>0</v>
      </c>
      <c r="F93" s="68">
        <f>Atlanta!$E$14*10^3</f>
        <v>0</v>
      </c>
      <c r="G93" s="68">
        <f>LosAngeles!$E$14*10^3</f>
        <v>0</v>
      </c>
      <c r="H93" s="68">
        <f>LasVegas!$E$14*10^3</f>
        <v>0</v>
      </c>
      <c r="I93" s="68">
        <f>SanFrancisco!$E$14*10^3</f>
        <v>0</v>
      </c>
      <c r="J93" s="68">
        <f>Baltimore!$E$14*10^3</f>
        <v>0</v>
      </c>
      <c r="K93" s="68">
        <f>Albuquerque!$E$14*10^3</f>
        <v>0</v>
      </c>
      <c r="L93" s="68">
        <f>Seattle!$E$14*10^3</f>
        <v>0</v>
      </c>
      <c r="M93" s="68">
        <f>Chicago!$E$14*10^3</f>
        <v>0</v>
      </c>
      <c r="N93" s="68">
        <f>Boulder!$E$14*10^3</f>
        <v>0</v>
      </c>
      <c r="O93" s="68">
        <f>Minneapolis!$E$14*10^3</f>
        <v>0</v>
      </c>
      <c r="P93" s="68">
        <f>Helena!$E$14*10^3</f>
        <v>0</v>
      </c>
      <c r="Q93" s="68">
        <f>Duluth!$E$14*10^3</f>
        <v>0</v>
      </c>
      <c r="R93" s="68">
        <f>Fairbanks!$E$14*10^3</f>
        <v>0</v>
      </c>
    </row>
    <row r="94" spans="1:18">
      <c r="A94" s="6"/>
      <c r="B94" s="11" t="s">
        <v>73</v>
      </c>
      <c r="C94" s="68">
        <f>Miami!$E$15*10^3</f>
        <v>0</v>
      </c>
      <c r="D94" s="68">
        <f>Houston!$E$15*10^3</f>
        <v>0</v>
      </c>
      <c r="E94" s="68">
        <f>Phoenix!$E$15*10^3</f>
        <v>0</v>
      </c>
      <c r="F94" s="68">
        <f>Atlanta!$E$15*10^3</f>
        <v>0</v>
      </c>
      <c r="G94" s="68">
        <f>LosAngeles!$E$15*10^3</f>
        <v>0</v>
      </c>
      <c r="H94" s="68">
        <f>LasVegas!$E$15*10^3</f>
        <v>0</v>
      </c>
      <c r="I94" s="68">
        <f>SanFrancisco!$E$15*10^3</f>
        <v>0</v>
      </c>
      <c r="J94" s="68">
        <f>Baltimore!$E$15*10^3</f>
        <v>0</v>
      </c>
      <c r="K94" s="68">
        <f>Albuquerque!$E$15*10^3</f>
        <v>0</v>
      </c>
      <c r="L94" s="68">
        <f>Seattle!$E$15*10^3</f>
        <v>0</v>
      </c>
      <c r="M94" s="68">
        <f>Chicago!$E$15*10^3</f>
        <v>0</v>
      </c>
      <c r="N94" s="68">
        <f>Boulder!$E$15*10^3</f>
        <v>0</v>
      </c>
      <c r="O94" s="68">
        <f>Minneapolis!$E$15*10^3</f>
        <v>0</v>
      </c>
      <c r="P94" s="68">
        <f>Helena!$E$15*10^3</f>
        <v>0</v>
      </c>
      <c r="Q94" s="68">
        <f>Duluth!$E$15*10^3</f>
        <v>0</v>
      </c>
      <c r="R94" s="68">
        <f>Fairbanks!$E$15*10^3</f>
        <v>0</v>
      </c>
    </row>
    <row r="95" spans="1:18">
      <c r="A95" s="6"/>
      <c r="B95" s="11" t="s">
        <v>74</v>
      </c>
      <c r="C95" s="68">
        <f>Miami!$E$16*10^3</f>
        <v>0</v>
      </c>
      <c r="D95" s="68">
        <f>Houston!$E$16*10^3</f>
        <v>0</v>
      </c>
      <c r="E95" s="68">
        <f>Phoenix!$E$16*10^3</f>
        <v>0</v>
      </c>
      <c r="F95" s="68">
        <f>Atlanta!$E$16*10^3</f>
        <v>0</v>
      </c>
      <c r="G95" s="68">
        <f>LosAngeles!$E$16*10^3</f>
        <v>0</v>
      </c>
      <c r="H95" s="68">
        <f>LasVegas!$E$16*10^3</f>
        <v>0</v>
      </c>
      <c r="I95" s="68">
        <f>SanFrancisco!$E$16*10^3</f>
        <v>0</v>
      </c>
      <c r="J95" s="68">
        <f>Baltimore!$E$16*10^3</f>
        <v>0</v>
      </c>
      <c r="K95" s="68">
        <f>Albuquerque!$E$16*10^3</f>
        <v>0</v>
      </c>
      <c r="L95" s="68">
        <f>Seattle!$E$16*10^3</f>
        <v>0</v>
      </c>
      <c r="M95" s="68">
        <f>Chicago!$E$16*10^3</f>
        <v>0</v>
      </c>
      <c r="N95" s="68">
        <f>Boulder!$E$16*10^3</f>
        <v>0</v>
      </c>
      <c r="O95" s="68">
        <f>Minneapolis!$E$16*10^3</f>
        <v>0</v>
      </c>
      <c r="P95" s="68">
        <f>Helena!$E$16*10^3</f>
        <v>0</v>
      </c>
      <c r="Q95" s="68">
        <f>Duluth!$E$16*10^3</f>
        <v>0</v>
      </c>
      <c r="R95" s="68">
        <f>Fairbanks!$E$16*10^3</f>
        <v>0</v>
      </c>
    </row>
    <row r="96" spans="1:18">
      <c r="A96" s="6"/>
      <c r="B96" s="11" t="s">
        <v>75</v>
      </c>
      <c r="C96" s="68">
        <f>Miami!$E$17*10^3</f>
        <v>0</v>
      </c>
      <c r="D96" s="68">
        <f>Houston!$E$17*10^3</f>
        <v>0</v>
      </c>
      <c r="E96" s="68">
        <f>Phoenix!$E$17*10^3</f>
        <v>0</v>
      </c>
      <c r="F96" s="68">
        <f>Atlanta!$E$17*10^3</f>
        <v>0</v>
      </c>
      <c r="G96" s="68">
        <f>LosAngeles!$E$17*10^3</f>
        <v>0</v>
      </c>
      <c r="H96" s="68">
        <f>LasVegas!$E$17*10^3</f>
        <v>0</v>
      </c>
      <c r="I96" s="68">
        <f>SanFrancisco!$E$17*10^3</f>
        <v>0</v>
      </c>
      <c r="J96" s="68">
        <f>Baltimore!$E$17*10^3</f>
        <v>0</v>
      </c>
      <c r="K96" s="68">
        <f>Albuquerque!$E$17*10^3</f>
        <v>0</v>
      </c>
      <c r="L96" s="68">
        <f>Seattle!$E$17*10^3</f>
        <v>0</v>
      </c>
      <c r="M96" s="68">
        <f>Chicago!$E$17*10^3</f>
        <v>0</v>
      </c>
      <c r="N96" s="68">
        <f>Boulder!$E$17*10^3</f>
        <v>0</v>
      </c>
      <c r="O96" s="68">
        <f>Minneapolis!$E$17*10^3</f>
        <v>0</v>
      </c>
      <c r="P96" s="68">
        <f>Helena!$E$17*10^3</f>
        <v>0</v>
      </c>
      <c r="Q96" s="68">
        <f>Duluth!$E$17*10^3</f>
        <v>0</v>
      </c>
      <c r="R96" s="68">
        <f>Fairbanks!$E$17*10^3</f>
        <v>0</v>
      </c>
    </row>
    <row r="97" spans="1:18">
      <c r="A97" s="6"/>
      <c r="B97" s="11" t="s">
        <v>76</v>
      </c>
      <c r="C97" s="68">
        <f>Miami!$E$18*10^3</f>
        <v>0</v>
      </c>
      <c r="D97" s="68">
        <f>Houston!$E$18*10^3</f>
        <v>0</v>
      </c>
      <c r="E97" s="68">
        <f>Phoenix!$E$18*10^3</f>
        <v>0</v>
      </c>
      <c r="F97" s="68">
        <f>Atlanta!$E$18*10^3</f>
        <v>0</v>
      </c>
      <c r="G97" s="68">
        <f>LosAngeles!$E$18*10^3</f>
        <v>0</v>
      </c>
      <c r="H97" s="68">
        <f>LasVegas!$E$18*10^3</f>
        <v>0</v>
      </c>
      <c r="I97" s="68">
        <f>SanFrancisco!$E$18*10^3</f>
        <v>0</v>
      </c>
      <c r="J97" s="68">
        <f>Baltimore!$E$18*10^3</f>
        <v>0</v>
      </c>
      <c r="K97" s="68">
        <f>Albuquerque!$E$18*10^3</f>
        <v>0</v>
      </c>
      <c r="L97" s="68">
        <f>Seattle!$E$18*10^3</f>
        <v>0</v>
      </c>
      <c r="M97" s="68">
        <f>Chicago!$E$18*10^3</f>
        <v>0</v>
      </c>
      <c r="N97" s="68">
        <f>Boulder!$E$18*10^3</f>
        <v>0</v>
      </c>
      <c r="O97" s="68">
        <f>Minneapolis!$E$18*10^3</f>
        <v>0</v>
      </c>
      <c r="P97" s="68">
        <f>Helena!$E$18*10^3</f>
        <v>0</v>
      </c>
      <c r="Q97" s="68">
        <f>Duluth!$E$18*10^3</f>
        <v>0</v>
      </c>
      <c r="R97" s="68">
        <f>Fairbanks!$E$18*10^3</f>
        <v>0</v>
      </c>
    </row>
    <row r="98" spans="1:18">
      <c r="A98" s="6"/>
      <c r="B98" s="11" t="s">
        <v>77</v>
      </c>
      <c r="C98" s="68">
        <f>Miami!$E$19*10^3</f>
        <v>0</v>
      </c>
      <c r="D98" s="68">
        <f>Houston!$E$19*10^3</f>
        <v>0</v>
      </c>
      <c r="E98" s="68">
        <f>Phoenix!$E$19*10^3</f>
        <v>0</v>
      </c>
      <c r="F98" s="68">
        <f>Atlanta!$E$19*10^3</f>
        <v>0</v>
      </c>
      <c r="G98" s="68">
        <f>LosAngeles!$E$19*10^3</f>
        <v>0</v>
      </c>
      <c r="H98" s="68">
        <f>LasVegas!$E$19*10^3</f>
        <v>0</v>
      </c>
      <c r="I98" s="68">
        <f>SanFrancisco!$E$19*10^3</f>
        <v>0</v>
      </c>
      <c r="J98" s="68">
        <f>Baltimore!$E$19*10^3</f>
        <v>0</v>
      </c>
      <c r="K98" s="68">
        <f>Albuquerque!$E$19*10^3</f>
        <v>0</v>
      </c>
      <c r="L98" s="68">
        <f>Seattle!$E$19*10^3</f>
        <v>0</v>
      </c>
      <c r="M98" s="68">
        <f>Chicago!$E$19*10^3</f>
        <v>0</v>
      </c>
      <c r="N98" s="68">
        <f>Boulder!$E$19*10^3</f>
        <v>0</v>
      </c>
      <c r="O98" s="68">
        <f>Minneapolis!$E$19*10^3</f>
        <v>0</v>
      </c>
      <c r="P98" s="68">
        <f>Helena!$E$19*10^3</f>
        <v>0</v>
      </c>
      <c r="Q98" s="68">
        <f>Duluth!$E$19*10^3</f>
        <v>0</v>
      </c>
      <c r="R98" s="68">
        <f>Fairbanks!$E$19*10^3</f>
        <v>0</v>
      </c>
    </row>
    <row r="99" spans="1:18">
      <c r="A99" s="6"/>
      <c r="B99" s="11" t="s">
        <v>78</v>
      </c>
      <c r="C99" s="68">
        <f>Miami!$E$20*10^3</f>
        <v>0</v>
      </c>
      <c r="D99" s="68">
        <f>Houston!$E$20*10^3</f>
        <v>0</v>
      </c>
      <c r="E99" s="68">
        <f>Phoenix!$E$20*10^3</f>
        <v>0</v>
      </c>
      <c r="F99" s="68">
        <f>Atlanta!$E$20*10^3</f>
        <v>0</v>
      </c>
      <c r="G99" s="68">
        <f>LosAngeles!$E$20*10^3</f>
        <v>0</v>
      </c>
      <c r="H99" s="68">
        <f>LasVegas!$E$20*10^3</f>
        <v>0</v>
      </c>
      <c r="I99" s="68">
        <f>SanFrancisco!$E$20*10^3</f>
        <v>0</v>
      </c>
      <c r="J99" s="68">
        <f>Baltimore!$E$20*10^3</f>
        <v>0</v>
      </c>
      <c r="K99" s="68">
        <f>Albuquerque!$E$20*10^3</f>
        <v>0</v>
      </c>
      <c r="L99" s="68">
        <f>Seattle!$E$20*10^3</f>
        <v>0</v>
      </c>
      <c r="M99" s="68">
        <f>Chicago!$E$20*10^3</f>
        <v>0</v>
      </c>
      <c r="N99" s="68">
        <f>Boulder!$E$20*10^3</f>
        <v>0</v>
      </c>
      <c r="O99" s="68">
        <f>Minneapolis!$E$20*10^3</f>
        <v>0</v>
      </c>
      <c r="P99" s="68">
        <f>Helena!$E$20*10^3</f>
        <v>0</v>
      </c>
      <c r="Q99" s="68">
        <f>Duluth!$E$20*10^3</f>
        <v>0</v>
      </c>
      <c r="R99" s="68">
        <f>Fairbanks!$E$20*10^3</f>
        <v>0</v>
      </c>
    </row>
    <row r="100" spans="1:18">
      <c r="A100" s="6"/>
      <c r="B100" s="11" t="s">
        <v>79</v>
      </c>
      <c r="C100" s="68">
        <f>Miami!$E$21*10^3</f>
        <v>0</v>
      </c>
      <c r="D100" s="68">
        <f>Houston!$E$21*10^3</f>
        <v>0</v>
      </c>
      <c r="E100" s="68">
        <f>Phoenix!$E$21*10^3</f>
        <v>0</v>
      </c>
      <c r="F100" s="68">
        <f>Atlanta!$E$21*10^3</f>
        <v>0</v>
      </c>
      <c r="G100" s="68">
        <f>LosAngeles!$E$21*10^3</f>
        <v>0</v>
      </c>
      <c r="H100" s="68">
        <f>LasVegas!$E$21*10^3</f>
        <v>0</v>
      </c>
      <c r="I100" s="68">
        <f>SanFrancisco!$E$21*10^3</f>
        <v>0</v>
      </c>
      <c r="J100" s="68">
        <f>Baltimore!$E$21*10^3</f>
        <v>0</v>
      </c>
      <c r="K100" s="68">
        <f>Albuquerque!$E$21*10^3</f>
        <v>0</v>
      </c>
      <c r="L100" s="68">
        <f>Seattle!$E$21*10^3</f>
        <v>0</v>
      </c>
      <c r="M100" s="68">
        <f>Chicago!$E$21*10^3</f>
        <v>0</v>
      </c>
      <c r="N100" s="68">
        <f>Boulder!$E$21*10^3</f>
        <v>0</v>
      </c>
      <c r="O100" s="68">
        <f>Minneapolis!$E$21*10^3</f>
        <v>0</v>
      </c>
      <c r="P100" s="68">
        <f>Helena!$E$21*10^3</f>
        <v>0</v>
      </c>
      <c r="Q100" s="68">
        <f>Duluth!$E$21*10^3</f>
        <v>0</v>
      </c>
      <c r="R100" s="68">
        <f>Fairbanks!$E$21*10^3</f>
        <v>0</v>
      </c>
    </row>
    <row r="101" spans="1:18">
      <c r="A101" s="6"/>
      <c r="B101" s="11" t="s">
        <v>80</v>
      </c>
      <c r="C101" s="68">
        <f>Miami!$E$22*10^3</f>
        <v>0</v>
      </c>
      <c r="D101" s="68">
        <f>Houston!$E$22*10^3</f>
        <v>0</v>
      </c>
      <c r="E101" s="68">
        <f>Phoenix!$E$22*10^3</f>
        <v>0</v>
      </c>
      <c r="F101" s="68">
        <f>Atlanta!$E$22*10^3</f>
        <v>0</v>
      </c>
      <c r="G101" s="68">
        <f>LosAngeles!$E$22*10^3</f>
        <v>0</v>
      </c>
      <c r="H101" s="68">
        <f>LasVegas!$E$22*10^3</f>
        <v>0</v>
      </c>
      <c r="I101" s="68">
        <f>SanFrancisco!$E$22*10^3</f>
        <v>0</v>
      </c>
      <c r="J101" s="68">
        <f>Baltimore!$E$22*10^3</f>
        <v>0</v>
      </c>
      <c r="K101" s="68">
        <f>Albuquerque!$E$22*10^3</f>
        <v>0</v>
      </c>
      <c r="L101" s="68">
        <f>Seattle!$E$22*10^3</f>
        <v>0</v>
      </c>
      <c r="M101" s="68">
        <f>Chicago!$E$22*10^3</f>
        <v>0</v>
      </c>
      <c r="N101" s="68">
        <f>Boulder!$E$22*10^3</f>
        <v>0</v>
      </c>
      <c r="O101" s="68">
        <f>Minneapolis!$E$22*10^3</f>
        <v>0</v>
      </c>
      <c r="P101" s="68">
        <f>Helena!$E$22*10^3</f>
        <v>0</v>
      </c>
      <c r="Q101" s="68">
        <f>Duluth!$E$22*10^3</f>
        <v>0</v>
      </c>
      <c r="R101" s="68">
        <f>Fairbanks!$E$22*10^3</f>
        <v>0</v>
      </c>
    </row>
    <row r="102" spans="1:18">
      <c r="A102" s="6"/>
      <c r="B102" s="11" t="s">
        <v>59</v>
      </c>
      <c r="C102" s="68">
        <f>Miami!$E$23*10^3</f>
        <v>0</v>
      </c>
      <c r="D102" s="68">
        <f>Houston!$E$23*10^3</f>
        <v>0</v>
      </c>
      <c r="E102" s="68">
        <f>Phoenix!$E$23*10^3</f>
        <v>0</v>
      </c>
      <c r="F102" s="68">
        <f>Atlanta!$E$23*10^3</f>
        <v>0</v>
      </c>
      <c r="G102" s="68">
        <f>LosAngeles!$E$23*10^3</f>
        <v>0</v>
      </c>
      <c r="H102" s="68">
        <f>LasVegas!$E$23*10^3</f>
        <v>0</v>
      </c>
      <c r="I102" s="68">
        <f>SanFrancisco!$E$23*10^3</f>
        <v>0</v>
      </c>
      <c r="J102" s="68">
        <f>Baltimore!$E$23*10^3</f>
        <v>0</v>
      </c>
      <c r="K102" s="68">
        <f>Albuquerque!$E$23*10^3</f>
        <v>0</v>
      </c>
      <c r="L102" s="68">
        <f>Seattle!$E$23*10^3</f>
        <v>0</v>
      </c>
      <c r="M102" s="68">
        <f>Chicago!$E$23*10^3</f>
        <v>0</v>
      </c>
      <c r="N102" s="68">
        <f>Boulder!$E$23*10^3</f>
        <v>0</v>
      </c>
      <c r="O102" s="68">
        <f>Minneapolis!$E$23*10^3</f>
        <v>0</v>
      </c>
      <c r="P102" s="68">
        <f>Helena!$E$23*10^3</f>
        <v>0</v>
      </c>
      <c r="Q102" s="68">
        <f>Duluth!$E$23*10^3</f>
        <v>0</v>
      </c>
      <c r="R102" s="68">
        <f>Fairbanks!$E$23*10^3</f>
        <v>0</v>
      </c>
    </row>
    <row r="103" spans="1:18">
      <c r="A103" s="6"/>
      <c r="B103" s="11" t="s">
        <v>81</v>
      </c>
      <c r="C103" s="68">
        <f>Miami!$E$24*10^3</f>
        <v>0</v>
      </c>
      <c r="D103" s="68">
        <f>Houston!$E$24*10^3</f>
        <v>0</v>
      </c>
      <c r="E103" s="68">
        <f>Phoenix!$E$24*10^3</f>
        <v>0</v>
      </c>
      <c r="F103" s="68">
        <f>Atlanta!$E$24*10^3</f>
        <v>0</v>
      </c>
      <c r="G103" s="68">
        <f>LosAngeles!$E$24*10^3</f>
        <v>0</v>
      </c>
      <c r="H103" s="68">
        <f>LasVegas!$E$24*10^3</f>
        <v>0</v>
      </c>
      <c r="I103" s="68">
        <f>SanFrancisco!$E$24*10^3</f>
        <v>0</v>
      </c>
      <c r="J103" s="68">
        <f>Baltimore!$E$24*10^3</f>
        <v>0</v>
      </c>
      <c r="K103" s="68">
        <f>Albuquerque!$E$24*10^3</f>
        <v>0</v>
      </c>
      <c r="L103" s="68">
        <f>Seattle!$E$24*10^3</f>
        <v>0</v>
      </c>
      <c r="M103" s="68">
        <f>Chicago!$E$24*10^3</f>
        <v>0</v>
      </c>
      <c r="N103" s="68">
        <f>Boulder!$E$24*10^3</f>
        <v>0</v>
      </c>
      <c r="O103" s="68">
        <f>Minneapolis!$E$24*10^3</f>
        <v>0</v>
      </c>
      <c r="P103" s="68">
        <f>Helena!$E$24*10^3</f>
        <v>0</v>
      </c>
      <c r="Q103" s="68">
        <f>Duluth!$E$24*10^3</f>
        <v>0</v>
      </c>
      <c r="R103" s="68">
        <f>Fairbanks!$E$24*10^3</f>
        <v>0</v>
      </c>
    </row>
    <row r="104" spans="1:18">
      <c r="A104" s="6"/>
      <c r="B104" s="11" t="s">
        <v>82</v>
      </c>
      <c r="C104" s="68">
        <f>Miami!$E$25*10^3</f>
        <v>0</v>
      </c>
      <c r="D104" s="68">
        <f>Houston!$E$25*10^3</f>
        <v>0</v>
      </c>
      <c r="E104" s="68">
        <f>Phoenix!$E$25*10^3</f>
        <v>0</v>
      </c>
      <c r="F104" s="68">
        <f>Atlanta!$E$25*10^3</f>
        <v>0</v>
      </c>
      <c r="G104" s="68">
        <f>LosAngeles!$E$25*10^3</f>
        <v>0</v>
      </c>
      <c r="H104" s="68">
        <f>LasVegas!$E$25*10^3</f>
        <v>0</v>
      </c>
      <c r="I104" s="68">
        <f>SanFrancisco!$E$25*10^3</f>
        <v>0</v>
      </c>
      <c r="J104" s="68">
        <f>Baltimore!$E$25*10^3</f>
        <v>0</v>
      </c>
      <c r="K104" s="68">
        <f>Albuquerque!$E$25*10^3</f>
        <v>0</v>
      </c>
      <c r="L104" s="68">
        <f>Seattle!$E$25*10^3</f>
        <v>0</v>
      </c>
      <c r="M104" s="68">
        <f>Chicago!$E$25*10^3</f>
        <v>0</v>
      </c>
      <c r="N104" s="68">
        <f>Boulder!$E$25*10^3</f>
        <v>0</v>
      </c>
      <c r="O104" s="68">
        <f>Minneapolis!$E$25*10^3</f>
        <v>0</v>
      </c>
      <c r="P104" s="68">
        <f>Helena!$E$25*10^3</f>
        <v>0</v>
      </c>
      <c r="Q104" s="68">
        <f>Duluth!$E$25*10^3</f>
        <v>0</v>
      </c>
      <c r="R104" s="68">
        <f>Fairbanks!$E$25*10^3</f>
        <v>0</v>
      </c>
    </row>
    <row r="105" spans="1:18">
      <c r="A105" s="6"/>
      <c r="B105" s="11" t="s">
        <v>83</v>
      </c>
      <c r="C105" s="68">
        <f>Miami!$E$26*10^3</f>
        <v>0</v>
      </c>
      <c r="D105" s="68">
        <f>Houston!$E$26*10^3</f>
        <v>0</v>
      </c>
      <c r="E105" s="68">
        <f>Phoenix!$E$26*10^3</f>
        <v>0</v>
      </c>
      <c r="F105" s="68">
        <f>Atlanta!$E$26*10^3</f>
        <v>0</v>
      </c>
      <c r="G105" s="68">
        <f>LosAngeles!$E$26*10^3</f>
        <v>0</v>
      </c>
      <c r="H105" s="68">
        <f>LasVegas!$E$26*10^3</f>
        <v>0</v>
      </c>
      <c r="I105" s="68">
        <f>SanFrancisco!$E$26*10^3</f>
        <v>0</v>
      </c>
      <c r="J105" s="68">
        <f>Baltimore!$E$26*10^3</f>
        <v>0</v>
      </c>
      <c r="K105" s="68">
        <f>Albuquerque!$E$26*10^3</f>
        <v>0</v>
      </c>
      <c r="L105" s="68">
        <f>Seattle!$E$26*10^3</f>
        <v>0</v>
      </c>
      <c r="M105" s="68">
        <f>Chicago!$E$26*10^3</f>
        <v>0</v>
      </c>
      <c r="N105" s="68">
        <f>Boulder!$E$26*10^3</f>
        <v>0</v>
      </c>
      <c r="O105" s="68">
        <f>Minneapolis!$E$26*10^3</f>
        <v>0</v>
      </c>
      <c r="P105" s="68">
        <f>Helena!$E$26*10^3</f>
        <v>0</v>
      </c>
      <c r="Q105" s="68">
        <f>Duluth!$E$26*10^3</f>
        <v>0</v>
      </c>
      <c r="R105" s="68">
        <f>Fairbanks!$E$26*10^3</f>
        <v>0</v>
      </c>
    </row>
    <row r="106" spans="1:18">
      <c r="A106" s="6"/>
      <c r="B106" s="11" t="s">
        <v>84</v>
      </c>
      <c r="C106" s="68">
        <f>Miami!$E$28*10^3</f>
        <v>0</v>
      </c>
      <c r="D106" s="68">
        <f>Houston!$E$28*10^3</f>
        <v>0</v>
      </c>
      <c r="E106" s="68">
        <f>Phoenix!$E$28*10^3</f>
        <v>0</v>
      </c>
      <c r="F106" s="68">
        <f>Atlanta!$E$28*10^3</f>
        <v>0</v>
      </c>
      <c r="G106" s="68">
        <f>LosAngeles!$E$28*10^3</f>
        <v>0</v>
      </c>
      <c r="H106" s="68">
        <f>LasVegas!$E$28*10^3</f>
        <v>0</v>
      </c>
      <c r="I106" s="68">
        <f>SanFrancisco!$E$28*10^3</f>
        <v>0</v>
      </c>
      <c r="J106" s="68">
        <f>Baltimore!$E$28*10^3</f>
        <v>0</v>
      </c>
      <c r="K106" s="68">
        <f>Albuquerque!$E$28*10^3</f>
        <v>0</v>
      </c>
      <c r="L106" s="68">
        <f>Seattle!$E$28*10^3</f>
        <v>0</v>
      </c>
      <c r="M106" s="68">
        <f>Chicago!$E$28*10^3</f>
        <v>0</v>
      </c>
      <c r="N106" s="68">
        <f>Boulder!$E$28*10^3</f>
        <v>0</v>
      </c>
      <c r="O106" s="68">
        <f>Minneapolis!$E$28*10^3</f>
        <v>0</v>
      </c>
      <c r="P106" s="68">
        <f>Helena!$E$28*10^3</f>
        <v>0</v>
      </c>
      <c r="Q106" s="68">
        <f>Duluth!$E$28*10^3</f>
        <v>0</v>
      </c>
      <c r="R106" s="68">
        <f>Fairbanks!$E$28*10^3</f>
        <v>0</v>
      </c>
    </row>
    <row r="107" spans="1:18">
      <c r="A107" s="6"/>
      <c r="B107" s="9" t="s">
        <v>167</v>
      </c>
    </row>
    <row r="108" spans="1:18">
      <c r="A108" s="6"/>
      <c r="B108" s="11" t="s">
        <v>64</v>
      </c>
      <c r="C108" s="68">
        <f>Miami!$F$13*10^3</f>
        <v>0</v>
      </c>
      <c r="D108" s="68">
        <f>Houston!$F$13*10^3</f>
        <v>0</v>
      </c>
      <c r="E108" s="68">
        <f>Phoenix!$F$13*10^3</f>
        <v>0</v>
      </c>
      <c r="F108" s="68">
        <f>Atlanta!$F$13*10^3</f>
        <v>0</v>
      </c>
      <c r="G108" s="68">
        <f>LosAngeles!$F$13*10^3</f>
        <v>0</v>
      </c>
      <c r="H108" s="68">
        <f>LasVegas!$F$13*10^3</f>
        <v>0</v>
      </c>
      <c r="I108" s="68">
        <f>SanFrancisco!$F$13*10^3</f>
        <v>0</v>
      </c>
      <c r="J108" s="68">
        <f>Baltimore!$F$13*10^3</f>
        <v>0</v>
      </c>
      <c r="K108" s="68">
        <f>Albuquerque!$F$13*10^3</f>
        <v>0</v>
      </c>
      <c r="L108" s="68">
        <f>Seattle!$F$13*10^3</f>
        <v>0</v>
      </c>
      <c r="M108" s="68">
        <f>Chicago!$F$13*10^3</f>
        <v>0</v>
      </c>
      <c r="N108" s="68">
        <f>Boulder!$F$13*10^3</f>
        <v>0</v>
      </c>
      <c r="O108" s="68">
        <f>Minneapolis!$F$13*10^3</f>
        <v>0</v>
      </c>
      <c r="P108" s="68">
        <f>Helena!$F$13*10^3</f>
        <v>0</v>
      </c>
      <c r="Q108" s="68">
        <f>Duluth!$F$13*10^3</f>
        <v>0</v>
      </c>
      <c r="R108" s="68">
        <f>Fairbanks!$F$13*10^3</f>
        <v>0</v>
      </c>
    </row>
    <row r="109" spans="1:18">
      <c r="A109" s="6"/>
      <c r="B109" s="11" t="s">
        <v>65</v>
      </c>
      <c r="C109" s="68">
        <f>Miami!$F$14*10^3</f>
        <v>0</v>
      </c>
      <c r="D109" s="68">
        <f>Houston!$F$14*10^3</f>
        <v>0</v>
      </c>
      <c r="E109" s="68">
        <f>Phoenix!$F$14*10^3</f>
        <v>0</v>
      </c>
      <c r="F109" s="68">
        <f>Atlanta!$F$14*10^3</f>
        <v>0</v>
      </c>
      <c r="G109" s="68">
        <f>LosAngeles!$F$14*10^3</f>
        <v>0</v>
      </c>
      <c r="H109" s="68">
        <f>LasVegas!$F$14*10^3</f>
        <v>0</v>
      </c>
      <c r="I109" s="68">
        <f>SanFrancisco!$F$14*10^3</f>
        <v>0</v>
      </c>
      <c r="J109" s="68">
        <f>Baltimore!$F$14*10^3</f>
        <v>0</v>
      </c>
      <c r="K109" s="68">
        <f>Albuquerque!$F$14*10^3</f>
        <v>0</v>
      </c>
      <c r="L109" s="68">
        <f>Seattle!$F$14*10^3</f>
        <v>0</v>
      </c>
      <c r="M109" s="68">
        <f>Chicago!$F$14*10^3</f>
        <v>0</v>
      </c>
      <c r="N109" s="68">
        <f>Boulder!$F$14*10^3</f>
        <v>0</v>
      </c>
      <c r="O109" s="68">
        <f>Minneapolis!$F$14*10^3</f>
        <v>0</v>
      </c>
      <c r="P109" s="68">
        <f>Helena!$F$14*10^3</f>
        <v>0</v>
      </c>
      <c r="Q109" s="68">
        <f>Duluth!$F$14*10^3</f>
        <v>0</v>
      </c>
      <c r="R109" s="68">
        <f>Fairbanks!$F$14*10^3</f>
        <v>0</v>
      </c>
    </row>
    <row r="110" spans="1:18">
      <c r="A110" s="6"/>
      <c r="B110" s="11" t="s">
        <v>73</v>
      </c>
      <c r="C110" s="68">
        <f>Miami!$F$15*10^3</f>
        <v>0</v>
      </c>
      <c r="D110" s="68">
        <f>Houston!$F$15*10^3</f>
        <v>0</v>
      </c>
      <c r="E110" s="68">
        <f>Phoenix!$F$15*10^3</f>
        <v>0</v>
      </c>
      <c r="F110" s="68">
        <f>Atlanta!$F$15*10^3</f>
        <v>0</v>
      </c>
      <c r="G110" s="68">
        <f>LosAngeles!$F$15*10^3</f>
        <v>0</v>
      </c>
      <c r="H110" s="68">
        <f>LasVegas!$F$15*10^3</f>
        <v>0</v>
      </c>
      <c r="I110" s="68">
        <f>SanFrancisco!$F$15*10^3</f>
        <v>0</v>
      </c>
      <c r="J110" s="68">
        <f>Baltimore!$F$15*10^3</f>
        <v>0</v>
      </c>
      <c r="K110" s="68">
        <f>Albuquerque!$F$15*10^3</f>
        <v>0</v>
      </c>
      <c r="L110" s="68">
        <f>Seattle!$F$15*10^3</f>
        <v>0</v>
      </c>
      <c r="M110" s="68">
        <f>Chicago!$F$15*10^3</f>
        <v>0</v>
      </c>
      <c r="N110" s="68">
        <f>Boulder!$F$15*10^3</f>
        <v>0</v>
      </c>
      <c r="O110" s="68">
        <f>Minneapolis!$F$15*10^3</f>
        <v>0</v>
      </c>
      <c r="P110" s="68">
        <f>Helena!$F$15*10^3</f>
        <v>0</v>
      </c>
      <c r="Q110" s="68">
        <f>Duluth!$F$15*10^3</f>
        <v>0</v>
      </c>
      <c r="R110" s="68">
        <f>Fairbanks!$F$15*10^3</f>
        <v>0</v>
      </c>
    </row>
    <row r="111" spans="1:18">
      <c r="A111" s="6"/>
      <c r="B111" s="11" t="s">
        <v>74</v>
      </c>
      <c r="C111" s="68">
        <f>Miami!$F$16*10^3</f>
        <v>0</v>
      </c>
      <c r="D111" s="68">
        <f>Houston!$F$16*10^3</f>
        <v>0</v>
      </c>
      <c r="E111" s="68">
        <f>Phoenix!$F$16*10^3</f>
        <v>0</v>
      </c>
      <c r="F111" s="68">
        <f>Atlanta!$F$16*10^3</f>
        <v>0</v>
      </c>
      <c r="G111" s="68">
        <f>LosAngeles!$F$16*10^3</f>
        <v>0</v>
      </c>
      <c r="H111" s="68">
        <f>LasVegas!$F$16*10^3</f>
        <v>0</v>
      </c>
      <c r="I111" s="68">
        <f>SanFrancisco!$F$16*10^3</f>
        <v>0</v>
      </c>
      <c r="J111" s="68">
        <f>Baltimore!$F$16*10^3</f>
        <v>0</v>
      </c>
      <c r="K111" s="68">
        <f>Albuquerque!$F$16*10^3</f>
        <v>0</v>
      </c>
      <c r="L111" s="68">
        <f>Seattle!$F$16*10^3</f>
        <v>0</v>
      </c>
      <c r="M111" s="68">
        <f>Chicago!$F$16*10^3</f>
        <v>0</v>
      </c>
      <c r="N111" s="68">
        <f>Boulder!$F$16*10^3</f>
        <v>0</v>
      </c>
      <c r="O111" s="68">
        <f>Minneapolis!$F$16*10^3</f>
        <v>0</v>
      </c>
      <c r="P111" s="68">
        <f>Helena!$F$16*10^3</f>
        <v>0</v>
      </c>
      <c r="Q111" s="68">
        <f>Duluth!$F$16*10^3</f>
        <v>0</v>
      </c>
      <c r="R111" s="68">
        <f>Fairbanks!$F$16*10^3</f>
        <v>0</v>
      </c>
    </row>
    <row r="112" spans="1:18">
      <c r="A112" s="6"/>
      <c r="B112" s="11" t="s">
        <v>75</v>
      </c>
      <c r="C112" s="68">
        <f>Miami!$F$17*10^3</f>
        <v>0</v>
      </c>
      <c r="D112" s="68">
        <f>Houston!$F$17*10^3</f>
        <v>0</v>
      </c>
      <c r="E112" s="68">
        <f>Phoenix!$F$17*10^3</f>
        <v>0</v>
      </c>
      <c r="F112" s="68">
        <f>Atlanta!$F$17*10^3</f>
        <v>0</v>
      </c>
      <c r="G112" s="68">
        <f>LosAngeles!$F$17*10^3</f>
        <v>0</v>
      </c>
      <c r="H112" s="68">
        <f>LasVegas!$F$17*10^3</f>
        <v>0</v>
      </c>
      <c r="I112" s="68">
        <f>SanFrancisco!$F$17*10^3</f>
        <v>0</v>
      </c>
      <c r="J112" s="68">
        <f>Baltimore!$F$17*10^3</f>
        <v>0</v>
      </c>
      <c r="K112" s="68">
        <f>Albuquerque!$F$17*10^3</f>
        <v>0</v>
      </c>
      <c r="L112" s="68">
        <f>Seattle!$F$17*10^3</f>
        <v>0</v>
      </c>
      <c r="M112" s="68">
        <f>Chicago!$F$17*10^3</f>
        <v>0</v>
      </c>
      <c r="N112" s="68">
        <f>Boulder!$F$17*10^3</f>
        <v>0</v>
      </c>
      <c r="O112" s="68">
        <f>Minneapolis!$F$17*10^3</f>
        <v>0</v>
      </c>
      <c r="P112" s="68">
        <f>Helena!$F$17*10^3</f>
        <v>0</v>
      </c>
      <c r="Q112" s="68">
        <f>Duluth!$F$17*10^3</f>
        <v>0</v>
      </c>
      <c r="R112" s="68">
        <f>Fairbanks!$F$17*10^3</f>
        <v>0</v>
      </c>
    </row>
    <row r="113" spans="1:18">
      <c r="A113" s="6"/>
      <c r="B113" s="11" t="s">
        <v>76</v>
      </c>
      <c r="C113" s="68">
        <f>Miami!$F$18*10^3</f>
        <v>0</v>
      </c>
      <c r="D113" s="68">
        <f>Houston!$F$18*10^3</f>
        <v>0</v>
      </c>
      <c r="E113" s="68">
        <f>Phoenix!$F$18*10^3</f>
        <v>0</v>
      </c>
      <c r="F113" s="68">
        <f>Atlanta!$F$18*10^3</f>
        <v>0</v>
      </c>
      <c r="G113" s="68">
        <f>LosAngeles!$F$18*10^3</f>
        <v>0</v>
      </c>
      <c r="H113" s="68">
        <f>LasVegas!$F$18*10^3</f>
        <v>0</v>
      </c>
      <c r="I113" s="68">
        <f>SanFrancisco!$F$18*10^3</f>
        <v>0</v>
      </c>
      <c r="J113" s="68">
        <f>Baltimore!$F$18*10^3</f>
        <v>0</v>
      </c>
      <c r="K113" s="68">
        <f>Albuquerque!$F$18*10^3</f>
        <v>0</v>
      </c>
      <c r="L113" s="68">
        <f>Seattle!$F$18*10^3</f>
        <v>0</v>
      </c>
      <c r="M113" s="68">
        <f>Chicago!$F$18*10^3</f>
        <v>0</v>
      </c>
      <c r="N113" s="68">
        <f>Boulder!$F$18*10^3</f>
        <v>0</v>
      </c>
      <c r="O113" s="68">
        <f>Minneapolis!$F$18*10^3</f>
        <v>0</v>
      </c>
      <c r="P113" s="68">
        <f>Helena!$F$18*10^3</f>
        <v>0</v>
      </c>
      <c r="Q113" s="68">
        <f>Duluth!$F$18*10^3</f>
        <v>0</v>
      </c>
      <c r="R113" s="68">
        <f>Fairbanks!$F$18*10^3</f>
        <v>0</v>
      </c>
    </row>
    <row r="114" spans="1:18">
      <c r="A114" s="6"/>
      <c r="B114" s="11" t="s">
        <v>77</v>
      </c>
      <c r="C114" s="68">
        <f>Miami!$F$19*10^3</f>
        <v>0</v>
      </c>
      <c r="D114" s="68">
        <f>Houston!$F$19*10^3</f>
        <v>0</v>
      </c>
      <c r="E114" s="68">
        <f>Phoenix!$F$19*10^3</f>
        <v>0</v>
      </c>
      <c r="F114" s="68">
        <f>Atlanta!$F$19*10^3</f>
        <v>0</v>
      </c>
      <c r="G114" s="68">
        <f>LosAngeles!$F$19*10^3</f>
        <v>0</v>
      </c>
      <c r="H114" s="68">
        <f>LasVegas!$F$19*10^3</f>
        <v>0</v>
      </c>
      <c r="I114" s="68">
        <f>SanFrancisco!$F$19*10^3</f>
        <v>0</v>
      </c>
      <c r="J114" s="68">
        <f>Baltimore!$F$19*10^3</f>
        <v>0</v>
      </c>
      <c r="K114" s="68">
        <f>Albuquerque!$F$19*10^3</f>
        <v>0</v>
      </c>
      <c r="L114" s="68">
        <f>Seattle!$F$19*10^3</f>
        <v>0</v>
      </c>
      <c r="M114" s="68">
        <f>Chicago!$F$19*10^3</f>
        <v>0</v>
      </c>
      <c r="N114" s="68">
        <f>Boulder!$F$19*10^3</f>
        <v>0</v>
      </c>
      <c r="O114" s="68">
        <f>Minneapolis!$F$19*10^3</f>
        <v>0</v>
      </c>
      <c r="P114" s="68">
        <f>Helena!$F$19*10^3</f>
        <v>0</v>
      </c>
      <c r="Q114" s="68">
        <f>Duluth!$F$19*10^3</f>
        <v>0</v>
      </c>
      <c r="R114" s="68">
        <f>Fairbanks!$F$19*10^3</f>
        <v>0</v>
      </c>
    </row>
    <row r="115" spans="1:18">
      <c r="A115" s="6"/>
      <c r="B115" s="11" t="s">
        <v>78</v>
      </c>
      <c r="C115" s="68">
        <f>Miami!$F$20*10^3</f>
        <v>0</v>
      </c>
      <c r="D115" s="68">
        <f>Houston!$F$20*10^3</f>
        <v>0</v>
      </c>
      <c r="E115" s="68">
        <f>Phoenix!$F$20*10^3</f>
        <v>0</v>
      </c>
      <c r="F115" s="68">
        <f>Atlanta!$F$20*10^3</f>
        <v>0</v>
      </c>
      <c r="G115" s="68">
        <f>LosAngeles!$F$20*10^3</f>
        <v>0</v>
      </c>
      <c r="H115" s="68">
        <f>LasVegas!$F$20*10^3</f>
        <v>0</v>
      </c>
      <c r="I115" s="68">
        <f>SanFrancisco!$F$20*10^3</f>
        <v>0</v>
      </c>
      <c r="J115" s="68">
        <f>Baltimore!$F$20*10^3</f>
        <v>0</v>
      </c>
      <c r="K115" s="68">
        <f>Albuquerque!$F$20*10^3</f>
        <v>0</v>
      </c>
      <c r="L115" s="68">
        <f>Seattle!$F$20*10^3</f>
        <v>0</v>
      </c>
      <c r="M115" s="68">
        <f>Chicago!$F$20*10^3</f>
        <v>0</v>
      </c>
      <c r="N115" s="68">
        <f>Boulder!$F$20*10^3</f>
        <v>0</v>
      </c>
      <c r="O115" s="68">
        <f>Minneapolis!$F$20*10^3</f>
        <v>0</v>
      </c>
      <c r="P115" s="68">
        <f>Helena!$F$20*10^3</f>
        <v>0</v>
      </c>
      <c r="Q115" s="68">
        <f>Duluth!$F$20*10^3</f>
        <v>0</v>
      </c>
      <c r="R115" s="68">
        <f>Fairbanks!$F$20*10^3</f>
        <v>0</v>
      </c>
    </row>
    <row r="116" spans="1:18">
      <c r="A116" s="6"/>
      <c r="B116" s="11" t="s">
        <v>79</v>
      </c>
      <c r="C116" s="68">
        <f>Miami!$F$21*10^3</f>
        <v>0</v>
      </c>
      <c r="D116" s="68">
        <f>Houston!$F$21*10^3</f>
        <v>0</v>
      </c>
      <c r="E116" s="68">
        <f>Phoenix!$F$21*10^3</f>
        <v>0</v>
      </c>
      <c r="F116" s="68">
        <f>Atlanta!$F$21*10^3</f>
        <v>0</v>
      </c>
      <c r="G116" s="68">
        <f>LosAngeles!$F$21*10^3</f>
        <v>0</v>
      </c>
      <c r="H116" s="68">
        <f>LasVegas!$F$21*10^3</f>
        <v>0</v>
      </c>
      <c r="I116" s="68">
        <f>SanFrancisco!$F$21*10^3</f>
        <v>0</v>
      </c>
      <c r="J116" s="68">
        <f>Baltimore!$F$21*10^3</f>
        <v>0</v>
      </c>
      <c r="K116" s="68">
        <f>Albuquerque!$F$21*10^3</f>
        <v>0</v>
      </c>
      <c r="L116" s="68">
        <f>Seattle!$F$21*10^3</f>
        <v>0</v>
      </c>
      <c r="M116" s="68">
        <f>Chicago!$F$21*10^3</f>
        <v>0</v>
      </c>
      <c r="N116" s="68">
        <f>Boulder!$F$21*10^3</f>
        <v>0</v>
      </c>
      <c r="O116" s="68">
        <f>Minneapolis!$F$21*10^3</f>
        <v>0</v>
      </c>
      <c r="P116" s="68">
        <f>Helena!$F$21*10^3</f>
        <v>0</v>
      </c>
      <c r="Q116" s="68">
        <f>Duluth!$F$21*10^3</f>
        <v>0</v>
      </c>
      <c r="R116" s="68">
        <f>Fairbanks!$F$21*10^3</f>
        <v>0</v>
      </c>
    </row>
    <row r="117" spans="1:18">
      <c r="A117" s="6"/>
      <c r="B117" s="11" t="s">
        <v>80</v>
      </c>
      <c r="C117" s="68">
        <f>Miami!$F$22*10^3</f>
        <v>0</v>
      </c>
      <c r="D117" s="68">
        <f>Houston!$F$22*10^3</f>
        <v>0</v>
      </c>
      <c r="E117" s="68">
        <f>Phoenix!$F$22*10^3</f>
        <v>0</v>
      </c>
      <c r="F117" s="68">
        <f>Atlanta!$F$22*10^3</f>
        <v>0</v>
      </c>
      <c r="G117" s="68">
        <f>LosAngeles!$F$22*10^3</f>
        <v>0</v>
      </c>
      <c r="H117" s="68">
        <f>LasVegas!$F$22*10^3</f>
        <v>0</v>
      </c>
      <c r="I117" s="68">
        <f>SanFrancisco!$F$22*10^3</f>
        <v>0</v>
      </c>
      <c r="J117" s="68">
        <f>Baltimore!$F$22*10^3</f>
        <v>0</v>
      </c>
      <c r="K117" s="68">
        <f>Albuquerque!$F$22*10^3</f>
        <v>0</v>
      </c>
      <c r="L117" s="68">
        <f>Seattle!$F$22*10^3</f>
        <v>0</v>
      </c>
      <c r="M117" s="68">
        <f>Chicago!$F$22*10^3</f>
        <v>0</v>
      </c>
      <c r="N117" s="68">
        <f>Boulder!$F$22*10^3</f>
        <v>0</v>
      </c>
      <c r="O117" s="68">
        <f>Minneapolis!$F$22*10^3</f>
        <v>0</v>
      </c>
      <c r="P117" s="68">
        <f>Helena!$F$22*10^3</f>
        <v>0</v>
      </c>
      <c r="Q117" s="68">
        <f>Duluth!$F$22*10^3</f>
        <v>0</v>
      </c>
      <c r="R117" s="68">
        <f>Fairbanks!$F$22*10^3</f>
        <v>0</v>
      </c>
    </row>
    <row r="118" spans="1:18">
      <c r="A118" s="6"/>
      <c r="B118" s="11" t="s">
        <v>59</v>
      </c>
      <c r="C118" s="68">
        <f>Miami!$F$23*10^3</f>
        <v>0</v>
      </c>
      <c r="D118" s="68">
        <f>Houston!$F$23*10^3</f>
        <v>0</v>
      </c>
      <c r="E118" s="68">
        <f>Phoenix!$F$23*10^3</f>
        <v>0</v>
      </c>
      <c r="F118" s="68">
        <f>Atlanta!$F$23*10^3</f>
        <v>0</v>
      </c>
      <c r="G118" s="68">
        <f>LosAngeles!$F$23*10^3</f>
        <v>0</v>
      </c>
      <c r="H118" s="68">
        <f>LasVegas!$F$23*10^3</f>
        <v>0</v>
      </c>
      <c r="I118" s="68">
        <f>SanFrancisco!$F$23*10^3</f>
        <v>0</v>
      </c>
      <c r="J118" s="68">
        <f>Baltimore!$F$23*10^3</f>
        <v>0</v>
      </c>
      <c r="K118" s="68">
        <f>Albuquerque!$F$23*10^3</f>
        <v>0</v>
      </c>
      <c r="L118" s="68">
        <f>Seattle!$F$23*10^3</f>
        <v>0</v>
      </c>
      <c r="M118" s="68">
        <f>Chicago!$F$23*10^3</f>
        <v>0</v>
      </c>
      <c r="N118" s="68">
        <f>Boulder!$F$23*10^3</f>
        <v>0</v>
      </c>
      <c r="O118" s="68">
        <f>Minneapolis!$F$23*10^3</f>
        <v>0</v>
      </c>
      <c r="P118" s="68">
        <f>Helena!$F$23*10^3</f>
        <v>0</v>
      </c>
      <c r="Q118" s="68">
        <f>Duluth!$F$23*10^3</f>
        <v>0</v>
      </c>
      <c r="R118" s="68">
        <f>Fairbanks!$F$23*10^3</f>
        <v>0</v>
      </c>
    </row>
    <row r="119" spans="1:18">
      <c r="A119" s="6"/>
      <c r="B119" s="11" t="s">
        <v>81</v>
      </c>
      <c r="C119" s="68">
        <f>Miami!$F$24*10^3</f>
        <v>0</v>
      </c>
      <c r="D119" s="68">
        <f>Houston!$F$24*10^3</f>
        <v>0</v>
      </c>
      <c r="E119" s="68">
        <f>Phoenix!$F$24*10^3</f>
        <v>0</v>
      </c>
      <c r="F119" s="68">
        <f>Atlanta!$F$24*10^3</f>
        <v>0</v>
      </c>
      <c r="G119" s="68">
        <f>LosAngeles!$F$24*10^3</f>
        <v>0</v>
      </c>
      <c r="H119" s="68">
        <f>LasVegas!$F$24*10^3</f>
        <v>0</v>
      </c>
      <c r="I119" s="68">
        <f>SanFrancisco!$F$24*10^3</f>
        <v>0</v>
      </c>
      <c r="J119" s="68">
        <f>Baltimore!$F$24*10^3</f>
        <v>0</v>
      </c>
      <c r="K119" s="68">
        <f>Albuquerque!$F$24*10^3</f>
        <v>0</v>
      </c>
      <c r="L119" s="68">
        <f>Seattle!$F$24*10^3</f>
        <v>0</v>
      </c>
      <c r="M119" s="68">
        <f>Chicago!$F$24*10^3</f>
        <v>0</v>
      </c>
      <c r="N119" s="68">
        <f>Boulder!$F$24*10^3</f>
        <v>0</v>
      </c>
      <c r="O119" s="68">
        <f>Minneapolis!$F$24*10^3</f>
        <v>0</v>
      </c>
      <c r="P119" s="68">
        <f>Helena!$F$24*10^3</f>
        <v>0</v>
      </c>
      <c r="Q119" s="68">
        <f>Duluth!$F$24*10^3</f>
        <v>0</v>
      </c>
      <c r="R119" s="68">
        <f>Fairbanks!$F$24*10^3</f>
        <v>0</v>
      </c>
    </row>
    <row r="120" spans="1:18">
      <c r="A120" s="6"/>
      <c r="B120" s="11" t="s">
        <v>82</v>
      </c>
      <c r="C120" s="68">
        <f>Miami!$F$25*10^3</f>
        <v>0</v>
      </c>
      <c r="D120" s="68">
        <f>Houston!$F$25*10^3</f>
        <v>0</v>
      </c>
      <c r="E120" s="68">
        <f>Phoenix!$F$25*10^3</f>
        <v>0</v>
      </c>
      <c r="F120" s="68">
        <f>Atlanta!$F$25*10^3</f>
        <v>0</v>
      </c>
      <c r="G120" s="68">
        <f>LosAngeles!$F$25*10^3</f>
        <v>0</v>
      </c>
      <c r="H120" s="68">
        <f>LasVegas!$F$25*10^3</f>
        <v>0</v>
      </c>
      <c r="I120" s="68">
        <f>SanFrancisco!$F$25*10^3</f>
        <v>0</v>
      </c>
      <c r="J120" s="68">
        <f>Baltimore!$F$25*10^3</f>
        <v>0</v>
      </c>
      <c r="K120" s="68">
        <f>Albuquerque!$F$25*10^3</f>
        <v>0</v>
      </c>
      <c r="L120" s="68">
        <f>Seattle!$F$25*10^3</f>
        <v>0</v>
      </c>
      <c r="M120" s="68">
        <f>Chicago!$F$25*10^3</f>
        <v>0</v>
      </c>
      <c r="N120" s="68">
        <f>Boulder!$F$25*10^3</f>
        <v>0</v>
      </c>
      <c r="O120" s="68">
        <f>Minneapolis!$F$25*10^3</f>
        <v>0</v>
      </c>
      <c r="P120" s="68">
        <f>Helena!$F$25*10^3</f>
        <v>0</v>
      </c>
      <c r="Q120" s="68">
        <f>Duluth!$F$25*10^3</f>
        <v>0</v>
      </c>
      <c r="R120" s="68">
        <f>Fairbanks!$F$25*10^3</f>
        <v>0</v>
      </c>
    </row>
    <row r="121" spans="1:18">
      <c r="A121" s="6"/>
      <c r="B121" s="11" t="s">
        <v>83</v>
      </c>
      <c r="C121" s="68">
        <f>Miami!$F$26*10^3</f>
        <v>0</v>
      </c>
      <c r="D121" s="68">
        <f>Houston!$F$26*10^3</f>
        <v>0</v>
      </c>
      <c r="E121" s="68">
        <f>Phoenix!$F$26*10^3</f>
        <v>0</v>
      </c>
      <c r="F121" s="68">
        <f>Atlanta!$F$26*10^3</f>
        <v>0</v>
      </c>
      <c r="G121" s="68">
        <f>LosAngeles!$F$26*10^3</f>
        <v>0</v>
      </c>
      <c r="H121" s="68">
        <f>LasVegas!$F$26*10^3</f>
        <v>0</v>
      </c>
      <c r="I121" s="68">
        <f>SanFrancisco!$F$26*10^3</f>
        <v>0</v>
      </c>
      <c r="J121" s="68">
        <f>Baltimore!$F$26*10^3</f>
        <v>0</v>
      </c>
      <c r="K121" s="68">
        <f>Albuquerque!$F$26*10^3</f>
        <v>0</v>
      </c>
      <c r="L121" s="68">
        <f>Seattle!$F$26*10^3</f>
        <v>0</v>
      </c>
      <c r="M121" s="68">
        <f>Chicago!$F$26*10^3</f>
        <v>0</v>
      </c>
      <c r="N121" s="68">
        <f>Boulder!$F$26*10^3</f>
        <v>0</v>
      </c>
      <c r="O121" s="68">
        <f>Minneapolis!$F$26*10^3</f>
        <v>0</v>
      </c>
      <c r="P121" s="68">
        <f>Helena!$F$26*10^3</f>
        <v>0</v>
      </c>
      <c r="Q121" s="68">
        <f>Duluth!$F$26*10^3</f>
        <v>0</v>
      </c>
      <c r="R121" s="68">
        <f>Fairbanks!$F$26*10^3</f>
        <v>0</v>
      </c>
    </row>
    <row r="122" spans="1:18">
      <c r="A122" s="6"/>
      <c r="B122" s="11" t="s">
        <v>84</v>
      </c>
      <c r="C122" s="68">
        <f>Miami!$F$28*10^3</f>
        <v>0</v>
      </c>
      <c r="D122" s="68">
        <f>Houston!$F$28*10^3</f>
        <v>0</v>
      </c>
      <c r="E122" s="68">
        <f>Phoenix!$F$28*10^3</f>
        <v>0</v>
      </c>
      <c r="F122" s="68">
        <f>Atlanta!$F$28*10^3</f>
        <v>0</v>
      </c>
      <c r="G122" s="68">
        <f>LosAngeles!$F$28*10^3</f>
        <v>0</v>
      </c>
      <c r="H122" s="68">
        <f>LasVegas!$F$28*10^3</f>
        <v>0</v>
      </c>
      <c r="I122" s="68">
        <f>SanFrancisco!$F$28*10^3</f>
        <v>0</v>
      </c>
      <c r="J122" s="68">
        <f>Baltimore!$F$28*10^3</f>
        <v>0</v>
      </c>
      <c r="K122" s="68">
        <f>Albuquerque!$F$28*10^3</f>
        <v>0</v>
      </c>
      <c r="L122" s="68">
        <f>Seattle!$F$28*10^3</f>
        <v>0</v>
      </c>
      <c r="M122" s="68">
        <f>Chicago!$F$28*10^3</f>
        <v>0</v>
      </c>
      <c r="N122" s="68">
        <f>Boulder!$F$28*10^3</f>
        <v>0</v>
      </c>
      <c r="O122" s="68">
        <f>Minneapolis!$F$28*10^3</f>
        <v>0</v>
      </c>
      <c r="P122" s="68">
        <f>Helena!$F$28*10^3</f>
        <v>0</v>
      </c>
      <c r="Q122" s="68">
        <f>Duluth!$F$28*10^3</f>
        <v>0</v>
      </c>
      <c r="R122" s="68">
        <f>Fairbanks!$F$28*10^3</f>
        <v>0</v>
      </c>
    </row>
    <row r="123" spans="1:18">
      <c r="A123" s="6"/>
      <c r="B123" s="9" t="s">
        <v>168</v>
      </c>
      <c r="C123" s="15">
        <f>Miami!$B$2*10^3</f>
        <v>2614260</v>
      </c>
      <c r="D123" s="15">
        <f>Houston!$B$2*10^3</f>
        <v>2727990</v>
      </c>
      <c r="E123" s="15">
        <f>Phoenix!$B$2*10^3</f>
        <v>2645740</v>
      </c>
      <c r="F123" s="15">
        <f>Atlanta!$B$2*10^3</f>
        <v>2832010</v>
      </c>
      <c r="G123" s="15">
        <f>LosAngeles!$B$2*10^3</f>
        <v>2345980</v>
      </c>
      <c r="H123" s="15">
        <f>LasVegas!$B$2*10^3</f>
        <v>2687590</v>
      </c>
      <c r="I123" s="15">
        <f>SanFrancisco!$B$2*10^3</f>
        <v>2576440</v>
      </c>
      <c r="J123" s="15">
        <f>Baltimore!$B$2*10^3</f>
        <v>3134960</v>
      </c>
      <c r="K123" s="15">
        <f>Albuquerque!$B$2*10^3</f>
        <v>2850740</v>
      </c>
      <c r="L123" s="15">
        <f>Seattle!$B$2*10^3</f>
        <v>2934270</v>
      </c>
      <c r="M123" s="15">
        <f>Chicago!$B$2*10^3</f>
        <v>3375970</v>
      </c>
      <c r="N123" s="15">
        <f>Boulder!$B$2*10^3</f>
        <v>3065000</v>
      </c>
      <c r="O123" s="15">
        <f>Minneapolis!$B$2*10^3</f>
        <v>3670170</v>
      </c>
      <c r="P123" s="15">
        <f>Helena!$B$2*10^3</f>
        <v>3392990</v>
      </c>
      <c r="Q123" s="15">
        <f>Duluth!$B$2*10^3</f>
        <v>4010080</v>
      </c>
      <c r="R123" s="15">
        <f>Fairbanks!$B$2*10^3</f>
        <v>5061210</v>
      </c>
    </row>
    <row r="124" spans="1:18">
      <c r="A124" s="9" t="s">
        <v>85</v>
      </c>
      <c r="B124" s="10"/>
    </row>
    <row r="125" spans="1:18">
      <c r="A125" s="6"/>
      <c r="B125" s="9" t="s">
        <v>202</v>
      </c>
    </row>
    <row r="126" spans="1:18">
      <c r="A126" s="6"/>
      <c r="B126" s="11" t="s">
        <v>169</v>
      </c>
      <c r="C126" s="13">
        <f>(Miami!$B$13*10^3)/Miami!$B$8</f>
        <v>0</v>
      </c>
      <c r="D126" s="13">
        <f>(Houston!$B$13*10^3)/Houston!$B$8</f>
        <v>0</v>
      </c>
      <c r="E126" s="13">
        <f>(Phoenix!$B$13*10^3)/Phoenix!$B$8</f>
        <v>0</v>
      </c>
      <c r="F126" s="13">
        <f>(Atlanta!$B$13*10^3)/Atlanta!$B$8</f>
        <v>0</v>
      </c>
      <c r="G126" s="13">
        <f>(LosAngeles!$B$13*10^3)/LosAngeles!$B$8</f>
        <v>0</v>
      </c>
      <c r="H126" s="13">
        <f>(LasVegas!$B$13*10^3)/LasVegas!$B$8</f>
        <v>0</v>
      </c>
      <c r="I126" s="13">
        <f>(SanFrancisco!$B$13*10^3)/SanFrancisco!$B$8</f>
        <v>0</v>
      </c>
      <c r="J126" s="13">
        <f>(Baltimore!$B$13*10^3)/Baltimore!$B$8</f>
        <v>0</v>
      </c>
      <c r="K126" s="13">
        <f>(Albuquerque!$B$13*10^3)/Albuquerque!$B$8</f>
        <v>0</v>
      </c>
      <c r="L126" s="13">
        <f>(Seattle!$B$13*10^3)/Seattle!$B$8</f>
        <v>0</v>
      </c>
      <c r="M126" s="13">
        <f>(Chicago!$B$13*10^3)/Chicago!$B$8</f>
        <v>0</v>
      </c>
      <c r="N126" s="13">
        <f>(Boulder!$B$13*10^3)/Boulder!$B$8</f>
        <v>0</v>
      </c>
      <c r="O126" s="13">
        <f>(Minneapolis!$B$13*10^3)/Minneapolis!$B$8</f>
        <v>0</v>
      </c>
      <c r="P126" s="13">
        <f>(Helena!$B$13*10^3)/Helena!$B$8</f>
        <v>0</v>
      </c>
      <c r="Q126" s="13">
        <f>(Duluth!$B$13*10^3)/Duluth!$B$8</f>
        <v>0</v>
      </c>
      <c r="R126" s="13">
        <f>(Fairbanks!$B$13*10^3)/Fairbanks!$B$8</f>
        <v>0</v>
      </c>
    </row>
    <row r="127" spans="1:18">
      <c r="A127" s="6"/>
      <c r="B127" s="11" t="s">
        <v>170</v>
      </c>
      <c r="C127" s="13">
        <f>(Miami!$B$14*10^3)/Miami!$B$8</f>
        <v>919.74958427076206</v>
      </c>
      <c r="D127" s="13">
        <f>(Houston!$B$14*10^3)/Houston!$B$8</f>
        <v>659.98239264403799</v>
      </c>
      <c r="E127" s="13">
        <f>(Phoenix!$B$14*10^3)/Phoenix!$B$8</f>
        <v>647.26596889367113</v>
      </c>
      <c r="F127" s="13">
        <f>(Atlanta!$B$14*10^3)/Atlanta!$B$8</f>
        <v>386.34451726499071</v>
      </c>
      <c r="G127" s="13">
        <f>(LosAngeles!$B$14*10^3)/LosAngeles!$B$8</f>
        <v>113.97828426098015</v>
      </c>
      <c r="H127" s="13">
        <f>(LasVegas!$B$14*10^3)/LasVegas!$B$8</f>
        <v>458.80856891323486</v>
      </c>
      <c r="I127" s="13">
        <f>(SanFrancisco!$B$14*10^3)/SanFrancisco!$B$8</f>
        <v>36.466790570282697</v>
      </c>
      <c r="J127" s="13">
        <f>(Baltimore!$B$14*10^3)/Baltimore!$B$8</f>
        <v>281.11121979849361</v>
      </c>
      <c r="K127" s="13">
        <f>(Albuquerque!$B$14*10^3)/Albuquerque!$B$8</f>
        <v>210.99481561185564</v>
      </c>
      <c r="L127" s="13">
        <f>(Seattle!$B$14*10^3)/Seattle!$B$8</f>
        <v>52.548175682285049</v>
      </c>
      <c r="M127" s="13">
        <f>(Chicago!$B$14*10^3)/Chicago!$B$8</f>
        <v>185.17069353418762</v>
      </c>
      <c r="N127" s="13">
        <f>(Boulder!$B$14*10^3)/Boulder!$B$8</f>
        <v>127.2424924190551</v>
      </c>
      <c r="O127" s="13">
        <f>(Minneapolis!$B$14*10^3)/Minneapolis!$B$8</f>
        <v>161.02905213733737</v>
      </c>
      <c r="P127" s="13">
        <f>(Helena!$B$14*10^3)/Helena!$B$8</f>
        <v>62.447422478724448</v>
      </c>
      <c r="Q127" s="13">
        <f>(Duluth!$B$14*10^3)/Duluth!$B$8</f>
        <v>56.460921451628685</v>
      </c>
      <c r="R127" s="13">
        <f>(Fairbanks!$B$14*10^3)/Fairbanks!$B$8</f>
        <v>18.74205223515602</v>
      </c>
    </row>
    <row r="128" spans="1:18">
      <c r="A128" s="6"/>
      <c r="B128" s="11" t="s">
        <v>171</v>
      </c>
      <c r="C128" s="13">
        <f>(Miami!$B$15*10^3)/Miami!$B$8</f>
        <v>566.95686197789303</v>
      </c>
      <c r="D128" s="13">
        <f>(Houston!$B$15*10^3)/Houston!$B$8</f>
        <v>566.95686197789303</v>
      </c>
      <c r="E128" s="13">
        <f>(Phoenix!$B$15*10^3)/Phoenix!$B$8</f>
        <v>566.95686197789303</v>
      </c>
      <c r="F128" s="13">
        <f>(Atlanta!$B$15*10^3)/Atlanta!$B$8</f>
        <v>566.95686197789303</v>
      </c>
      <c r="G128" s="13">
        <f>(LosAngeles!$B$15*10^3)/LosAngeles!$B$8</f>
        <v>566.95686197789303</v>
      </c>
      <c r="H128" s="13">
        <f>(LasVegas!$B$15*10^3)/LasVegas!$B$8</f>
        <v>566.95686197789303</v>
      </c>
      <c r="I128" s="13">
        <f>(SanFrancisco!$B$15*10^3)/SanFrancisco!$B$8</f>
        <v>566.95686197789303</v>
      </c>
      <c r="J128" s="13">
        <f>(Baltimore!$B$15*10^3)/Baltimore!$B$8</f>
        <v>566.95686197789303</v>
      </c>
      <c r="K128" s="13">
        <f>(Albuquerque!$B$15*10^3)/Albuquerque!$B$8</f>
        <v>566.95686197789303</v>
      </c>
      <c r="L128" s="13">
        <f>(Seattle!$B$15*10^3)/Seattle!$B$8</f>
        <v>566.95686197789303</v>
      </c>
      <c r="M128" s="13">
        <f>(Chicago!$B$15*10^3)/Chicago!$B$8</f>
        <v>566.95686197789303</v>
      </c>
      <c r="N128" s="13">
        <f>(Boulder!$B$15*10^3)/Boulder!$B$8</f>
        <v>566.95686197789303</v>
      </c>
      <c r="O128" s="13">
        <f>(Minneapolis!$B$15*10^3)/Minneapolis!$B$8</f>
        <v>566.95686197789303</v>
      </c>
      <c r="P128" s="13">
        <f>(Helena!$B$15*10^3)/Helena!$B$8</f>
        <v>566.95686197789303</v>
      </c>
      <c r="Q128" s="13">
        <f>(Duluth!$B$15*10^3)/Duluth!$B$8</f>
        <v>566.95686197789303</v>
      </c>
      <c r="R128" s="13">
        <f>(Fairbanks!$B$15*10^3)/Fairbanks!$B$8</f>
        <v>566.95686197789303</v>
      </c>
    </row>
    <row r="129" spans="1:18">
      <c r="A129" s="6"/>
      <c r="B129" s="11" t="s">
        <v>172</v>
      </c>
      <c r="C129" s="13">
        <f>(Miami!$B$16*10^3)/Miami!$B$8</f>
        <v>33.004010564413576</v>
      </c>
      <c r="D129" s="13">
        <f>(Houston!$B$16*10^3)/Houston!$B$8</f>
        <v>32.945319377873425</v>
      </c>
      <c r="E129" s="13">
        <f>(Phoenix!$B$16*10^3)/Phoenix!$B$8</f>
        <v>32.945319377873425</v>
      </c>
      <c r="F129" s="13">
        <f>(Atlanta!$B$16*10^3)/Atlanta!$B$8</f>
        <v>33.004010564413576</v>
      </c>
      <c r="G129" s="13">
        <f>(LosAngeles!$B$16*10^3)/LosAngeles!$B$8</f>
        <v>32.984446835566864</v>
      </c>
      <c r="H129" s="13">
        <f>(LasVegas!$B$16*10^3)/LasVegas!$B$8</f>
        <v>32.964883106720144</v>
      </c>
      <c r="I129" s="13">
        <f>(SanFrancisco!$B$16*10^3)/SanFrancisco!$B$8</f>
        <v>32.925755649026705</v>
      </c>
      <c r="J129" s="13">
        <f>(Baltimore!$B$16*10^3)/Baltimore!$B$8</f>
        <v>32.964883106720144</v>
      </c>
      <c r="K129" s="13">
        <f>(Albuquerque!$B$16*10^3)/Albuquerque!$B$8</f>
        <v>32.945319377873425</v>
      </c>
      <c r="L129" s="13">
        <f>(Seattle!$B$16*10^3)/Seattle!$B$8</f>
        <v>32.906191920179985</v>
      </c>
      <c r="M129" s="13">
        <f>(Chicago!$B$16*10^3)/Chicago!$B$8</f>
        <v>32.906191920179985</v>
      </c>
      <c r="N129" s="13">
        <f>(Boulder!$B$16*10^3)/Boulder!$B$8</f>
        <v>32.925755649026705</v>
      </c>
      <c r="O129" s="13">
        <f>(Minneapolis!$B$16*10^3)/Minneapolis!$B$8</f>
        <v>32.945319377873425</v>
      </c>
      <c r="P129" s="13">
        <f>(Helena!$B$16*10^3)/Helena!$B$8</f>
        <v>32.906191920179985</v>
      </c>
      <c r="Q129" s="13">
        <f>(Duluth!$B$16*10^3)/Duluth!$B$8</f>
        <v>32.886628191333273</v>
      </c>
      <c r="R129" s="13">
        <f>(Fairbanks!$B$16*10^3)/Fairbanks!$B$8</f>
        <v>32.690990902866091</v>
      </c>
    </row>
    <row r="130" spans="1:18">
      <c r="A130" s="6"/>
      <c r="B130" s="11" t="s">
        <v>173</v>
      </c>
      <c r="C130" s="13">
        <f>(Miami!$B$17*10^3)/Miami!$B$8</f>
        <v>1171.9651765626529</v>
      </c>
      <c r="D130" s="13">
        <f>(Houston!$B$17*10^3)/Houston!$B$8</f>
        <v>1171.9651765626529</v>
      </c>
      <c r="E130" s="13">
        <f>(Phoenix!$B$17*10^3)/Phoenix!$B$8</f>
        <v>1171.9651765626529</v>
      </c>
      <c r="F130" s="13">
        <f>(Atlanta!$B$17*10^3)/Atlanta!$B$8</f>
        <v>1171.9651765626529</v>
      </c>
      <c r="G130" s="13">
        <f>(LosAngeles!$B$17*10^3)/LosAngeles!$B$8</f>
        <v>1171.9651765626529</v>
      </c>
      <c r="H130" s="13">
        <f>(LasVegas!$B$17*10^3)/LasVegas!$B$8</f>
        <v>1171.9651765626529</v>
      </c>
      <c r="I130" s="13">
        <f>(SanFrancisco!$B$17*10^3)/SanFrancisco!$B$8</f>
        <v>1171.9651765626529</v>
      </c>
      <c r="J130" s="13">
        <f>(Baltimore!$B$17*10^3)/Baltimore!$B$8</f>
        <v>1171.9651765626529</v>
      </c>
      <c r="K130" s="13">
        <f>(Albuquerque!$B$17*10^3)/Albuquerque!$B$8</f>
        <v>1171.9651765626529</v>
      </c>
      <c r="L130" s="13">
        <f>(Seattle!$B$17*10^3)/Seattle!$B$8</f>
        <v>1171.9651765626529</v>
      </c>
      <c r="M130" s="13">
        <f>(Chicago!$B$17*10^3)/Chicago!$B$8</f>
        <v>1171.9651765626529</v>
      </c>
      <c r="N130" s="13">
        <f>(Boulder!$B$17*10^3)/Boulder!$B$8</f>
        <v>1171.9651765626529</v>
      </c>
      <c r="O130" s="13">
        <f>(Minneapolis!$B$17*10^3)/Minneapolis!$B$8</f>
        <v>1171.9651765626529</v>
      </c>
      <c r="P130" s="13">
        <f>(Helena!$B$17*10^3)/Helena!$B$8</f>
        <v>1171.9651765626529</v>
      </c>
      <c r="Q130" s="13">
        <f>(Duluth!$B$17*10^3)/Duluth!$B$8</f>
        <v>1171.9651765626529</v>
      </c>
      <c r="R130" s="13">
        <f>(Fairbanks!$B$17*10^3)/Fairbanks!$B$8</f>
        <v>1171.9651765626529</v>
      </c>
    </row>
    <row r="131" spans="1:18">
      <c r="A131" s="6"/>
      <c r="B131" s="11" t="s">
        <v>174</v>
      </c>
      <c r="C131" s="13">
        <f>(Miami!$B$18*10^3)/Miami!$B$8</f>
        <v>0</v>
      </c>
      <c r="D131" s="13">
        <f>(Houston!$B$18*10^3)/Houston!$B$8</f>
        <v>0</v>
      </c>
      <c r="E131" s="13">
        <f>(Phoenix!$B$18*10^3)/Phoenix!$B$8</f>
        <v>0</v>
      </c>
      <c r="F131" s="13">
        <f>(Atlanta!$B$18*10^3)/Atlanta!$B$8</f>
        <v>0</v>
      </c>
      <c r="G131" s="13">
        <f>(LosAngeles!$B$18*10^3)/LosAngeles!$B$8</f>
        <v>0</v>
      </c>
      <c r="H131" s="13">
        <f>(LasVegas!$B$18*10^3)/LasVegas!$B$8</f>
        <v>0</v>
      </c>
      <c r="I131" s="13">
        <f>(SanFrancisco!$B$18*10^3)/SanFrancisco!$B$8</f>
        <v>0</v>
      </c>
      <c r="J131" s="13">
        <f>(Baltimore!$B$18*10^3)/Baltimore!$B$8</f>
        <v>0</v>
      </c>
      <c r="K131" s="13">
        <f>(Albuquerque!$B$18*10^3)/Albuquerque!$B$8</f>
        <v>0</v>
      </c>
      <c r="L131" s="13">
        <f>(Seattle!$B$18*10^3)/Seattle!$B$8</f>
        <v>0</v>
      </c>
      <c r="M131" s="13">
        <f>(Chicago!$B$18*10^3)/Chicago!$B$8</f>
        <v>0</v>
      </c>
      <c r="N131" s="13">
        <f>(Boulder!$B$18*10^3)/Boulder!$B$8</f>
        <v>0</v>
      </c>
      <c r="O131" s="13">
        <f>(Minneapolis!$B$18*10^3)/Minneapolis!$B$8</f>
        <v>0</v>
      </c>
      <c r="P131" s="13">
        <f>(Helena!$B$18*10^3)/Helena!$B$8</f>
        <v>0</v>
      </c>
      <c r="Q131" s="13">
        <f>(Duluth!$B$18*10^3)/Duluth!$B$8</f>
        <v>0</v>
      </c>
      <c r="R131" s="13">
        <f>(Fairbanks!$B$18*10^3)/Fairbanks!$B$8</f>
        <v>0</v>
      </c>
    </row>
    <row r="132" spans="1:18">
      <c r="A132" s="6"/>
      <c r="B132" s="11" t="s">
        <v>175</v>
      </c>
      <c r="C132" s="13">
        <f>(Miami!$B$19*10^3)/Miami!$B$8</f>
        <v>457.55649026704492</v>
      </c>
      <c r="D132" s="13">
        <f>(Houston!$B$19*10^3)/Houston!$B$8</f>
        <v>474.71388046561674</v>
      </c>
      <c r="E132" s="13">
        <f>(Phoenix!$B$19*10^3)/Phoenix!$B$8</f>
        <v>492.39949134304999</v>
      </c>
      <c r="F132" s="13">
        <f>(Atlanta!$B$19*10^3)/Atlanta!$B$8</f>
        <v>484.94571065245037</v>
      </c>
      <c r="G132" s="13">
        <f>(LosAngeles!$B$19*10^3)/LosAngeles!$B$8</f>
        <v>422.77218037757996</v>
      </c>
      <c r="H132" s="13">
        <f>(LasVegas!$B$19*10^3)/LasVegas!$B$8</f>
        <v>496.27310965470019</v>
      </c>
      <c r="I132" s="13">
        <f>(SanFrancisco!$B$19*10^3)/SanFrancisco!$B$8</f>
        <v>385.89455150151622</v>
      </c>
      <c r="J132" s="13">
        <f>(Baltimore!$B$19*10^3)/Baltimore!$B$8</f>
        <v>458.35860314976037</v>
      </c>
      <c r="K132" s="13">
        <f>(Albuquerque!$B$19*10^3)/Albuquerque!$B$8</f>
        <v>501.47706152792716</v>
      </c>
      <c r="L132" s="13">
        <f>(Seattle!$B$19*10^3)/Seattle!$B$8</f>
        <v>412.14907561381199</v>
      </c>
      <c r="M132" s="13">
        <f>(Chicago!$B$19*10^3)/Chicago!$B$8</f>
        <v>428.40653428543482</v>
      </c>
      <c r="N132" s="13">
        <f>(Boulder!$B$19*10^3)/Boulder!$B$8</f>
        <v>454.89582314389122</v>
      </c>
      <c r="O132" s="13">
        <f>(Minneapolis!$B$19*10^3)/Minneapolis!$B$8</f>
        <v>271.68150249437542</v>
      </c>
      <c r="P132" s="13">
        <f>(Helena!$B$19*10^3)/Helena!$B$8</f>
        <v>433.37572141250126</v>
      </c>
      <c r="Q132" s="13">
        <f>(Duluth!$B$19*10^3)/Duluth!$B$8</f>
        <v>262.21265773256386</v>
      </c>
      <c r="R132" s="13">
        <f>(Fairbanks!$B$19*10^3)/Fairbanks!$B$8</f>
        <v>527.7315856402231</v>
      </c>
    </row>
    <row r="133" spans="1:18">
      <c r="A133" s="6"/>
      <c r="B133" s="11" t="s">
        <v>176</v>
      </c>
      <c r="C133" s="13">
        <f>(Miami!$B$20*10^3)/Miami!$B$8</f>
        <v>0</v>
      </c>
      <c r="D133" s="13">
        <f>(Houston!$B$20*10^3)/Houston!$B$8</f>
        <v>0</v>
      </c>
      <c r="E133" s="13">
        <f>(Phoenix!$B$20*10^3)/Phoenix!$B$8</f>
        <v>0</v>
      </c>
      <c r="F133" s="13">
        <f>(Atlanta!$B$20*10^3)/Atlanta!$B$8</f>
        <v>0</v>
      </c>
      <c r="G133" s="13">
        <f>(LosAngeles!$B$20*10^3)/LosAngeles!$B$8</f>
        <v>0</v>
      </c>
      <c r="H133" s="13">
        <f>(LasVegas!$B$20*10^3)/LasVegas!$B$8</f>
        <v>0</v>
      </c>
      <c r="I133" s="13">
        <f>(SanFrancisco!$B$20*10^3)/SanFrancisco!$B$8</f>
        <v>0</v>
      </c>
      <c r="J133" s="13">
        <f>(Baltimore!$B$20*10^3)/Baltimore!$B$8</f>
        <v>0</v>
      </c>
      <c r="K133" s="13">
        <f>(Albuquerque!$B$20*10^3)/Albuquerque!$B$8</f>
        <v>0</v>
      </c>
      <c r="L133" s="13">
        <f>(Seattle!$B$20*10^3)/Seattle!$B$8</f>
        <v>0</v>
      </c>
      <c r="M133" s="13">
        <f>(Chicago!$B$20*10^3)/Chicago!$B$8</f>
        <v>0</v>
      </c>
      <c r="N133" s="13">
        <f>(Boulder!$B$20*10^3)/Boulder!$B$8</f>
        <v>0</v>
      </c>
      <c r="O133" s="13">
        <f>(Minneapolis!$B$20*10^3)/Minneapolis!$B$8</f>
        <v>0</v>
      </c>
      <c r="P133" s="13">
        <f>(Helena!$B$20*10^3)/Helena!$B$8</f>
        <v>0</v>
      </c>
      <c r="Q133" s="13">
        <f>(Duluth!$B$20*10^3)/Duluth!$B$8</f>
        <v>0</v>
      </c>
      <c r="R133" s="13">
        <f>(Fairbanks!$B$20*10^3)/Fairbanks!$B$8</f>
        <v>0</v>
      </c>
    </row>
    <row r="134" spans="1:18">
      <c r="A134" s="6"/>
      <c r="B134" s="11" t="s">
        <v>177</v>
      </c>
      <c r="C134" s="13">
        <f>(Miami!$B$21*10^3)/Miami!$B$8</f>
        <v>0</v>
      </c>
      <c r="D134" s="13">
        <f>(Houston!$B$21*10^3)/Houston!$B$8</f>
        <v>0</v>
      </c>
      <c r="E134" s="13">
        <f>(Phoenix!$B$21*10^3)/Phoenix!$B$8</f>
        <v>0</v>
      </c>
      <c r="F134" s="13">
        <f>(Atlanta!$B$21*10^3)/Atlanta!$B$8</f>
        <v>0</v>
      </c>
      <c r="G134" s="13">
        <f>(LosAngeles!$B$21*10^3)/LosAngeles!$B$8</f>
        <v>0</v>
      </c>
      <c r="H134" s="13">
        <f>(LasVegas!$B$21*10^3)/LasVegas!$B$8</f>
        <v>0</v>
      </c>
      <c r="I134" s="13">
        <f>(SanFrancisco!$B$21*10^3)/SanFrancisco!$B$8</f>
        <v>0</v>
      </c>
      <c r="J134" s="13">
        <f>(Baltimore!$B$21*10^3)/Baltimore!$B$8</f>
        <v>0</v>
      </c>
      <c r="K134" s="13">
        <f>(Albuquerque!$B$21*10^3)/Albuquerque!$B$8</f>
        <v>0</v>
      </c>
      <c r="L134" s="13">
        <f>(Seattle!$B$21*10^3)/Seattle!$B$8</f>
        <v>0</v>
      </c>
      <c r="M134" s="13">
        <f>(Chicago!$B$21*10^3)/Chicago!$B$8</f>
        <v>0</v>
      </c>
      <c r="N134" s="13">
        <f>(Boulder!$B$21*10^3)/Boulder!$B$8</f>
        <v>0</v>
      </c>
      <c r="O134" s="13">
        <f>(Minneapolis!$B$21*10^3)/Minneapolis!$B$8</f>
        <v>0</v>
      </c>
      <c r="P134" s="13">
        <f>(Helena!$B$21*10^3)/Helena!$B$8</f>
        <v>0</v>
      </c>
      <c r="Q134" s="13">
        <f>(Duluth!$B$21*10^3)/Duluth!$B$8</f>
        <v>0</v>
      </c>
      <c r="R134" s="13">
        <f>(Fairbanks!$B$21*10^3)/Fairbanks!$B$8</f>
        <v>0</v>
      </c>
    </row>
    <row r="135" spans="1:18">
      <c r="A135" s="6"/>
      <c r="B135" s="11" t="s">
        <v>178</v>
      </c>
      <c r="C135" s="13">
        <f>(Miami!$B$22*10^3)/Miami!$B$8</f>
        <v>0</v>
      </c>
      <c r="D135" s="13">
        <f>(Houston!$B$22*10^3)/Houston!$B$8</f>
        <v>0</v>
      </c>
      <c r="E135" s="13">
        <f>(Phoenix!$B$22*10^3)/Phoenix!$B$8</f>
        <v>0</v>
      </c>
      <c r="F135" s="13">
        <f>(Atlanta!$B$22*10^3)/Atlanta!$B$8</f>
        <v>0</v>
      </c>
      <c r="G135" s="13">
        <f>(LosAngeles!$B$22*10^3)/LosAngeles!$B$8</f>
        <v>0</v>
      </c>
      <c r="H135" s="13">
        <f>(LasVegas!$B$22*10^3)/LasVegas!$B$8</f>
        <v>0</v>
      </c>
      <c r="I135" s="13">
        <f>(SanFrancisco!$B$22*10^3)/SanFrancisco!$B$8</f>
        <v>0</v>
      </c>
      <c r="J135" s="13">
        <f>(Baltimore!$B$22*10^3)/Baltimore!$B$8</f>
        <v>0</v>
      </c>
      <c r="K135" s="13">
        <f>(Albuquerque!$B$22*10^3)/Albuquerque!$B$8</f>
        <v>0</v>
      </c>
      <c r="L135" s="13">
        <f>(Seattle!$B$22*10^3)/Seattle!$B$8</f>
        <v>0</v>
      </c>
      <c r="M135" s="13">
        <f>(Chicago!$B$22*10^3)/Chicago!$B$8</f>
        <v>0</v>
      </c>
      <c r="N135" s="13">
        <f>(Boulder!$B$22*10^3)/Boulder!$B$8</f>
        <v>0</v>
      </c>
      <c r="O135" s="13">
        <f>(Minneapolis!$B$22*10^3)/Minneapolis!$B$8</f>
        <v>0</v>
      </c>
      <c r="P135" s="13">
        <f>(Helena!$B$22*10^3)/Helena!$B$8</f>
        <v>0</v>
      </c>
      <c r="Q135" s="13">
        <f>(Duluth!$B$22*10^3)/Duluth!$B$8</f>
        <v>0</v>
      </c>
      <c r="R135" s="13">
        <f>(Fairbanks!$B$22*10^3)/Fairbanks!$B$8</f>
        <v>0</v>
      </c>
    </row>
    <row r="136" spans="1:18">
      <c r="A136" s="6"/>
      <c r="B136" s="11" t="s">
        <v>179</v>
      </c>
      <c r="C136" s="13">
        <f>(Miami!$B$23*10^3)/Miami!$B$8</f>
        <v>0</v>
      </c>
      <c r="D136" s="13">
        <f>(Houston!$B$23*10^3)/Houston!$B$8</f>
        <v>0</v>
      </c>
      <c r="E136" s="13">
        <f>(Phoenix!$B$23*10^3)/Phoenix!$B$8</f>
        <v>0</v>
      </c>
      <c r="F136" s="13">
        <f>(Atlanta!$B$23*10^3)/Atlanta!$B$8</f>
        <v>0</v>
      </c>
      <c r="G136" s="13">
        <f>(LosAngeles!$B$23*10^3)/LosAngeles!$B$8</f>
        <v>0</v>
      </c>
      <c r="H136" s="13">
        <f>(LasVegas!$B$23*10^3)/LasVegas!$B$8</f>
        <v>0</v>
      </c>
      <c r="I136" s="13">
        <f>(SanFrancisco!$B$23*10^3)/SanFrancisco!$B$8</f>
        <v>0</v>
      </c>
      <c r="J136" s="13">
        <f>(Baltimore!$B$23*10^3)/Baltimore!$B$8</f>
        <v>0</v>
      </c>
      <c r="K136" s="13">
        <f>(Albuquerque!$B$23*10^3)/Albuquerque!$B$8</f>
        <v>0</v>
      </c>
      <c r="L136" s="13">
        <f>(Seattle!$B$23*10^3)/Seattle!$B$8</f>
        <v>0</v>
      </c>
      <c r="M136" s="13">
        <f>(Chicago!$B$23*10^3)/Chicago!$B$8</f>
        <v>0</v>
      </c>
      <c r="N136" s="13">
        <f>(Boulder!$B$23*10^3)/Boulder!$B$8</f>
        <v>0</v>
      </c>
      <c r="O136" s="13">
        <f>(Minneapolis!$B$23*10^3)/Minneapolis!$B$8</f>
        <v>0</v>
      </c>
      <c r="P136" s="13">
        <f>(Helena!$B$23*10^3)/Helena!$B$8</f>
        <v>0</v>
      </c>
      <c r="Q136" s="13">
        <f>(Duluth!$B$23*10^3)/Duluth!$B$8</f>
        <v>0</v>
      </c>
      <c r="R136" s="13">
        <f>(Fairbanks!$B$23*10^3)/Fairbanks!$B$8</f>
        <v>0</v>
      </c>
    </row>
    <row r="137" spans="1:18">
      <c r="A137" s="6"/>
      <c r="B137" s="11" t="s">
        <v>180</v>
      </c>
      <c r="C137" s="13">
        <f>(Miami!$B$24*10^3)/Miami!$B$8</f>
        <v>0</v>
      </c>
      <c r="D137" s="13">
        <f>(Houston!$B$24*10^3)/Houston!$B$8</f>
        <v>0</v>
      </c>
      <c r="E137" s="13">
        <f>(Phoenix!$B$24*10^3)/Phoenix!$B$8</f>
        <v>0</v>
      </c>
      <c r="F137" s="13">
        <f>(Atlanta!$B$24*10^3)/Atlanta!$B$8</f>
        <v>0</v>
      </c>
      <c r="G137" s="13">
        <f>(LosAngeles!$B$24*10^3)/LosAngeles!$B$8</f>
        <v>0</v>
      </c>
      <c r="H137" s="13">
        <f>(LasVegas!$B$24*10^3)/LasVegas!$B$8</f>
        <v>0</v>
      </c>
      <c r="I137" s="13">
        <f>(SanFrancisco!$B$24*10^3)/SanFrancisco!$B$8</f>
        <v>0</v>
      </c>
      <c r="J137" s="13">
        <f>(Baltimore!$B$24*10^3)/Baltimore!$B$8</f>
        <v>0</v>
      </c>
      <c r="K137" s="13">
        <f>(Albuquerque!$B$24*10^3)/Albuquerque!$B$8</f>
        <v>0</v>
      </c>
      <c r="L137" s="13">
        <f>(Seattle!$B$24*10^3)/Seattle!$B$8</f>
        <v>0</v>
      </c>
      <c r="M137" s="13">
        <f>(Chicago!$B$24*10^3)/Chicago!$B$8</f>
        <v>0</v>
      </c>
      <c r="N137" s="13">
        <f>(Boulder!$B$24*10^3)/Boulder!$B$8</f>
        <v>0</v>
      </c>
      <c r="O137" s="13">
        <f>(Minneapolis!$B$24*10^3)/Minneapolis!$B$8</f>
        <v>0</v>
      </c>
      <c r="P137" s="13">
        <f>(Helena!$B$24*10^3)/Helena!$B$8</f>
        <v>0</v>
      </c>
      <c r="Q137" s="13">
        <f>(Duluth!$B$24*10^3)/Duluth!$B$8</f>
        <v>0</v>
      </c>
      <c r="R137" s="13">
        <f>(Fairbanks!$B$24*10^3)/Fairbanks!$B$8</f>
        <v>0</v>
      </c>
    </row>
    <row r="138" spans="1:18">
      <c r="A138" s="6"/>
      <c r="B138" s="11" t="s">
        <v>181</v>
      </c>
      <c r="C138" s="13">
        <f>(Miami!$B$25*10^3)/Miami!$B$8</f>
        <v>131.62476768071994</v>
      </c>
      <c r="D138" s="13">
        <f>(Houston!$B$25*10^3)/Houston!$B$8</f>
        <v>126.24474224787245</v>
      </c>
      <c r="E138" s="13">
        <f>(Phoenix!$B$25*10^3)/Phoenix!$B$8</f>
        <v>125.73608529785777</v>
      </c>
      <c r="F138" s="13">
        <f>(Atlanta!$B$25*10^3)/Atlanta!$B$8</f>
        <v>120.92340800156511</v>
      </c>
      <c r="G138" s="13">
        <f>(LosAngeles!$B$25*10^3)/LosAngeles!$B$8</f>
        <v>121.52988359581337</v>
      </c>
      <c r="H138" s="13">
        <f>(LasVegas!$B$25*10^3)/LasVegas!$B$8</f>
        <v>121.97984935928788</v>
      </c>
      <c r="I138" s="13">
        <f>(SanFrancisco!$B$25*10^3)/SanFrancisco!$B$8</f>
        <v>116.63895138413382</v>
      </c>
      <c r="J138" s="13">
        <f>(Baltimore!$B$25*10^3)/Baltimore!$B$8</f>
        <v>117.36280935146239</v>
      </c>
      <c r="K138" s="13">
        <f>(Albuquerque!$B$25*10^3)/Albuquerque!$B$8</f>
        <v>116.87371613029444</v>
      </c>
      <c r="L138" s="13">
        <f>(Seattle!$B$25*10^3)/Seattle!$B$8</f>
        <v>114.36955883791451</v>
      </c>
      <c r="M138" s="13">
        <f>(Chicago!$B$25*10^3)/Chicago!$B$8</f>
        <v>114.93690697446934</v>
      </c>
      <c r="N138" s="13">
        <f>(Boulder!$B$25*10^3)/Boulder!$B$8</f>
        <v>114.13479409175389</v>
      </c>
      <c r="O138" s="13">
        <f>(Minneapolis!$B$25*10^3)/Minneapolis!$B$8</f>
        <v>113.78264697251296</v>
      </c>
      <c r="P138" s="13">
        <f>(Helena!$B$25*10^3)/Helena!$B$8</f>
        <v>111.90452900322802</v>
      </c>
      <c r="Q138" s="13">
        <f>(Duluth!$B$25*10^3)/Duluth!$B$8</f>
        <v>110.10466594932994</v>
      </c>
      <c r="R138" s="13">
        <f>(Fairbanks!$B$25*10^3)/Fairbanks!$B$8</f>
        <v>107.40487136848284</v>
      </c>
    </row>
    <row r="139" spans="1:18">
      <c r="A139" s="6"/>
      <c r="B139" s="11" t="s">
        <v>182</v>
      </c>
      <c r="C139" s="13">
        <f>(Miami!$B$26*10^3)/Miami!$B$8</f>
        <v>0</v>
      </c>
      <c r="D139" s="13">
        <f>(Houston!$B$26*10^3)/Houston!$B$8</f>
        <v>0</v>
      </c>
      <c r="E139" s="13">
        <f>(Phoenix!$B$26*10^3)/Phoenix!$B$8</f>
        <v>0</v>
      </c>
      <c r="F139" s="13">
        <f>(Atlanta!$B$26*10^3)/Atlanta!$B$8</f>
        <v>0</v>
      </c>
      <c r="G139" s="13">
        <f>(LosAngeles!$B$26*10^3)/LosAngeles!$B$8</f>
        <v>0</v>
      </c>
      <c r="H139" s="13">
        <f>(LasVegas!$B$26*10^3)/LasVegas!$B$8</f>
        <v>0</v>
      </c>
      <c r="I139" s="13">
        <f>(SanFrancisco!$B$26*10^3)/SanFrancisco!$B$8</f>
        <v>0</v>
      </c>
      <c r="J139" s="13">
        <f>(Baltimore!$B$26*10^3)/Baltimore!$B$8</f>
        <v>0</v>
      </c>
      <c r="K139" s="13">
        <f>(Albuquerque!$B$26*10^3)/Albuquerque!$B$8</f>
        <v>0</v>
      </c>
      <c r="L139" s="13">
        <f>(Seattle!$B$26*10^3)/Seattle!$B$8</f>
        <v>0</v>
      </c>
      <c r="M139" s="13">
        <f>(Chicago!$B$26*10^3)/Chicago!$B$8</f>
        <v>0</v>
      </c>
      <c r="N139" s="13">
        <f>(Boulder!$B$26*10^3)/Boulder!$B$8</f>
        <v>0</v>
      </c>
      <c r="O139" s="13">
        <f>(Minneapolis!$B$26*10^3)/Minneapolis!$B$8</f>
        <v>0</v>
      </c>
      <c r="P139" s="13">
        <f>(Helena!$B$26*10^3)/Helena!$B$8</f>
        <v>0</v>
      </c>
      <c r="Q139" s="13">
        <f>(Duluth!$B$26*10^3)/Duluth!$B$8</f>
        <v>0</v>
      </c>
      <c r="R139" s="13">
        <f>(Fairbanks!$B$26*10^3)/Fairbanks!$B$8</f>
        <v>0</v>
      </c>
    </row>
    <row r="140" spans="1:18">
      <c r="A140" s="6"/>
      <c r="B140" s="11" t="s">
        <v>84</v>
      </c>
      <c r="C140" s="13">
        <f>(Miami!$B$28*10^3)/Miami!$B$8</f>
        <v>3280.8764550523333</v>
      </c>
      <c r="D140" s="13">
        <f>(Houston!$B$28*10^3)/Houston!$B$8</f>
        <v>3032.8279370047931</v>
      </c>
      <c r="E140" s="13">
        <f>(Phoenix!$B$28*10^3)/Phoenix!$B$8</f>
        <v>3037.2884671818451</v>
      </c>
      <c r="F140" s="13">
        <f>(Atlanta!$B$28*10^3)/Atlanta!$B$8</f>
        <v>2764.178812481659</v>
      </c>
      <c r="G140" s="13">
        <f>(LosAngeles!$B$28*10^3)/LosAngeles!$B$8</f>
        <v>2430.2063973393329</v>
      </c>
      <c r="H140" s="13">
        <f>(LasVegas!$B$28*10^3)/LasVegas!$B$8</f>
        <v>2848.9680133033357</v>
      </c>
      <c r="I140" s="13">
        <f>(SanFrancisco!$B$28*10^3)/SanFrancisco!$B$8</f>
        <v>2310.8676513743521</v>
      </c>
      <c r="J140" s="13">
        <f>(Baltimore!$B$28*10^3)/Baltimore!$B$8</f>
        <v>2628.7391176758292</v>
      </c>
      <c r="K140" s="13">
        <f>(Albuquerque!$B$28*10^3)/Albuquerque!$B$8</f>
        <v>2601.2520786461901</v>
      </c>
      <c r="L140" s="13">
        <f>(Seattle!$B$28*10^3)/Seattle!$B$8</f>
        <v>2350.9146043235842</v>
      </c>
      <c r="M140" s="13">
        <f>(Chicago!$B$28*10^3)/Chicago!$B$8</f>
        <v>2500.3619289836643</v>
      </c>
      <c r="N140" s="13">
        <f>(Boulder!$B$28*10^3)/Boulder!$B$8</f>
        <v>2468.1404675731196</v>
      </c>
      <c r="O140" s="13">
        <f>(Minneapolis!$B$28*10^3)/Minneapolis!$B$8</f>
        <v>2318.380123251492</v>
      </c>
      <c r="P140" s="13">
        <f>(Helena!$B$28*10^3)/Helena!$B$8</f>
        <v>2379.5754670840265</v>
      </c>
      <c r="Q140" s="13">
        <f>(Duluth!$B$28*10^3)/Duluth!$B$8</f>
        <v>2200.626039323095</v>
      </c>
      <c r="R140" s="13">
        <f>(Fairbanks!$B$28*10^3)/Fairbanks!$B$8</f>
        <v>2425.5111024161206</v>
      </c>
    </row>
    <row r="141" spans="1:18">
      <c r="A141" s="6"/>
      <c r="B141" s="9" t="s">
        <v>203</v>
      </c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</row>
    <row r="142" spans="1:18">
      <c r="A142" s="6"/>
      <c r="B142" s="11" t="s">
        <v>183</v>
      </c>
      <c r="C142" s="13">
        <f>(Miami!$C$13*10^3)/Miami!$B$8</f>
        <v>29.20864716815025</v>
      </c>
      <c r="D142" s="13">
        <f>(Houston!$C$13*10^3)/Houston!$B$8</f>
        <v>438.95138413381591</v>
      </c>
      <c r="E142" s="13">
        <f>(Phoenix!$C$13*10^3)/Phoenix!$B$8</f>
        <v>308.55913137043922</v>
      </c>
      <c r="F142" s="13">
        <f>(Atlanta!$C$13*10^3)/Atlanta!$B$8</f>
        <v>852.54817568228509</v>
      </c>
      <c r="G142" s="13">
        <f>(LosAngeles!$C$13*10^3)/LosAngeles!$B$8</f>
        <v>246.99207668981708</v>
      </c>
      <c r="H142" s="13">
        <f>(LasVegas!$C$13*10^3)/LasVegas!$B$8</f>
        <v>536.65264599432658</v>
      </c>
      <c r="I142" s="13">
        <f>(SanFrancisco!$C$13*10^3)/SanFrancisco!$B$8</f>
        <v>767.07424435097334</v>
      </c>
      <c r="J142" s="13">
        <f>(Baltimore!$C$13*10^3)/Baltimore!$B$8</f>
        <v>1534.5984544654211</v>
      </c>
      <c r="K142" s="13">
        <f>(Albuquerque!$C$13*10^3)/Albuquerque!$B$8</f>
        <v>1014.7901790081191</v>
      </c>
      <c r="L142" s="13">
        <f>(Seattle!$C$13*10^3)/Seattle!$B$8</f>
        <v>1395.8329257556491</v>
      </c>
      <c r="M142" s="13">
        <f>(Chicago!$C$13*10^3)/Chicago!$B$8</f>
        <v>2094.0428445661746</v>
      </c>
      <c r="N142" s="13">
        <f>(Boulder!$C$13*10^3)/Boulder!$B$8</f>
        <v>1520.023476474616</v>
      </c>
      <c r="O142" s="13">
        <f>(Minneapolis!$C$13*10^3)/Minneapolis!$B$8</f>
        <v>2816.6682969774042</v>
      </c>
      <c r="P142" s="13">
        <f>(Helena!$C$13*10^3)/Helena!$B$8</f>
        <v>2206.8864325540449</v>
      </c>
      <c r="Q142" s="13">
        <f>(Duluth!$C$13*10^3)/Duluth!$B$8</f>
        <v>3541.8174704098601</v>
      </c>
      <c r="R142" s="13">
        <f>(Fairbanks!$C$13*10^3)/Fairbanks!$B$8</f>
        <v>5303.6095079722199</v>
      </c>
    </row>
    <row r="143" spans="1:18">
      <c r="A143" s="6"/>
      <c r="B143" s="11" t="s">
        <v>184</v>
      </c>
      <c r="C143" s="13">
        <f>(Miami!$C$14*10^3)/Miami!$B$8</f>
        <v>0</v>
      </c>
      <c r="D143" s="13">
        <f>(Houston!$C$14*10^3)/Houston!$B$8</f>
        <v>0</v>
      </c>
      <c r="E143" s="13">
        <f>(Phoenix!$C$14*10^3)/Phoenix!$B$8</f>
        <v>0</v>
      </c>
      <c r="F143" s="13">
        <f>(Atlanta!$C$14*10^3)/Atlanta!$B$8</f>
        <v>0</v>
      </c>
      <c r="G143" s="13">
        <f>(LosAngeles!$C$14*10^3)/LosAngeles!$B$8</f>
        <v>0</v>
      </c>
      <c r="H143" s="13">
        <f>(LasVegas!$C$14*10^3)/LasVegas!$B$8</f>
        <v>0</v>
      </c>
      <c r="I143" s="13">
        <f>(SanFrancisco!$C$14*10^3)/SanFrancisco!$B$8</f>
        <v>0</v>
      </c>
      <c r="J143" s="13">
        <f>(Baltimore!$C$14*10^3)/Baltimore!$B$8</f>
        <v>0</v>
      </c>
      <c r="K143" s="13">
        <f>(Albuquerque!$C$14*10^3)/Albuquerque!$B$8</f>
        <v>0</v>
      </c>
      <c r="L143" s="13">
        <f>(Seattle!$C$14*10^3)/Seattle!$B$8</f>
        <v>0</v>
      </c>
      <c r="M143" s="13">
        <f>(Chicago!$C$14*10^3)/Chicago!$B$8</f>
        <v>0</v>
      </c>
      <c r="N143" s="13">
        <f>(Boulder!$C$14*10^3)/Boulder!$B$8</f>
        <v>0</v>
      </c>
      <c r="O143" s="13">
        <f>(Minneapolis!$C$14*10^3)/Minneapolis!$B$8</f>
        <v>0</v>
      </c>
      <c r="P143" s="13">
        <f>(Helena!$C$14*10^3)/Helena!$B$8</f>
        <v>0</v>
      </c>
      <c r="Q143" s="13">
        <f>(Duluth!$C$14*10^3)/Duluth!$B$8</f>
        <v>0</v>
      </c>
      <c r="R143" s="13">
        <f>(Fairbanks!$C$14*10^3)/Fairbanks!$B$8</f>
        <v>0</v>
      </c>
    </row>
    <row r="144" spans="1:18">
      <c r="A144" s="6"/>
      <c r="B144" s="11" t="s">
        <v>185</v>
      </c>
      <c r="C144" s="13">
        <f>(Miami!$C$15*10^3)/Miami!$B$8</f>
        <v>0</v>
      </c>
      <c r="D144" s="13">
        <f>(Houston!$C$15*10^3)/Houston!$B$8</f>
        <v>0</v>
      </c>
      <c r="E144" s="13">
        <f>(Phoenix!$C$15*10^3)/Phoenix!$B$8</f>
        <v>0</v>
      </c>
      <c r="F144" s="13">
        <f>(Atlanta!$C$15*10^3)/Atlanta!$B$8</f>
        <v>0</v>
      </c>
      <c r="G144" s="13">
        <f>(LosAngeles!$C$15*10^3)/LosAngeles!$B$8</f>
        <v>0</v>
      </c>
      <c r="H144" s="13">
        <f>(LasVegas!$C$15*10^3)/LasVegas!$B$8</f>
        <v>0</v>
      </c>
      <c r="I144" s="13">
        <f>(SanFrancisco!$C$15*10^3)/SanFrancisco!$B$8</f>
        <v>0</v>
      </c>
      <c r="J144" s="13">
        <f>(Baltimore!$C$15*10^3)/Baltimore!$B$8</f>
        <v>0</v>
      </c>
      <c r="K144" s="13">
        <f>(Albuquerque!$C$15*10^3)/Albuquerque!$B$8</f>
        <v>0</v>
      </c>
      <c r="L144" s="13">
        <f>(Seattle!$C$15*10^3)/Seattle!$B$8</f>
        <v>0</v>
      </c>
      <c r="M144" s="13">
        <f>(Chicago!$C$15*10^3)/Chicago!$B$8</f>
        <v>0</v>
      </c>
      <c r="N144" s="13">
        <f>(Boulder!$C$15*10^3)/Boulder!$B$8</f>
        <v>0</v>
      </c>
      <c r="O144" s="13">
        <f>(Minneapolis!$C$15*10^3)/Minneapolis!$B$8</f>
        <v>0</v>
      </c>
      <c r="P144" s="13">
        <f>(Helena!$C$15*10^3)/Helena!$B$8</f>
        <v>0</v>
      </c>
      <c r="Q144" s="13">
        <f>(Duluth!$C$15*10^3)/Duluth!$B$8</f>
        <v>0</v>
      </c>
      <c r="R144" s="13">
        <f>(Fairbanks!$C$15*10^3)/Fairbanks!$B$8</f>
        <v>0</v>
      </c>
    </row>
    <row r="145" spans="1:18">
      <c r="A145" s="6"/>
      <c r="B145" s="11" t="s">
        <v>186</v>
      </c>
      <c r="C145" s="13">
        <f>(Miami!$C$16*10^3)/Miami!$B$8</f>
        <v>0</v>
      </c>
      <c r="D145" s="13">
        <f>(Houston!$C$16*10^3)/Houston!$B$8</f>
        <v>0</v>
      </c>
      <c r="E145" s="13">
        <f>(Phoenix!$C$16*10^3)/Phoenix!$B$8</f>
        <v>0</v>
      </c>
      <c r="F145" s="13">
        <f>(Atlanta!$C$16*10^3)/Atlanta!$B$8</f>
        <v>0</v>
      </c>
      <c r="G145" s="13">
        <f>(LosAngeles!$C$16*10^3)/LosAngeles!$B$8</f>
        <v>0</v>
      </c>
      <c r="H145" s="13">
        <f>(LasVegas!$C$16*10^3)/LasVegas!$B$8</f>
        <v>0</v>
      </c>
      <c r="I145" s="13">
        <f>(SanFrancisco!$C$16*10^3)/SanFrancisco!$B$8</f>
        <v>0</v>
      </c>
      <c r="J145" s="13">
        <f>(Baltimore!$C$16*10^3)/Baltimore!$B$8</f>
        <v>0</v>
      </c>
      <c r="K145" s="13">
        <f>(Albuquerque!$C$16*10^3)/Albuquerque!$B$8</f>
        <v>0</v>
      </c>
      <c r="L145" s="13">
        <f>(Seattle!$C$16*10^3)/Seattle!$B$8</f>
        <v>0</v>
      </c>
      <c r="M145" s="13">
        <f>(Chicago!$C$16*10^3)/Chicago!$B$8</f>
        <v>0</v>
      </c>
      <c r="N145" s="13">
        <f>(Boulder!$C$16*10^3)/Boulder!$B$8</f>
        <v>0</v>
      </c>
      <c r="O145" s="13">
        <f>(Minneapolis!$C$16*10^3)/Minneapolis!$B$8</f>
        <v>0</v>
      </c>
      <c r="P145" s="13">
        <f>(Helena!$C$16*10^3)/Helena!$B$8</f>
        <v>0</v>
      </c>
      <c r="Q145" s="13">
        <f>(Duluth!$C$16*10^3)/Duluth!$B$8</f>
        <v>0</v>
      </c>
      <c r="R145" s="13">
        <f>(Fairbanks!$C$16*10^3)/Fairbanks!$B$8</f>
        <v>0</v>
      </c>
    </row>
    <row r="146" spans="1:18">
      <c r="A146" s="6"/>
      <c r="B146" s="11" t="s">
        <v>187</v>
      </c>
      <c r="C146" s="13">
        <f>(Miami!$C$17*10^3)/Miami!$B$8</f>
        <v>1566.8981707913529</v>
      </c>
      <c r="D146" s="13">
        <f>(Houston!$C$17*10^3)/Houston!$B$8</f>
        <v>1566.8981707913529</v>
      </c>
      <c r="E146" s="13">
        <f>(Phoenix!$C$17*10^3)/Phoenix!$B$8</f>
        <v>1566.8981707913529</v>
      </c>
      <c r="F146" s="13">
        <f>(Atlanta!$C$17*10^3)/Atlanta!$B$8</f>
        <v>1566.8981707913529</v>
      </c>
      <c r="G146" s="13">
        <f>(LosAngeles!$C$17*10^3)/LosAngeles!$B$8</f>
        <v>1566.8981707913529</v>
      </c>
      <c r="H146" s="13">
        <f>(LasVegas!$C$17*10^3)/LasVegas!$B$8</f>
        <v>1566.8981707913529</v>
      </c>
      <c r="I146" s="13">
        <f>(SanFrancisco!$C$17*10^3)/SanFrancisco!$B$8</f>
        <v>1566.8981707913529</v>
      </c>
      <c r="J146" s="13">
        <f>(Baltimore!$C$17*10^3)/Baltimore!$B$8</f>
        <v>1566.8981707913529</v>
      </c>
      <c r="K146" s="13">
        <f>(Albuquerque!$C$17*10^3)/Albuquerque!$B$8</f>
        <v>1566.8981707913529</v>
      </c>
      <c r="L146" s="13">
        <f>(Seattle!$C$17*10^3)/Seattle!$B$8</f>
        <v>1566.8981707913529</v>
      </c>
      <c r="M146" s="13">
        <f>(Chicago!$C$17*10^3)/Chicago!$B$8</f>
        <v>1566.8981707913529</v>
      </c>
      <c r="N146" s="13">
        <f>(Boulder!$C$17*10^3)/Boulder!$B$8</f>
        <v>1566.8981707913529</v>
      </c>
      <c r="O146" s="13">
        <f>(Minneapolis!$C$17*10^3)/Minneapolis!$B$8</f>
        <v>1566.8981707913529</v>
      </c>
      <c r="P146" s="13">
        <f>(Helena!$C$17*10^3)/Helena!$B$8</f>
        <v>1566.8981707913529</v>
      </c>
      <c r="Q146" s="13">
        <f>(Duluth!$C$17*10^3)/Duluth!$B$8</f>
        <v>1566.8981707913529</v>
      </c>
      <c r="R146" s="13">
        <f>(Fairbanks!$C$17*10^3)/Fairbanks!$B$8</f>
        <v>1566.8981707913529</v>
      </c>
    </row>
    <row r="147" spans="1:18">
      <c r="A147" s="6"/>
      <c r="B147" s="11" t="s">
        <v>188</v>
      </c>
      <c r="C147" s="13">
        <f>(Miami!$C$18*10^3)/Miami!$B$8</f>
        <v>0</v>
      </c>
      <c r="D147" s="13">
        <f>(Houston!$C$18*10^3)/Houston!$B$8</f>
        <v>0</v>
      </c>
      <c r="E147" s="13">
        <f>(Phoenix!$C$18*10^3)/Phoenix!$B$8</f>
        <v>0</v>
      </c>
      <c r="F147" s="13">
        <f>(Atlanta!$C$18*10^3)/Atlanta!$B$8</f>
        <v>0</v>
      </c>
      <c r="G147" s="13">
        <f>(LosAngeles!$C$18*10^3)/LosAngeles!$B$8</f>
        <v>0</v>
      </c>
      <c r="H147" s="13">
        <f>(LasVegas!$C$18*10^3)/LasVegas!$B$8</f>
        <v>0</v>
      </c>
      <c r="I147" s="13">
        <f>(SanFrancisco!$C$18*10^3)/SanFrancisco!$B$8</f>
        <v>0</v>
      </c>
      <c r="J147" s="13">
        <f>(Baltimore!$C$18*10^3)/Baltimore!$B$8</f>
        <v>0</v>
      </c>
      <c r="K147" s="13">
        <f>(Albuquerque!$C$18*10^3)/Albuquerque!$B$8</f>
        <v>0</v>
      </c>
      <c r="L147" s="13">
        <f>(Seattle!$C$18*10^3)/Seattle!$B$8</f>
        <v>0</v>
      </c>
      <c r="M147" s="13">
        <f>(Chicago!$C$18*10^3)/Chicago!$B$8</f>
        <v>0</v>
      </c>
      <c r="N147" s="13">
        <f>(Boulder!$C$18*10^3)/Boulder!$B$8</f>
        <v>0</v>
      </c>
      <c r="O147" s="13">
        <f>(Minneapolis!$C$18*10^3)/Minneapolis!$B$8</f>
        <v>0</v>
      </c>
      <c r="P147" s="13">
        <f>(Helena!$C$18*10^3)/Helena!$B$8</f>
        <v>0</v>
      </c>
      <c r="Q147" s="13">
        <f>(Duluth!$C$18*10^3)/Duluth!$B$8</f>
        <v>0</v>
      </c>
      <c r="R147" s="13">
        <f>(Fairbanks!$C$18*10^3)/Fairbanks!$B$8</f>
        <v>0</v>
      </c>
    </row>
    <row r="148" spans="1:18">
      <c r="A148" s="6"/>
      <c r="B148" s="11" t="s">
        <v>189</v>
      </c>
      <c r="C148" s="13">
        <f>(Miami!$C$19*10^3)/Miami!$B$8</f>
        <v>0</v>
      </c>
      <c r="D148" s="13">
        <f>(Houston!$C$19*10^3)/Houston!$B$8</f>
        <v>0</v>
      </c>
      <c r="E148" s="13">
        <f>(Phoenix!$C$19*10^3)/Phoenix!$B$8</f>
        <v>0</v>
      </c>
      <c r="F148" s="13">
        <f>(Atlanta!$C$19*10^3)/Atlanta!$B$8</f>
        <v>0</v>
      </c>
      <c r="G148" s="13">
        <f>(LosAngeles!$C$19*10^3)/LosAngeles!$B$8</f>
        <v>0</v>
      </c>
      <c r="H148" s="13">
        <f>(LasVegas!$C$19*10^3)/LasVegas!$B$8</f>
        <v>0</v>
      </c>
      <c r="I148" s="13">
        <f>(SanFrancisco!$C$19*10^3)/SanFrancisco!$B$8</f>
        <v>0</v>
      </c>
      <c r="J148" s="13">
        <f>(Baltimore!$C$19*10^3)/Baltimore!$B$8</f>
        <v>0</v>
      </c>
      <c r="K148" s="13">
        <f>(Albuquerque!$C$19*10^3)/Albuquerque!$B$8</f>
        <v>0</v>
      </c>
      <c r="L148" s="13">
        <f>(Seattle!$C$19*10^3)/Seattle!$B$8</f>
        <v>0</v>
      </c>
      <c r="M148" s="13">
        <f>(Chicago!$C$19*10^3)/Chicago!$B$8</f>
        <v>0</v>
      </c>
      <c r="N148" s="13">
        <f>(Boulder!$C$19*10^3)/Boulder!$B$8</f>
        <v>0</v>
      </c>
      <c r="O148" s="13">
        <f>(Minneapolis!$C$19*10^3)/Minneapolis!$B$8</f>
        <v>0</v>
      </c>
      <c r="P148" s="13">
        <f>(Helena!$C$19*10^3)/Helena!$B$8</f>
        <v>0</v>
      </c>
      <c r="Q148" s="13">
        <f>(Duluth!$C$19*10^3)/Duluth!$B$8</f>
        <v>0</v>
      </c>
      <c r="R148" s="13">
        <f>(Fairbanks!$C$19*10^3)/Fairbanks!$B$8</f>
        <v>0</v>
      </c>
    </row>
    <row r="149" spans="1:18">
      <c r="A149" s="6"/>
      <c r="B149" s="11" t="s">
        <v>190</v>
      </c>
      <c r="C149" s="13">
        <f>(Miami!$C$20*10^3)/Miami!$B$8</f>
        <v>0</v>
      </c>
      <c r="D149" s="13">
        <f>(Houston!$C$20*10^3)/Houston!$B$8</f>
        <v>0</v>
      </c>
      <c r="E149" s="13">
        <f>(Phoenix!$C$20*10^3)/Phoenix!$B$8</f>
        <v>0</v>
      </c>
      <c r="F149" s="13">
        <f>(Atlanta!$C$20*10^3)/Atlanta!$B$8</f>
        <v>0</v>
      </c>
      <c r="G149" s="13">
        <f>(LosAngeles!$C$20*10^3)/LosAngeles!$B$8</f>
        <v>0</v>
      </c>
      <c r="H149" s="13">
        <f>(LasVegas!$C$20*10^3)/LasVegas!$B$8</f>
        <v>0</v>
      </c>
      <c r="I149" s="13">
        <f>(SanFrancisco!$C$20*10^3)/SanFrancisco!$B$8</f>
        <v>0</v>
      </c>
      <c r="J149" s="13">
        <f>(Baltimore!$C$20*10^3)/Baltimore!$B$8</f>
        <v>0</v>
      </c>
      <c r="K149" s="13">
        <f>(Albuquerque!$C$20*10^3)/Albuquerque!$B$8</f>
        <v>0</v>
      </c>
      <c r="L149" s="13">
        <f>(Seattle!$C$20*10^3)/Seattle!$B$8</f>
        <v>0</v>
      </c>
      <c r="M149" s="13">
        <f>(Chicago!$C$20*10^3)/Chicago!$B$8</f>
        <v>0</v>
      </c>
      <c r="N149" s="13">
        <f>(Boulder!$C$20*10^3)/Boulder!$B$8</f>
        <v>0</v>
      </c>
      <c r="O149" s="13">
        <f>(Minneapolis!$C$20*10^3)/Minneapolis!$B$8</f>
        <v>0</v>
      </c>
      <c r="P149" s="13">
        <f>(Helena!$C$20*10^3)/Helena!$B$8</f>
        <v>0</v>
      </c>
      <c r="Q149" s="13">
        <f>(Duluth!$C$20*10^3)/Duluth!$B$8</f>
        <v>0</v>
      </c>
      <c r="R149" s="13">
        <f>(Fairbanks!$C$20*10^3)/Fairbanks!$B$8</f>
        <v>0</v>
      </c>
    </row>
    <row r="150" spans="1:18">
      <c r="A150" s="6"/>
      <c r="B150" s="11" t="s">
        <v>191</v>
      </c>
      <c r="C150" s="13">
        <f>(Miami!$C$21*10^3)/Miami!$B$8</f>
        <v>0</v>
      </c>
      <c r="D150" s="13">
        <f>(Houston!$C$21*10^3)/Houston!$B$8</f>
        <v>0</v>
      </c>
      <c r="E150" s="13">
        <f>(Phoenix!$C$21*10^3)/Phoenix!$B$8</f>
        <v>0</v>
      </c>
      <c r="F150" s="13">
        <f>(Atlanta!$C$21*10^3)/Atlanta!$B$8</f>
        <v>0</v>
      </c>
      <c r="G150" s="13">
        <f>(LosAngeles!$C$21*10^3)/LosAngeles!$B$8</f>
        <v>0</v>
      </c>
      <c r="H150" s="13">
        <f>(LasVegas!$C$21*10^3)/LasVegas!$B$8</f>
        <v>0</v>
      </c>
      <c r="I150" s="13">
        <f>(SanFrancisco!$C$21*10^3)/SanFrancisco!$B$8</f>
        <v>0</v>
      </c>
      <c r="J150" s="13">
        <f>(Baltimore!$C$21*10^3)/Baltimore!$B$8</f>
        <v>0</v>
      </c>
      <c r="K150" s="13">
        <f>(Albuquerque!$C$21*10^3)/Albuquerque!$B$8</f>
        <v>0</v>
      </c>
      <c r="L150" s="13">
        <f>(Seattle!$C$21*10^3)/Seattle!$B$8</f>
        <v>0</v>
      </c>
      <c r="M150" s="13">
        <f>(Chicago!$C$21*10^3)/Chicago!$B$8</f>
        <v>0</v>
      </c>
      <c r="N150" s="13">
        <f>(Boulder!$C$21*10^3)/Boulder!$B$8</f>
        <v>0</v>
      </c>
      <c r="O150" s="13">
        <f>(Minneapolis!$C$21*10^3)/Minneapolis!$B$8</f>
        <v>0</v>
      </c>
      <c r="P150" s="13">
        <f>(Helena!$C$21*10^3)/Helena!$B$8</f>
        <v>0</v>
      </c>
      <c r="Q150" s="13">
        <f>(Duluth!$C$21*10^3)/Duluth!$B$8</f>
        <v>0</v>
      </c>
      <c r="R150" s="13">
        <f>(Fairbanks!$C$21*10^3)/Fairbanks!$B$8</f>
        <v>0</v>
      </c>
    </row>
    <row r="151" spans="1:18">
      <c r="A151" s="6"/>
      <c r="B151" s="11" t="s">
        <v>192</v>
      </c>
      <c r="C151" s="13">
        <f>(Miami!$C$22*10^3)/Miami!$B$8</f>
        <v>0</v>
      </c>
      <c r="D151" s="13">
        <f>(Houston!$C$22*10^3)/Houston!$B$8</f>
        <v>0</v>
      </c>
      <c r="E151" s="13">
        <f>(Phoenix!$C$22*10^3)/Phoenix!$B$8</f>
        <v>0</v>
      </c>
      <c r="F151" s="13">
        <f>(Atlanta!$C$22*10^3)/Atlanta!$B$8</f>
        <v>0</v>
      </c>
      <c r="G151" s="13">
        <f>(LosAngeles!$C$22*10^3)/LosAngeles!$B$8</f>
        <v>0</v>
      </c>
      <c r="H151" s="13">
        <f>(LasVegas!$C$22*10^3)/LasVegas!$B$8</f>
        <v>0</v>
      </c>
      <c r="I151" s="13">
        <f>(SanFrancisco!$C$22*10^3)/SanFrancisco!$B$8</f>
        <v>0</v>
      </c>
      <c r="J151" s="13">
        <f>(Baltimore!$C$22*10^3)/Baltimore!$B$8</f>
        <v>0</v>
      </c>
      <c r="K151" s="13">
        <f>(Albuquerque!$C$22*10^3)/Albuquerque!$B$8</f>
        <v>0</v>
      </c>
      <c r="L151" s="13">
        <f>(Seattle!$C$22*10^3)/Seattle!$B$8</f>
        <v>0</v>
      </c>
      <c r="M151" s="13">
        <f>(Chicago!$C$22*10^3)/Chicago!$B$8</f>
        <v>0</v>
      </c>
      <c r="N151" s="13">
        <f>(Boulder!$C$22*10^3)/Boulder!$B$8</f>
        <v>0</v>
      </c>
      <c r="O151" s="13">
        <f>(Minneapolis!$C$22*10^3)/Minneapolis!$B$8</f>
        <v>0</v>
      </c>
      <c r="P151" s="13">
        <f>(Helena!$C$22*10^3)/Helena!$B$8</f>
        <v>0</v>
      </c>
      <c r="Q151" s="13">
        <f>(Duluth!$C$22*10^3)/Duluth!$B$8</f>
        <v>0</v>
      </c>
      <c r="R151" s="13">
        <f>(Fairbanks!$C$22*10^3)/Fairbanks!$B$8</f>
        <v>0</v>
      </c>
    </row>
    <row r="152" spans="1:18">
      <c r="A152" s="6"/>
      <c r="B152" s="11" t="s">
        <v>193</v>
      </c>
      <c r="C152" s="13">
        <f>(Miami!$C$23*10^3)/Miami!$B$8</f>
        <v>0</v>
      </c>
      <c r="D152" s="13">
        <f>(Houston!$C$23*10^3)/Houston!$B$8</f>
        <v>0</v>
      </c>
      <c r="E152" s="13">
        <f>(Phoenix!$C$23*10^3)/Phoenix!$B$8</f>
        <v>0</v>
      </c>
      <c r="F152" s="13">
        <f>(Atlanta!$C$23*10^3)/Atlanta!$B$8</f>
        <v>0</v>
      </c>
      <c r="G152" s="13">
        <f>(LosAngeles!$C$23*10^3)/LosAngeles!$B$8</f>
        <v>0</v>
      </c>
      <c r="H152" s="13">
        <f>(LasVegas!$C$23*10^3)/LasVegas!$B$8</f>
        <v>0</v>
      </c>
      <c r="I152" s="13">
        <f>(SanFrancisco!$C$23*10^3)/SanFrancisco!$B$8</f>
        <v>0</v>
      </c>
      <c r="J152" s="13">
        <f>(Baltimore!$C$23*10^3)/Baltimore!$B$8</f>
        <v>0</v>
      </c>
      <c r="K152" s="13">
        <f>(Albuquerque!$C$23*10^3)/Albuquerque!$B$8</f>
        <v>0</v>
      </c>
      <c r="L152" s="13">
        <f>(Seattle!$C$23*10^3)/Seattle!$B$8</f>
        <v>0</v>
      </c>
      <c r="M152" s="13">
        <f>(Chicago!$C$23*10^3)/Chicago!$B$8</f>
        <v>0</v>
      </c>
      <c r="N152" s="13">
        <f>(Boulder!$C$23*10^3)/Boulder!$B$8</f>
        <v>0</v>
      </c>
      <c r="O152" s="13">
        <f>(Minneapolis!$C$23*10^3)/Minneapolis!$B$8</f>
        <v>0</v>
      </c>
      <c r="P152" s="13">
        <f>(Helena!$C$23*10^3)/Helena!$B$8</f>
        <v>0</v>
      </c>
      <c r="Q152" s="13">
        <f>(Duluth!$C$23*10^3)/Duluth!$B$8</f>
        <v>0</v>
      </c>
      <c r="R152" s="13">
        <f>(Fairbanks!$C$23*10^3)/Fairbanks!$B$8</f>
        <v>0</v>
      </c>
    </row>
    <row r="153" spans="1:18">
      <c r="A153" s="6"/>
      <c r="B153" s="11" t="s">
        <v>194</v>
      </c>
      <c r="C153" s="13">
        <f>(Miami!$C$24*10^3)/Miami!$B$8</f>
        <v>237.48410447031205</v>
      </c>
      <c r="D153" s="13">
        <f>(Houston!$C$24*10^3)/Houston!$B$8</f>
        <v>298.28817372591215</v>
      </c>
      <c r="E153" s="13">
        <f>(Phoenix!$C$24*10^3)/Phoenix!$B$8</f>
        <v>263.32779027682676</v>
      </c>
      <c r="F153" s="13">
        <f>(Atlanta!$C$24*10^3)/Atlanta!$B$8</f>
        <v>356.86197789298643</v>
      </c>
      <c r="G153" s="13">
        <f>(LosAngeles!$C$24*10^3)/LosAngeles!$B$8</f>
        <v>345.49545143304317</v>
      </c>
      <c r="H153" s="13">
        <f>(LasVegas!$C$24*10^3)/LasVegas!$B$8</f>
        <v>305.4289347549643</v>
      </c>
      <c r="I153" s="13">
        <f>(SanFrancisco!$C$24*10^3)/SanFrancisco!$B$8</f>
        <v>395.63728846718186</v>
      </c>
      <c r="J153" s="13">
        <f>(Baltimore!$C$24*10^3)/Baltimore!$B$8</f>
        <v>402.914995598161</v>
      </c>
      <c r="K153" s="13">
        <f>(Albuquerque!$C$24*10^3)/Albuquerque!$B$8</f>
        <v>394.170008803678</v>
      </c>
      <c r="L153" s="13">
        <f>(Seattle!$C$24*10^3)/Seattle!$B$8</f>
        <v>426.8805634353908</v>
      </c>
      <c r="M153" s="13">
        <f>(Chicago!$C$24*10^3)/Chicago!$B$8</f>
        <v>443.33365939548082</v>
      </c>
      <c r="N153" s="13">
        <f>(Boulder!$C$24*10^3)/Boulder!$B$8</f>
        <v>441.22077668003521</v>
      </c>
      <c r="O153" s="13">
        <f>(Minneapolis!$C$24*10^3)/Minneapolis!$B$8</f>
        <v>478.25491538687277</v>
      </c>
      <c r="P153" s="13">
        <f>(Helena!$C$24*10^3)/Helena!$B$8</f>
        <v>484.59356353320948</v>
      </c>
      <c r="Q153" s="13">
        <f>(Duluth!$C$24*10^3)/Duluth!$B$8</f>
        <v>535.87009684045779</v>
      </c>
      <c r="R153" s="13">
        <f>(Fairbanks!$C$24*10^3)/Fairbanks!$B$8</f>
        <v>605.59522645016148</v>
      </c>
    </row>
    <row r="154" spans="1:18">
      <c r="A154" s="6"/>
      <c r="B154" s="11" t="s">
        <v>195</v>
      </c>
      <c r="C154" s="13">
        <f>(Miami!$C$25*10^3)/Miami!$B$8</f>
        <v>0</v>
      </c>
      <c r="D154" s="13">
        <f>(Houston!$C$25*10^3)/Houston!$B$8</f>
        <v>0</v>
      </c>
      <c r="E154" s="13">
        <f>(Phoenix!$C$25*10^3)/Phoenix!$B$8</f>
        <v>0</v>
      </c>
      <c r="F154" s="13">
        <f>(Atlanta!$C$25*10^3)/Atlanta!$B$8</f>
        <v>0</v>
      </c>
      <c r="G154" s="13">
        <f>(LosAngeles!$C$25*10^3)/LosAngeles!$B$8</f>
        <v>0</v>
      </c>
      <c r="H154" s="13">
        <f>(LasVegas!$C$25*10^3)/LasVegas!$B$8</f>
        <v>0</v>
      </c>
      <c r="I154" s="13">
        <f>(SanFrancisco!$C$25*10^3)/SanFrancisco!$B$8</f>
        <v>0</v>
      </c>
      <c r="J154" s="13">
        <f>(Baltimore!$C$25*10^3)/Baltimore!$B$8</f>
        <v>0</v>
      </c>
      <c r="K154" s="13">
        <f>(Albuquerque!$C$25*10^3)/Albuquerque!$B$8</f>
        <v>0</v>
      </c>
      <c r="L154" s="13">
        <f>(Seattle!$C$25*10^3)/Seattle!$B$8</f>
        <v>0</v>
      </c>
      <c r="M154" s="13">
        <f>(Chicago!$C$25*10^3)/Chicago!$B$8</f>
        <v>0</v>
      </c>
      <c r="N154" s="13">
        <f>(Boulder!$C$25*10^3)/Boulder!$B$8</f>
        <v>0</v>
      </c>
      <c r="O154" s="13">
        <f>(Minneapolis!$C$25*10^3)/Minneapolis!$B$8</f>
        <v>0</v>
      </c>
      <c r="P154" s="13">
        <f>(Helena!$C$25*10^3)/Helena!$B$8</f>
        <v>0</v>
      </c>
      <c r="Q154" s="13">
        <f>(Duluth!$C$25*10^3)/Duluth!$B$8</f>
        <v>0</v>
      </c>
      <c r="R154" s="13">
        <f>(Fairbanks!$C$25*10^3)/Fairbanks!$B$8</f>
        <v>0</v>
      </c>
    </row>
    <row r="155" spans="1:18">
      <c r="A155" s="6"/>
      <c r="B155" s="11" t="s">
        <v>196</v>
      </c>
      <c r="C155" s="13">
        <f>(Miami!$C$26*10^3)/Miami!$B$8</f>
        <v>0</v>
      </c>
      <c r="D155" s="13">
        <f>(Houston!$C$26*10^3)/Houston!$B$8</f>
        <v>0</v>
      </c>
      <c r="E155" s="13">
        <f>(Phoenix!$C$26*10^3)/Phoenix!$B$8</f>
        <v>0</v>
      </c>
      <c r="F155" s="13">
        <f>(Atlanta!$C$26*10^3)/Atlanta!$B$8</f>
        <v>0</v>
      </c>
      <c r="G155" s="13">
        <f>(LosAngeles!$C$26*10^3)/LosAngeles!$B$8</f>
        <v>0</v>
      </c>
      <c r="H155" s="13">
        <f>(LasVegas!$C$26*10^3)/LasVegas!$B$8</f>
        <v>0</v>
      </c>
      <c r="I155" s="13">
        <f>(SanFrancisco!$C$26*10^3)/SanFrancisco!$B$8</f>
        <v>0</v>
      </c>
      <c r="J155" s="13">
        <f>(Baltimore!$C$26*10^3)/Baltimore!$B$8</f>
        <v>0</v>
      </c>
      <c r="K155" s="13">
        <f>(Albuquerque!$C$26*10^3)/Albuquerque!$B$8</f>
        <v>0</v>
      </c>
      <c r="L155" s="13">
        <f>(Seattle!$C$26*10^3)/Seattle!$B$8</f>
        <v>0</v>
      </c>
      <c r="M155" s="13">
        <f>(Chicago!$C$26*10^3)/Chicago!$B$8</f>
        <v>0</v>
      </c>
      <c r="N155" s="13">
        <f>(Boulder!$C$26*10^3)/Boulder!$B$8</f>
        <v>0</v>
      </c>
      <c r="O155" s="13">
        <f>(Minneapolis!$C$26*10^3)/Minneapolis!$B$8</f>
        <v>0</v>
      </c>
      <c r="P155" s="13">
        <f>(Helena!$C$26*10^3)/Helena!$B$8</f>
        <v>0</v>
      </c>
      <c r="Q155" s="13">
        <f>(Duluth!$C$26*10^3)/Duluth!$B$8</f>
        <v>0</v>
      </c>
      <c r="R155" s="13">
        <f>(Fairbanks!$C$26*10^3)/Fairbanks!$B$8</f>
        <v>0</v>
      </c>
    </row>
    <row r="156" spans="1:18">
      <c r="A156" s="6"/>
      <c r="B156" s="11" t="s">
        <v>84</v>
      </c>
      <c r="C156" s="13">
        <f>(Miami!$C$28*10^3)/Miami!$B$8</f>
        <v>1833.5909224298152</v>
      </c>
      <c r="D156" s="13">
        <f>(Houston!$C$28*10^3)/Houston!$B$8</f>
        <v>2304.1181649222344</v>
      </c>
      <c r="E156" s="13">
        <f>(Phoenix!$C$28*10^3)/Phoenix!$B$8</f>
        <v>2138.7655287097723</v>
      </c>
      <c r="F156" s="13">
        <f>(Atlanta!$C$28*10^3)/Atlanta!$B$8</f>
        <v>2776.3083243666242</v>
      </c>
      <c r="G156" s="13">
        <f>(LosAngeles!$C$28*10^3)/LosAngeles!$B$8</f>
        <v>2159.4052626430598</v>
      </c>
      <c r="H156" s="13">
        <f>(LasVegas!$C$28*10^3)/LasVegas!$B$8</f>
        <v>2408.9601878117969</v>
      </c>
      <c r="I156" s="13">
        <f>(SanFrancisco!$C$28*10^3)/SanFrancisco!$B$8</f>
        <v>2729.5901398806614</v>
      </c>
      <c r="J156" s="13">
        <f>(Baltimore!$C$28*10^3)/Baltimore!$B$8</f>
        <v>3504.4116208549349</v>
      </c>
      <c r="K156" s="13">
        <f>(Albuquerque!$C$28*10^3)/Albuquerque!$B$8</f>
        <v>2975.85835860315</v>
      </c>
      <c r="L156" s="13">
        <f>(Seattle!$C$28*10^3)/Seattle!$B$8</f>
        <v>3389.6116599823927</v>
      </c>
      <c r="M156" s="13">
        <f>(Chicago!$C$28*10^3)/Chicago!$B$8</f>
        <v>4104.2746747530082</v>
      </c>
      <c r="N156" s="13">
        <f>(Boulder!$C$28*10^3)/Boulder!$B$8</f>
        <v>3528.1424239460043</v>
      </c>
      <c r="O156" s="13">
        <f>(Minneapolis!$C$28*10^3)/Minneapolis!$B$8</f>
        <v>4861.8213831556295</v>
      </c>
      <c r="P156" s="13">
        <f>(Helena!$C$28*10^3)/Helena!$B$8</f>
        <v>4258.3781668786069</v>
      </c>
      <c r="Q156" s="13">
        <f>(Duluth!$C$28*10^3)/Duluth!$B$8</f>
        <v>5644.585738041671</v>
      </c>
      <c r="R156" s="13">
        <f>(Fairbanks!$C$28*10^3)/Fairbanks!$B$8</f>
        <v>7476.1029052137337</v>
      </c>
    </row>
    <row r="157" spans="1:18">
      <c r="A157" s="6"/>
      <c r="B157" s="9" t="s">
        <v>204</v>
      </c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</row>
    <row r="158" spans="1:18">
      <c r="A158" s="6"/>
      <c r="B158" s="11" t="s">
        <v>64</v>
      </c>
      <c r="C158" s="13">
        <f>(Miami!$E$13*10^3)/Miami!$B$8</f>
        <v>0</v>
      </c>
      <c r="D158" s="13">
        <f>(Houston!$E$13*10^3)/Houston!$B$8</f>
        <v>0</v>
      </c>
      <c r="E158" s="13">
        <f>(Phoenix!$E$13*10^3)/Phoenix!$B$8</f>
        <v>0</v>
      </c>
      <c r="F158" s="13">
        <f>(Atlanta!$E$13*10^3)/Atlanta!$B$8</f>
        <v>0</v>
      </c>
      <c r="G158" s="13">
        <f>(LosAngeles!$E$13*10^3)/LosAngeles!$B$8</f>
        <v>0</v>
      </c>
      <c r="H158" s="13">
        <f>(LasVegas!$E$13*10^3)/LasVegas!$B$8</f>
        <v>0</v>
      </c>
      <c r="I158" s="13">
        <f>(SanFrancisco!$E$13*10^3)/SanFrancisco!$B$8</f>
        <v>0</v>
      </c>
      <c r="J158" s="13">
        <f>(Baltimore!$E$13*10^3)/Baltimore!$B$8</f>
        <v>0</v>
      </c>
      <c r="K158" s="13">
        <f>(Albuquerque!$E$13*10^3)/Albuquerque!$B$8</f>
        <v>0</v>
      </c>
      <c r="L158" s="13">
        <f>(Seattle!$E$13*10^3)/Seattle!$B$8</f>
        <v>0</v>
      </c>
      <c r="M158" s="13">
        <f>(Chicago!$E$13*10^3)/Chicago!$B$8</f>
        <v>0</v>
      </c>
      <c r="N158" s="13">
        <f>(Boulder!$E$13*10^3)/Boulder!$B$8</f>
        <v>0</v>
      </c>
      <c r="O158" s="13">
        <f>(Minneapolis!$E$13*10^3)/Minneapolis!$B$8</f>
        <v>0</v>
      </c>
      <c r="P158" s="13">
        <f>(Helena!$E$13*10^3)/Helena!$B$8</f>
        <v>0</v>
      </c>
      <c r="Q158" s="13">
        <f>(Duluth!$E$13*10^3)/Duluth!$B$8</f>
        <v>0</v>
      </c>
      <c r="R158" s="13">
        <f>(Fairbanks!$E$13*10^3)/Fairbanks!$B$8</f>
        <v>0</v>
      </c>
    </row>
    <row r="159" spans="1:18">
      <c r="A159" s="6"/>
      <c r="B159" s="11" t="s">
        <v>65</v>
      </c>
      <c r="C159" s="13">
        <f>(Miami!$E$14*10^3)/Miami!$B$8</f>
        <v>0</v>
      </c>
      <c r="D159" s="13">
        <f>(Houston!$E$14*10^3)/Houston!$B$8</f>
        <v>0</v>
      </c>
      <c r="E159" s="13">
        <f>(Phoenix!$E$14*10^3)/Phoenix!$B$8</f>
        <v>0</v>
      </c>
      <c r="F159" s="13">
        <f>(Atlanta!$E$14*10^3)/Atlanta!$B$8</f>
        <v>0</v>
      </c>
      <c r="G159" s="13">
        <f>(LosAngeles!$E$14*10^3)/LosAngeles!$B$8</f>
        <v>0</v>
      </c>
      <c r="H159" s="13">
        <f>(LasVegas!$E$14*10^3)/LasVegas!$B$8</f>
        <v>0</v>
      </c>
      <c r="I159" s="13">
        <f>(SanFrancisco!$E$14*10^3)/SanFrancisco!$B$8</f>
        <v>0</v>
      </c>
      <c r="J159" s="13">
        <f>(Baltimore!$E$14*10^3)/Baltimore!$B$8</f>
        <v>0</v>
      </c>
      <c r="K159" s="13">
        <f>(Albuquerque!$E$14*10^3)/Albuquerque!$B$8</f>
        <v>0</v>
      </c>
      <c r="L159" s="13">
        <f>(Seattle!$E$14*10^3)/Seattle!$B$8</f>
        <v>0</v>
      </c>
      <c r="M159" s="13">
        <f>(Chicago!$E$14*10^3)/Chicago!$B$8</f>
        <v>0</v>
      </c>
      <c r="N159" s="13">
        <f>(Boulder!$E$14*10^3)/Boulder!$B$8</f>
        <v>0</v>
      </c>
      <c r="O159" s="13">
        <f>(Minneapolis!$E$14*10^3)/Minneapolis!$B$8</f>
        <v>0</v>
      </c>
      <c r="P159" s="13">
        <f>(Helena!$E$14*10^3)/Helena!$B$8</f>
        <v>0</v>
      </c>
      <c r="Q159" s="13">
        <f>(Duluth!$E$14*10^3)/Duluth!$B$8</f>
        <v>0</v>
      </c>
      <c r="R159" s="13">
        <f>(Fairbanks!$E$14*10^3)/Fairbanks!$B$8</f>
        <v>0</v>
      </c>
    </row>
    <row r="160" spans="1:18">
      <c r="A160" s="6"/>
      <c r="B160" s="11" t="s">
        <v>73</v>
      </c>
      <c r="C160" s="13">
        <f>(Miami!$E$15*10^3)/Miami!$B$8</f>
        <v>0</v>
      </c>
      <c r="D160" s="13">
        <f>(Houston!$E$15*10^3)/Houston!$B$8</f>
        <v>0</v>
      </c>
      <c r="E160" s="13">
        <f>(Phoenix!$E$15*10^3)/Phoenix!$B$8</f>
        <v>0</v>
      </c>
      <c r="F160" s="13">
        <f>(Atlanta!$E$15*10^3)/Atlanta!$B$8</f>
        <v>0</v>
      </c>
      <c r="G160" s="13">
        <f>(LosAngeles!$E$15*10^3)/LosAngeles!$B$8</f>
        <v>0</v>
      </c>
      <c r="H160" s="13">
        <f>(LasVegas!$E$15*10^3)/LasVegas!$B$8</f>
        <v>0</v>
      </c>
      <c r="I160" s="13">
        <f>(SanFrancisco!$E$15*10^3)/SanFrancisco!$B$8</f>
        <v>0</v>
      </c>
      <c r="J160" s="13">
        <f>(Baltimore!$E$15*10^3)/Baltimore!$B$8</f>
        <v>0</v>
      </c>
      <c r="K160" s="13">
        <f>(Albuquerque!$E$15*10^3)/Albuquerque!$B$8</f>
        <v>0</v>
      </c>
      <c r="L160" s="13">
        <f>(Seattle!$E$15*10^3)/Seattle!$B$8</f>
        <v>0</v>
      </c>
      <c r="M160" s="13">
        <f>(Chicago!$E$15*10^3)/Chicago!$B$8</f>
        <v>0</v>
      </c>
      <c r="N160" s="13">
        <f>(Boulder!$E$15*10^3)/Boulder!$B$8</f>
        <v>0</v>
      </c>
      <c r="O160" s="13">
        <f>(Minneapolis!$E$15*10^3)/Minneapolis!$B$8</f>
        <v>0</v>
      </c>
      <c r="P160" s="13">
        <f>(Helena!$E$15*10^3)/Helena!$B$8</f>
        <v>0</v>
      </c>
      <c r="Q160" s="13">
        <f>(Duluth!$E$15*10^3)/Duluth!$B$8</f>
        <v>0</v>
      </c>
      <c r="R160" s="13">
        <f>(Fairbanks!$E$15*10^3)/Fairbanks!$B$8</f>
        <v>0</v>
      </c>
    </row>
    <row r="161" spans="1:18">
      <c r="A161" s="6"/>
      <c r="B161" s="11" t="s">
        <v>74</v>
      </c>
      <c r="C161" s="13">
        <f>(Miami!$E$16*10^3)/Miami!$B$8</f>
        <v>0</v>
      </c>
      <c r="D161" s="13">
        <f>(Houston!$E$16*10^3)/Houston!$B$8</f>
        <v>0</v>
      </c>
      <c r="E161" s="13">
        <f>(Phoenix!$E$16*10^3)/Phoenix!$B$8</f>
        <v>0</v>
      </c>
      <c r="F161" s="13">
        <f>(Atlanta!$E$16*10^3)/Atlanta!$B$8</f>
        <v>0</v>
      </c>
      <c r="G161" s="13">
        <f>(LosAngeles!$E$16*10^3)/LosAngeles!$B$8</f>
        <v>0</v>
      </c>
      <c r="H161" s="13">
        <f>(LasVegas!$E$16*10^3)/LasVegas!$B$8</f>
        <v>0</v>
      </c>
      <c r="I161" s="13">
        <f>(SanFrancisco!$E$16*10^3)/SanFrancisco!$B$8</f>
        <v>0</v>
      </c>
      <c r="J161" s="13">
        <f>(Baltimore!$E$16*10^3)/Baltimore!$B$8</f>
        <v>0</v>
      </c>
      <c r="K161" s="13">
        <f>(Albuquerque!$E$16*10^3)/Albuquerque!$B$8</f>
        <v>0</v>
      </c>
      <c r="L161" s="13">
        <f>(Seattle!$E$16*10^3)/Seattle!$B$8</f>
        <v>0</v>
      </c>
      <c r="M161" s="13">
        <f>(Chicago!$E$16*10^3)/Chicago!$B$8</f>
        <v>0</v>
      </c>
      <c r="N161" s="13">
        <f>(Boulder!$E$16*10^3)/Boulder!$B$8</f>
        <v>0</v>
      </c>
      <c r="O161" s="13">
        <f>(Minneapolis!$E$16*10^3)/Minneapolis!$B$8</f>
        <v>0</v>
      </c>
      <c r="P161" s="13">
        <f>(Helena!$E$16*10^3)/Helena!$B$8</f>
        <v>0</v>
      </c>
      <c r="Q161" s="13">
        <f>(Duluth!$E$16*10^3)/Duluth!$B$8</f>
        <v>0</v>
      </c>
      <c r="R161" s="13">
        <f>(Fairbanks!$E$16*10^3)/Fairbanks!$B$8</f>
        <v>0</v>
      </c>
    </row>
    <row r="162" spans="1:18">
      <c r="A162" s="6"/>
      <c r="B162" s="11" t="s">
        <v>75</v>
      </c>
      <c r="C162" s="13">
        <f>(Miami!$E$17*10^3)/Miami!$B$8</f>
        <v>0</v>
      </c>
      <c r="D162" s="13">
        <f>(Houston!$E$17*10^3)/Houston!$B$8</f>
        <v>0</v>
      </c>
      <c r="E162" s="13">
        <f>(Phoenix!$E$17*10^3)/Phoenix!$B$8</f>
        <v>0</v>
      </c>
      <c r="F162" s="13">
        <f>(Atlanta!$E$17*10^3)/Atlanta!$B$8</f>
        <v>0</v>
      </c>
      <c r="G162" s="13">
        <f>(LosAngeles!$E$17*10^3)/LosAngeles!$B$8</f>
        <v>0</v>
      </c>
      <c r="H162" s="13">
        <f>(LasVegas!$E$17*10^3)/LasVegas!$B$8</f>
        <v>0</v>
      </c>
      <c r="I162" s="13">
        <f>(SanFrancisco!$E$17*10^3)/SanFrancisco!$B$8</f>
        <v>0</v>
      </c>
      <c r="J162" s="13">
        <f>(Baltimore!$E$17*10^3)/Baltimore!$B$8</f>
        <v>0</v>
      </c>
      <c r="K162" s="13">
        <f>(Albuquerque!$E$17*10^3)/Albuquerque!$B$8</f>
        <v>0</v>
      </c>
      <c r="L162" s="13">
        <f>(Seattle!$E$17*10^3)/Seattle!$B$8</f>
        <v>0</v>
      </c>
      <c r="M162" s="13">
        <f>(Chicago!$E$17*10^3)/Chicago!$B$8</f>
        <v>0</v>
      </c>
      <c r="N162" s="13">
        <f>(Boulder!$E$17*10^3)/Boulder!$B$8</f>
        <v>0</v>
      </c>
      <c r="O162" s="13">
        <f>(Minneapolis!$E$17*10^3)/Minneapolis!$B$8</f>
        <v>0</v>
      </c>
      <c r="P162" s="13">
        <f>(Helena!$E$17*10^3)/Helena!$B$8</f>
        <v>0</v>
      </c>
      <c r="Q162" s="13">
        <f>(Duluth!$E$17*10^3)/Duluth!$B$8</f>
        <v>0</v>
      </c>
      <c r="R162" s="13">
        <f>(Fairbanks!$E$17*10^3)/Fairbanks!$B$8</f>
        <v>0</v>
      </c>
    </row>
    <row r="163" spans="1:18">
      <c r="A163" s="6"/>
      <c r="B163" s="11" t="s">
        <v>76</v>
      </c>
      <c r="C163" s="13">
        <f>(Miami!$E$18*10^3)/Miami!$B$8</f>
        <v>0</v>
      </c>
      <c r="D163" s="13">
        <f>(Houston!$E$18*10^3)/Houston!$B$8</f>
        <v>0</v>
      </c>
      <c r="E163" s="13">
        <f>(Phoenix!$E$18*10^3)/Phoenix!$B$8</f>
        <v>0</v>
      </c>
      <c r="F163" s="13">
        <f>(Atlanta!$E$18*10^3)/Atlanta!$B$8</f>
        <v>0</v>
      </c>
      <c r="G163" s="13">
        <f>(LosAngeles!$E$18*10^3)/LosAngeles!$B$8</f>
        <v>0</v>
      </c>
      <c r="H163" s="13">
        <f>(LasVegas!$E$18*10^3)/LasVegas!$B$8</f>
        <v>0</v>
      </c>
      <c r="I163" s="13">
        <f>(SanFrancisco!$E$18*10^3)/SanFrancisco!$B$8</f>
        <v>0</v>
      </c>
      <c r="J163" s="13">
        <f>(Baltimore!$E$18*10^3)/Baltimore!$B$8</f>
        <v>0</v>
      </c>
      <c r="K163" s="13">
        <f>(Albuquerque!$E$18*10^3)/Albuquerque!$B$8</f>
        <v>0</v>
      </c>
      <c r="L163" s="13">
        <f>(Seattle!$E$18*10^3)/Seattle!$B$8</f>
        <v>0</v>
      </c>
      <c r="M163" s="13">
        <f>(Chicago!$E$18*10^3)/Chicago!$B$8</f>
        <v>0</v>
      </c>
      <c r="N163" s="13">
        <f>(Boulder!$E$18*10^3)/Boulder!$B$8</f>
        <v>0</v>
      </c>
      <c r="O163" s="13">
        <f>(Minneapolis!$E$18*10^3)/Minneapolis!$B$8</f>
        <v>0</v>
      </c>
      <c r="P163" s="13">
        <f>(Helena!$E$18*10^3)/Helena!$B$8</f>
        <v>0</v>
      </c>
      <c r="Q163" s="13">
        <f>(Duluth!$E$18*10^3)/Duluth!$B$8</f>
        <v>0</v>
      </c>
      <c r="R163" s="13">
        <f>(Fairbanks!$E$18*10^3)/Fairbanks!$B$8</f>
        <v>0</v>
      </c>
    </row>
    <row r="164" spans="1:18">
      <c r="A164" s="6"/>
      <c r="B164" s="11" t="s">
        <v>77</v>
      </c>
      <c r="C164" s="13">
        <f>(Miami!$E$19*10^3)/Miami!$B$8</f>
        <v>0</v>
      </c>
      <c r="D164" s="13">
        <f>(Houston!$E$19*10^3)/Houston!$B$8</f>
        <v>0</v>
      </c>
      <c r="E164" s="13">
        <f>(Phoenix!$E$19*10^3)/Phoenix!$B$8</f>
        <v>0</v>
      </c>
      <c r="F164" s="13">
        <f>(Atlanta!$E$19*10^3)/Atlanta!$B$8</f>
        <v>0</v>
      </c>
      <c r="G164" s="13">
        <f>(LosAngeles!$E$19*10^3)/LosAngeles!$B$8</f>
        <v>0</v>
      </c>
      <c r="H164" s="13">
        <f>(LasVegas!$E$19*10^3)/LasVegas!$B$8</f>
        <v>0</v>
      </c>
      <c r="I164" s="13">
        <f>(SanFrancisco!$E$19*10^3)/SanFrancisco!$B$8</f>
        <v>0</v>
      </c>
      <c r="J164" s="13">
        <f>(Baltimore!$E$19*10^3)/Baltimore!$B$8</f>
        <v>0</v>
      </c>
      <c r="K164" s="13">
        <f>(Albuquerque!$E$19*10^3)/Albuquerque!$B$8</f>
        <v>0</v>
      </c>
      <c r="L164" s="13">
        <f>(Seattle!$E$19*10^3)/Seattle!$B$8</f>
        <v>0</v>
      </c>
      <c r="M164" s="13">
        <f>(Chicago!$E$19*10^3)/Chicago!$B$8</f>
        <v>0</v>
      </c>
      <c r="N164" s="13">
        <f>(Boulder!$E$19*10^3)/Boulder!$B$8</f>
        <v>0</v>
      </c>
      <c r="O164" s="13">
        <f>(Minneapolis!$E$19*10^3)/Minneapolis!$B$8</f>
        <v>0</v>
      </c>
      <c r="P164" s="13">
        <f>(Helena!$E$19*10^3)/Helena!$B$8</f>
        <v>0</v>
      </c>
      <c r="Q164" s="13">
        <f>(Duluth!$E$19*10^3)/Duluth!$B$8</f>
        <v>0</v>
      </c>
      <c r="R164" s="13">
        <f>(Fairbanks!$E$19*10^3)/Fairbanks!$B$8</f>
        <v>0</v>
      </c>
    </row>
    <row r="165" spans="1:18">
      <c r="A165" s="6"/>
      <c r="B165" s="11" t="s">
        <v>78</v>
      </c>
      <c r="C165" s="13">
        <f>(Miami!$E$20*10^3)/Miami!$B$8</f>
        <v>0</v>
      </c>
      <c r="D165" s="13">
        <f>(Houston!$E$20*10^3)/Houston!$B$8</f>
        <v>0</v>
      </c>
      <c r="E165" s="13">
        <f>(Phoenix!$E$20*10^3)/Phoenix!$B$8</f>
        <v>0</v>
      </c>
      <c r="F165" s="13">
        <f>(Atlanta!$E$20*10^3)/Atlanta!$B$8</f>
        <v>0</v>
      </c>
      <c r="G165" s="13">
        <f>(LosAngeles!$E$20*10^3)/LosAngeles!$B$8</f>
        <v>0</v>
      </c>
      <c r="H165" s="13">
        <f>(LasVegas!$E$20*10^3)/LasVegas!$B$8</f>
        <v>0</v>
      </c>
      <c r="I165" s="13">
        <f>(SanFrancisco!$E$20*10^3)/SanFrancisco!$B$8</f>
        <v>0</v>
      </c>
      <c r="J165" s="13">
        <f>(Baltimore!$E$20*10^3)/Baltimore!$B$8</f>
        <v>0</v>
      </c>
      <c r="K165" s="13">
        <f>(Albuquerque!$E$20*10^3)/Albuquerque!$B$8</f>
        <v>0</v>
      </c>
      <c r="L165" s="13">
        <f>(Seattle!$E$20*10^3)/Seattle!$B$8</f>
        <v>0</v>
      </c>
      <c r="M165" s="13">
        <f>(Chicago!$E$20*10^3)/Chicago!$B$8</f>
        <v>0</v>
      </c>
      <c r="N165" s="13">
        <f>(Boulder!$E$20*10^3)/Boulder!$B$8</f>
        <v>0</v>
      </c>
      <c r="O165" s="13">
        <f>(Minneapolis!$E$20*10^3)/Minneapolis!$B$8</f>
        <v>0</v>
      </c>
      <c r="P165" s="13">
        <f>(Helena!$E$20*10^3)/Helena!$B$8</f>
        <v>0</v>
      </c>
      <c r="Q165" s="13">
        <f>(Duluth!$E$20*10^3)/Duluth!$B$8</f>
        <v>0</v>
      </c>
      <c r="R165" s="13">
        <f>(Fairbanks!$E$20*10^3)/Fairbanks!$B$8</f>
        <v>0</v>
      </c>
    </row>
    <row r="166" spans="1:18">
      <c r="A166" s="6"/>
      <c r="B166" s="11" t="s">
        <v>79</v>
      </c>
      <c r="C166" s="13">
        <f>(Miami!$E$21*10^3)/Miami!$B$8</f>
        <v>0</v>
      </c>
      <c r="D166" s="13">
        <f>(Houston!$E$21*10^3)/Houston!$B$8</f>
        <v>0</v>
      </c>
      <c r="E166" s="13">
        <f>(Phoenix!$E$21*10^3)/Phoenix!$B$8</f>
        <v>0</v>
      </c>
      <c r="F166" s="13">
        <f>(Atlanta!$E$21*10^3)/Atlanta!$B$8</f>
        <v>0</v>
      </c>
      <c r="G166" s="13">
        <f>(LosAngeles!$E$21*10^3)/LosAngeles!$B$8</f>
        <v>0</v>
      </c>
      <c r="H166" s="13">
        <f>(LasVegas!$E$21*10^3)/LasVegas!$B$8</f>
        <v>0</v>
      </c>
      <c r="I166" s="13">
        <f>(SanFrancisco!$E$21*10^3)/SanFrancisco!$B$8</f>
        <v>0</v>
      </c>
      <c r="J166" s="13">
        <f>(Baltimore!$E$21*10^3)/Baltimore!$B$8</f>
        <v>0</v>
      </c>
      <c r="K166" s="13">
        <f>(Albuquerque!$E$21*10^3)/Albuquerque!$B$8</f>
        <v>0</v>
      </c>
      <c r="L166" s="13">
        <f>(Seattle!$E$21*10^3)/Seattle!$B$8</f>
        <v>0</v>
      </c>
      <c r="M166" s="13">
        <f>(Chicago!$E$21*10^3)/Chicago!$B$8</f>
        <v>0</v>
      </c>
      <c r="N166" s="13">
        <f>(Boulder!$E$21*10^3)/Boulder!$B$8</f>
        <v>0</v>
      </c>
      <c r="O166" s="13">
        <f>(Minneapolis!$E$21*10^3)/Minneapolis!$B$8</f>
        <v>0</v>
      </c>
      <c r="P166" s="13">
        <f>(Helena!$E$21*10^3)/Helena!$B$8</f>
        <v>0</v>
      </c>
      <c r="Q166" s="13">
        <f>(Duluth!$E$21*10^3)/Duluth!$B$8</f>
        <v>0</v>
      </c>
      <c r="R166" s="13">
        <f>(Fairbanks!$E$21*10^3)/Fairbanks!$B$8</f>
        <v>0</v>
      </c>
    </row>
    <row r="167" spans="1:18">
      <c r="A167" s="6"/>
      <c r="B167" s="11" t="s">
        <v>80</v>
      </c>
      <c r="C167" s="13">
        <f>(Miami!$E$22*10^3)/Miami!$B$8</f>
        <v>0</v>
      </c>
      <c r="D167" s="13">
        <f>(Houston!$E$22*10^3)/Houston!$B$8</f>
        <v>0</v>
      </c>
      <c r="E167" s="13">
        <f>(Phoenix!$E$22*10^3)/Phoenix!$B$8</f>
        <v>0</v>
      </c>
      <c r="F167" s="13">
        <f>(Atlanta!$E$22*10^3)/Atlanta!$B$8</f>
        <v>0</v>
      </c>
      <c r="G167" s="13">
        <f>(LosAngeles!$E$22*10^3)/LosAngeles!$B$8</f>
        <v>0</v>
      </c>
      <c r="H167" s="13">
        <f>(LasVegas!$E$22*10^3)/LasVegas!$B$8</f>
        <v>0</v>
      </c>
      <c r="I167" s="13">
        <f>(SanFrancisco!$E$22*10^3)/SanFrancisco!$B$8</f>
        <v>0</v>
      </c>
      <c r="J167" s="13">
        <f>(Baltimore!$E$22*10^3)/Baltimore!$B$8</f>
        <v>0</v>
      </c>
      <c r="K167" s="13">
        <f>(Albuquerque!$E$22*10^3)/Albuquerque!$B$8</f>
        <v>0</v>
      </c>
      <c r="L167" s="13">
        <f>(Seattle!$E$22*10^3)/Seattle!$B$8</f>
        <v>0</v>
      </c>
      <c r="M167" s="13">
        <f>(Chicago!$E$22*10^3)/Chicago!$B$8</f>
        <v>0</v>
      </c>
      <c r="N167" s="13">
        <f>(Boulder!$E$22*10^3)/Boulder!$B$8</f>
        <v>0</v>
      </c>
      <c r="O167" s="13">
        <f>(Minneapolis!$E$22*10^3)/Minneapolis!$B$8</f>
        <v>0</v>
      </c>
      <c r="P167" s="13">
        <f>(Helena!$E$22*10^3)/Helena!$B$8</f>
        <v>0</v>
      </c>
      <c r="Q167" s="13">
        <f>(Duluth!$E$22*10^3)/Duluth!$B$8</f>
        <v>0</v>
      </c>
      <c r="R167" s="13">
        <f>(Fairbanks!$E$22*10^3)/Fairbanks!$B$8</f>
        <v>0</v>
      </c>
    </row>
    <row r="168" spans="1:18">
      <c r="A168" s="6"/>
      <c r="B168" s="11" t="s">
        <v>59</v>
      </c>
      <c r="C168" s="13">
        <f>(Miami!$E$23*10^3)/Miami!$B$8</f>
        <v>0</v>
      </c>
      <c r="D168" s="13">
        <f>(Houston!$E$23*10^3)/Houston!$B$8</f>
        <v>0</v>
      </c>
      <c r="E168" s="13">
        <f>(Phoenix!$E$23*10^3)/Phoenix!$B$8</f>
        <v>0</v>
      </c>
      <c r="F168" s="13">
        <f>(Atlanta!$E$23*10^3)/Atlanta!$B$8</f>
        <v>0</v>
      </c>
      <c r="G168" s="13">
        <f>(LosAngeles!$E$23*10^3)/LosAngeles!$B$8</f>
        <v>0</v>
      </c>
      <c r="H168" s="13">
        <f>(LasVegas!$E$23*10^3)/LasVegas!$B$8</f>
        <v>0</v>
      </c>
      <c r="I168" s="13">
        <f>(SanFrancisco!$E$23*10^3)/SanFrancisco!$B$8</f>
        <v>0</v>
      </c>
      <c r="J168" s="13">
        <f>(Baltimore!$E$23*10^3)/Baltimore!$B$8</f>
        <v>0</v>
      </c>
      <c r="K168" s="13">
        <f>(Albuquerque!$E$23*10^3)/Albuquerque!$B$8</f>
        <v>0</v>
      </c>
      <c r="L168" s="13">
        <f>(Seattle!$E$23*10^3)/Seattle!$B$8</f>
        <v>0</v>
      </c>
      <c r="M168" s="13">
        <f>(Chicago!$E$23*10^3)/Chicago!$B$8</f>
        <v>0</v>
      </c>
      <c r="N168" s="13">
        <f>(Boulder!$E$23*10^3)/Boulder!$B$8</f>
        <v>0</v>
      </c>
      <c r="O168" s="13">
        <f>(Minneapolis!$E$23*10^3)/Minneapolis!$B$8</f>
        <v>0</v>
      </c>
      <c r="P168" s="13">
        <f>(Helena!$E$23*10^3)/Helena!$B$8</f>
        <v>0</v>
      </c>
      <c r="Q168" s="13">
        <f>(Duluth!$E$23*10^3)/Duluth!$B$8</f>
        <v>0</v>
      </c>
      <c r="R168" s="13">
        <f>(Fairbanks!$E$23*10^3)/Fairbanks!$B$8</f>
        <v>0</v>
      </c>
    </row>
    <row r="169" spans="1:18">
      <c r="A169" s="6"/>
      <c r="B169" s="11" t="s">
        <v>81</v>
      </c>
      <c r="C169" s="13">
        <f>(Miami!$E$24*10^3)/Miami!$B$8</f>
        <v>0</v>
      </c>
      <c r="D169" s="13">
        <f>(Houston!$E$24*10^3)/Houston!$B$8</f>
        <v>0</v>
      </c>
      <c r="E169" s="13">
        <f>(Phoenix!$E$24*10^3)/Phoenix!$B$8</f>
        <v>0</v>
      </c>
      <c r="F169" s="13">
        <f>(Atlanta!$E$24*10^3)/Atlanta!$B$8</f>
        <v>0</v>
      </c>
      <c r="G169" s="13">
        <f>(LosAngeles!$E$24*10^3)/LosAngeles!$B$8</f>
        <v>0</v>
      </c>
      <c r="H169" s="13">
        <f>(LasVegas!$E$24*10^3)/LasVegas!$B$8</f>
        <v>0</v>
      </c>
      <c r="I169" s="13">
        <f>(SanFrancisco!$E$24*10^3)/SanFrancisco!$B$8</f>
        <v>0</v>
      </c>
      <c r="J169" s="13">
        <f>(Baltimore!$E$24*10^3)/Baltimore!$B$8</f>
        <v>0</v>
      </c>
      <c r="K169" s="13">
        <f>(Albuquerque!$E$24*10^3)/Albuquerque!$B$8</f>
        <v>0</v>
      </c>
      <c r="L169" s="13">
        <f>(Seattle!$E$24*10^3)/Seattle!$B$8</f>
        <v>0</v>
      </c>
      <c r="M169" s="13">
        <f>(Chicago!$E$24*10^3)/Chicago!$B$8</f>
        <v>0</v>
      </c>
      <c r="N169" s="13">
        <f>(Boulder!$E$24*10^3)/Boulder!$B$8</f>
        <v>0</v>
      </c>
      <c r="O169" s="13">
        <f>(Minneapolis!$E$24*10^3)/Minneapolis!$B$8</f>
        <v>0</v>
      </c>
      <c r="P169" s="13">
        <f>(Helena!$E$24*10^3)/Helena!$B$8</f>
        <v>0</v>
      </c>
      <c r="Q169" s="13">
        <f>(Duluth!$E$24*10^3)/Duluth!$B$8</f>
        <v>0</v>
      </c>
      <c r="R169" s="13">
        <f>(Fairbanks!$E$24*10^3)/Fairbanks!$B$8</f>
        <v>0</v>
      </c>
    </row>
    <row r="170" spans="1:18">
      <c r="A170" s="6"/>
      <c r="B170" s="11" t="s">
        <v>82</v>
      </c>
      <c r="C170" s="13">
        <f>(Miami!$E$25*10^3)/Miami!$B$8</f>
        <v>0</v>
      </c>
      <c r="D170" s="13">
        <f>(Houston!$E$25*10^3)/Houston!$B$8</f>
        <v>0</v>
      </c>
      <c r="E170" s="13">
        <f>(Phoenix!$E$25*10^3)/Phoenix!$B$8</f>
        <v>0</v>
      </c>
      <c r="F170" s="13">
        <f>(Atlanta!$E$25*10^3)/Atlanta!$B$8</f>
        <v>0</v>
      </c>
      <c r="G170" s="13">
        <f>(LosAngeles!$E$25*10^3)/LosAngeles!$B$8</f>
        <v>0</v>
      </c>
      <c r="H170" s="13">
        <f>(LasVegas!$E$25*10^3)/LasVegas!$B$8</f>
        <v>0</v>
      </c>
      <c r="I170" s="13">
        <f>(SanFrancisco!$E$25*10^3)/SanFrancisco!$B$8</f>
        <v>0</v>
      </c>
      <c r="J170" s="13">
        <f>(Baltimore!$E$25*10^3)/Baltimore!$B$8</f>
        <v>0</v>
      </c>
      <c r="K170" s="13">
        <f>(Albuquerque!$E$25*10^3)/Albuquerque!$B$8</f>
        <v>0</v>
      </c>
      <c r="L170" s="13">
        <f>(Seattle!$E$25*10^3)/Seattle!$B$8</f>
        <v>0</v>
      </c>
      <c r="M170" s="13">
        <f>(Chicago!$E$25*10^3)/Chicago!$B$8</f>
        <v>0</v>
      </c>
      <c r="N170" s="13">
        <f>(Boulder!$E$25*10^3)/Boulder!$B$8</f>
        <v>0</v>
      </c>
      <c r="O170" s="13">
        <f>(Minneapolis!$E$25*10^3)/Minneapolis!$B$8</f>
        <v>0</v>
      </c>
      <c r="P170" s="13">
        <f>(Helena!$E$25*10^3)/Helena!$B$8</f>
        <v>0</v>
      </c>
      <c r="Q170" s="13">
        <f>(Duluth!$E$25*10^3)/Duluth!$B$8</f>
        <v>0</v>
      </c>
      <c r="R170" s="13">
        <f>(Fairbanks!$E$25*10^3)/Fairbanks!$B$8</f>
        <v>0</v>
      </c>
    </row>
    <row r="171" spans="1:18">
      <c r="A171" s="6"/>
      <c r="B171" s="11" t="s">
        <v>83</v>
      </c>
      <c r="C171" s="13">
        <f>(Miami!$E$26*10^3)/Miami!$B$8</f>
        <v>0</v>
      </c>
      <c r="D171" s="13">
        <f>(Houston!$E$26*10^3)/Houston!$B$8</f>
        <v>0</v>
      </c>
      <c r="E171" s="13">
        <f>(Phoenix!$E$26*10^3)/Phoenix!$B$8</f>
        <v>0</v>
      </c>
      <c r="F171" s="13">
        <f>(Atlanta!$E$26*10^3)/Atlanta!$B$8</f>
        <v>0</v>
      </c>
      <c r="G171" s="13">
        <f>(LosAngeles!$E$26*10^3)/LosAngeles!$B$8</f>
        <v>0</v>
      </c>
      <c r="H171" s="13">
        <f>(LasVegas!$E$26*10^3)/LasVegas!$B$8</f>
        <v>0</v>
      </c>
      <c r="I171" s="13">
        <f>(SanFrancisco!$E$26*10^3)/SanFrancisco!$B$8</f>
        <v>0</v>
      </c>
      <c r="J171" s="13">
        <f>(Baltimore!$E$26*10^3)/Baltimore!$B$8</f>
        <v>0</v>
      </c>
      <c r="K171" s="13">
        <f>(Albuquerque!$E$26*10^3)/Albuquerque!$B$8</f>
        <v>0</v>
      </c>
      <c r="L171" s="13">
        <f>(Seattle!$E$26*10^3)/Seattle!$B$8</f>
        <v>0</v>
      </c>
      <c r="M171" s="13">
        <f>(Chicago!$E$26*10^3)/Chicago!$B$8</f>
        <v>0</v>
      </c>
      <c r="N171" s="13">
        <f>(Boulder!$E$26*10^3)/Boulder!$B$8</f>
        <v>0</v>
      </c>
      <c r="O171" s="13">
        <f>(Minneapolis!$E$26*10^3)/Minneapolis!$B$8</f>
        <v>0</v>
      </c>
      <c r="P171" s="13">
        <f>(Helena!$E$26*10^3)/Helena!$B$8</f>
        <v>0</v>
      </c>
      <c r="Q171" s="13">
        <f>(Duluth!$E$26*10^3)/Duluth!$B$8</f>
        <v>0</v>
      </c>
      <c r="R171" s="13">
        <f>(Fairbanks!$E$26*10^3)/Fairbanks!$B$8</f>
        <v>0</v>
      </c>
    </row>
    <row r="172" spans="1:18">
      <c r="A172" s="6"/>
      <c r="B172" s="11" t="s">
        <v>84</v>
      </c>
      <c r="C172" s="13">
        <f>(Miami!$E$28*10^3)/Miami!$B$8</f>
        <v>0</v>
      </c>
      <c r="D172" s="13">
        <f>(Houston!$E$28*10^3)/Houston!$B$8</f>
        <v>0</v>
      </c>
      <c r="E172" s="13">
        <f>(Phoenix!$E$28*10^3)/Phoenix!$B$8</f>
        <v>0</v>
      </c>
      <c r="F172" s="13">
        <f>(Atlanta!$E$28*10^3)/Atlanta!$B$8</f>
        <v>0</v>
      </c>
      <c r="G172" s="13">
        <f>(LosAngeles!$E$28*10^3)/LosAngeles!$B$8</f>
        <v>0</v>
      </c>
      <c r="H172" s="13">
        <f>(LasVegas!$E$28*10^3)/LasVegas!$B$8</f>
        <v>0</v>
      </c>
      <c r="I172" s="13">
        <f>(SanFrancisco!$E$28*10^3)/SanFrancisco!$B$8</f>
        <v>0</v>
      </c>
      <c r="J172" s="13">
        <f>(Baltimore!$E$28*10^3)/Baltimore!$B$8</f>
        <v>0</v>
      </c>
      <c r="K172" s="13">
        <f>(Albuquerque!$E$28*10^3)/Albuquerque!$B$8</f>
        <v>0</v>
      </c>
      <c r="L172" s="13">
        <f>(Seattle!$E$28*10^3)/Seattle!$B$8</f>
        <v>0</v>
      </c>
      <c r="M172" s="13">
        <f>(Chicago!$E$28*10^3)/Chicago!$B$8</f>
        <v>0</v>
      </c>
      <c r="N172" s="13">
        <f>(Boulder!$E$28*10^3)/Boulder!$B$8</f>
        <v>0</v>
      </c>
      <c r="O172" s="13">
        <f>(Minneapolis!$E$28*10^3)/Minneapolis!$B$8</f>
        <v>0</v>
      </c>
      <c r="P172" s="13">
        <f>(Helena!$E$28*10^3)/Helena!$B$8</f>
        <v>0</v>
      </c>
      <c r="Q172" s="13">
        <f>(Duluth!$E$28*10^3)/Duluth!$B$8</f>
        <v>0</v>
      </c>
      <c r="R172" s="13">
        <f>(Fairbanks!$E$28*10^3)/Fairbanks!$B$8</f>
        <v>0</v>
      </c>
    </row>
    <row r="173" spans="1:18">
      <c r="A173" s="6"/>
      <c r="B173" s="9" t="s">
        <v>205</v>
      </c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</row>
    <row r="174" spans="1:18">
      <c r="A174" s="6"/>
      <c r="B174" s="11" t="s">
        <v>64</v>
      </c>
      <c r="C174" s="13">
        <f>(Miami!$F$13*10^3)/Miami!$B$8</f>
        <v>0</v>
      </c>
      <c r="D174" s="13">
        <f>(Houston!$F$13*10^3)/Houston!$B$8</f>
        <v>0</v>
      </c>
      <c r="E174" s="13">
        <f>(Phoenix!$F$13*10^3)/Phoenix!$B$8</f>
        <v>0</v>
      </c>
      <c r="F174" s="13">
        <f>(Atlanta!$F$13*10^3)/Atlanta!$B$8</f>
        <v>0</v>
      </c>
      <c r="G174" s="13">
        <f>(LosAngeles!$F$13*10^3)/LosAngeles!$B$8</f>
        <v>0</v>
      </c>
      <c r="H174" s="13">
        <f>(LasVegas!$F$13*10^3)/LasVegas!$B$8</f>
        <v>0</v>
      </c>
      <c r="I174" s="13">
        <f>(SanFrancisco!$F$13*10^3)/SanFrancisco!$B$8</f>
        <v>0</v>
      </c>
      <c r="J174" s="13">
        <f>(Baltimore!$F$13*10^3)/Baltimore!$B$8</f>
        <v>0</v>
      </c>
      <c r="K174" s="13">
        <f>(Albuquerque!$F$13*10^3)/Albuquerque!$B$8</f>
        <v>0</v>
      </c>
      <c r="L174" s="13">
        <f>(Seattle!$F$13*10^3)/Seattle!$B$8</f>
        <v>0</v>
      </c>
      <c r="M174" s="13">
        <f>(Chicago!$F$13*10^3)/Chicago!$B$8</f>
        <v>0</v>
      </c>
      <c r="N174" s="13">
        <f>(Boulder!$F$13*10^3)/Boulder!$B$8</f>
        <v>0</v>
      </c>
      <c r="O174" s="13">
        <f>(Minneapolis!$F$13*10^3)/Minneapolis!$B$8</f>
        <v>0</v>
      </c>
      <c r="P174" s="13">
        <f>(Helena!$F$13*10^3)/Helena!$B$8</f>
        <v>0</v>
      </c>
      <c r="Q174" s="13">
        <f>(Duluth!$F$13*10^3)/Duluth!$B$8</f>
        <v>0</v>
      </c>
      <c r="R174" s="13">
        <f>(Fairbanks!$F$13*10^3)/Fairbanks!$B$8</f>
        <v>0</v>
      </c>
    </row>
    <row r="175" spans="1:18">
      <c r="A175" s="6"/>
      <c r="B175" s="11" t="s">
        <v>65</v>
      </c>
      <c r="C175" s="13">
        <f>(Miami!$F$14*10^3)/Miami!$B$8</f>
        <v>0</v>
      </c>
      <c r="D175" s="13">
        <f>(Houston!$F$14*10^3)/Houston!$B$8</f>
        <v>0</v>
      </c>
      <c r="E175" s="13">
        <f>(Phoenix!$F$14*10^3)/Phoenix!$B$8</f>
        <v>0</v>
      </c>
      <c r="F175" s="13">
        <f>(Atlanta!$F$14*10^3)/Atlanta!$B$8</f>
        <v>0</v>
      </c>
      <c r="G175" s="13">
        <f>(LosAngeles!$F$14*10^3)/LosAngeles!$B$8</f>
        <v>0</v>
      </c>
      <c r="H175" s="13">
        <f>(LasVegas!$F$14*10^3)/LasVegas!$B$8</f>
        <v>0</v>
      </c>
      <c r="I175" s="13">
        <f>(SanFrancisco!$F$14*10^3)/SanFrancisco!$B$8</f>
        <v>0</v>
      </c>
      <c r="J175" s="13">
        <f>(Baltimore!$F$14*10^3)/Baltimore!$B$8</f>
        <v>0</v>
      </c>
      <c r="K175" s="13">
        <f>(Albuquerque!$F$14*10^3)/Albuquerque!$B$8</f>
        <v>0</v>
      </c>
      <c r="L175" s="13">
        <f>(Seattle!$F$14*10^3)/Seattle!$B$8</f>
        <v>0</v>
      </c>
      <c r="M175" s="13">
        <f>(Chicago!$F$14*10^3)/Chicago!$B$8</f>
        <v>0</v>
      </c>
      <c r="N175" s="13">
        <f>(Boulder!$F$14*10^3)/Boulder!$B$8</f>
        <v>0</v>
      </c>
      <c r="O175" s="13">
        <f>(Minneapolis!$F$14*10^3)/Minneapolis!$B$8</f>
        <v>0</v>
      </c>
      <c r="P175" s="13">
        <f>(Helena!$F$14*10^3)/Helena!$B$8</f>
        <v>0</v>
      </c>
      <c r="Q175" s="13">
        <f>(Duluth!$F$14*10^3)/Duluth!$B$8</f>
        <v>0</v>
      </c>
      <c r="R175" s="13">
        <f>(Fairbanks!$F$14*10^3)/Fairbanks!$B$8</f>
        <v>0</v>
      </c>
    </row>
    <row r="176" spans="1:18">
      <c r="A176" s="6"/>
      <c r="B176" s="11" t="s">
        <v>73</v>
      </c>
      <c r="C176" s="13">
        <f>(Miami!$F$15*10^3)/Miami!$B$8</f>
        <v>0</v>
      </c>
      <c r="D176" s="13">
        <f>(Houston!$F$15*10^3)/Houston!$B$8</f>
        <v>0</v>
      </c>
      <c r="E176" s="13">
        <f>(Phoenix!$F$15*10^3)/Phoenix!$B$8</f>
        <v>0</v>
      </c>
      <c r="F176" s="13">
        <f>(Atlanta!$F$15*10^3)/Atlanta!$B$8</f>
        <v>0</v>
      </c>
      <c r="G176" s="13">
        <f>(LosAngeles!$F$15*10^3)/LosAngeles!$B$8</f>
        <v>0</v>
      </c>
      <c r="H176" s="13">
        <f>(LasVegas!$F$15*10^3)/LasVegas!$B$8</f>
        <v>0</v>
      </c>
      <c r="I176" s="13">
        <f>(SanFrancisco!$F$15*10^3)/SanFrancisco!$B$8</f>
        <v>0</v>
      </c>
      <c r="J176" s="13">
        <f>(Baltimore!$F$15*10^3)/Baltimore!$B$8</f>
        <v>0</v>
      </c>
      <c r="K176" s="13">
        <f>(Albuquerque!$F$15*10^3)/Albuquerque!$B$8</f>
        <v>0</v>
      </c>
      <c r="L176" s="13">
        <f>(Seattle!$F$15*10^3)/Seattle!$B$8</f>
        <v>0</v>
      </c>
      <c r="M176" s="13">
        <f>(Chicago!$F$15*10^3)/Chicago!$B$8</f>
        <v>0</v>
      </c>
      <c r="N176" s="13">
        <f>(Boulder!$F$15*10^3)/Boulder!$B$8</f>
        <v>0</v>
      </c>
      <c r="O176" s="13">
        <f>(Minneapolis!$F$15*10^3)/Minneapolis!$B$8</f>
        <v>0</v>
      </c>
      <c r="P176" s="13">
        <f>(Helena!$F$15*10^3)/Helena!$B$8</f>
        <v>0</v>
      </c>
      <c r="Q176" s="13">
        <f>(Duluth!$F$15*10^3)/Duluth!$B$8</f>
        <v>0</v>
      </c>
      <c r="R176" s="13">
        <f>(Fairbanks!$F$15*10^3)/Fairbanks!$B$8</f>
        <v>0</v>
      </c>
    </row>
    <row r="177" spans="1:18">
      <c r="A177" s="6"/>
      <c r="B177" s="11" t="s">
        <v>74</v>
      </c>
      <c r="C177" s="13">
        <f>(Miami!$F$16*10^3)/Miami!$B$8</f>
        <v>0</v>
      </c>
      <c r="D177" s="13">
        <f>(Houston!$F$16*10^3)/Houston!$B$8</f>
        <v>0</v>
      </c>
      <c r="E177" s="13">
        <f>(Phoenix!$F$16*10^3)/Phoenix!$B$8</f>
        <v>0</v>
      </c>
      <c r="F177" s="13">
        <f>(Atlanta!$F$16*10^3)/Atlanta!$B$8</f>
        <v>0</v>
      </c>
      <c r="G177" s="13">
        <f>(LosAngeles!$F$16*10^3)/LosAngeles!$B$8</f>
        <v>0</v>
      </c>
      <c r="H177" s="13">
        <f>(LasVegas!$F$16*10^3)/LasVegas!$B$8</f>
        <v>0</v>
      </c>
      <c r="I177" s="13">
        <f>(SanFrancisco!$F$16*10^3)/SanFrancisco!$B$8</f>
        <v>0</v>
      </c>
      <c r="J177" s="13">
        <f>(Baltimore!$F$16*10^3)/Baltimore!$B$8</f>
        <v>0</v>
      </c>
      <c r="K177" s="13">
        <f>(Albuquerque!$F$16*10^3)/Albuquerque!$B$8</f>
        <v>0</v>
      </c>
      <c r="L177" s="13">
        <f>(Seattle!$F$16*10^3)/Seattle!$B$8</f>
        <v>0</v>
      </c>
      <c r="M177" s="13">
        <f>(Chicago!$F$16*10^3)/Chicago!$B$8</f>
        <v>0</v>
      </c>
      <c r="N177" s="13">
        <f>(Boulder!$F$16*10^3)/Boulder!$B$8</f>
        <v>0</v>
      </c>
      <c r="O177" s="13">
        <f>(Minneapolis!$F$16*10^3)/Minneapolis!$B$8</f>
        <v>0</v>
      </c>
      <c r="P177" s="13">
        <f>(Helena!$F$16*10^3)/Helena!$B$8</f>
        <v>0</v>
      </c>
      <c r="Q177" s="13">
        <f>(Duluth!$F$16*10^3)/Duluth!$B$8</f>
        <v>0</v>
      </c>
      <c r="R177" s="13">
        <f>(Fairbanks!$F$16*10^3)/Fairbanks!$B$8</f>
        <v>0</v>
      </c>
    </row>
    <row r="178" spans="1:18">
      <c r="A178" s="6"/>
      <c r="B178" s="11" t="s">
        <v>75</v>
      </c>
      <c r="C178" s="13">
        <f>(Miami!$F$17*10^3)/Miami!$B$8</f>
        <v>0</v>
      </c>
      <c r="D178" s="13">
        <f>(Houston!$F$17*10^3)/Houston!$B$8</f>
        <v>0</v>
      </c>
      <c r="E178" s="13">
        <f>(Phoenix!$F$17*10^3)/Phoenix!$B$8</f>
        <v>0</v>
      </c>
      <c r="F178" s="13">
        <f>(Atlanta!$F$17*10^3)/Atlanta!$B$8</f>
        <v>0</v>
      </c>
      <c r="G178" s="13">
        <f>(LosAngeles!$F$17*10^3)/LosAngeles!$B$8</f>
        <v>0</v>
      </c>
      <c r="H178" s="13">
        <f>(LasVegas!$F$17*10^3)/LasVegas!$B$8</f>
        <v>0</v>
      </c>
      <c r="I178" s="13">
        <f>(SanFrancisco!$F$17*10^3)/SanFrancisco!$B$8</f>
        <v>0</v>
      </c>
      <c r="J178" s="13">
        <f>(Baltimore!$F$17*10^3)/Baltimore!$B$8</f>
        <v>0</v>
      </c>
      <c r="K178" s="13">
        <f>(Albuquerque!$F$17*10^3)/Albuquerque!$B$8</f>
        <v>0</v>
      </c>
      <c r="L178" s="13">
        <f>(Seattle!$F$17*10^3)/Seattle!$B$8</f>
        <v>0</v>
      </c>
      <c r="M178" s="13">
        <f>(Chicago!$F$17*10^3)/Chicago!$B$8</f>
        <v>0</v>
      </c>
      <c r="N178" s="13">
        <f>(Boulder!$F$17*10^3)/Boulder!$B$8</f>
        <v>0</v>
      </c>
      <c r="O178" s="13">
        <f>(Minneapolis!$F$17*10^3)/Minneapolis!$B$8</f>
        <v>0</v>
      </c>
      <c r="P178" s="13">
        <f>(Helena!$F$17*10^3)/Helena!$B$8</f>
        <v>0</v>
      </c>
      <c r="Q178" s="13">
        <f>(Duluth!$F$17*10^3)/Duluth!$B$8</f>
        <v>0</v>
      </c>
      <c r="R178" s="13">
        <f>(Fairbanks!$F$17*10^3)/Fairbanks!$B$8</f>
        <v>0</v>
      </c>
    </row>
    <row r="179" spans="1:18">
      <c r="A179" s="6"/>
      <c r="B179" s="11" t="s">
        <v>76</v>
      </c>
      <c r="C179" s="13">
        <f>(Miami!$F$18*10^3)/Miami!$B$8</f>
        <v>0</v>
      </c>
      <c r="D179" s="13">
        <f>(Houston!$F$18*10^3)/Houston!$B$8</f>
        <v>0</v>
      </c>
      <c r="E179" s="13">
        <f>(Phoenix!$F$18*10^3)/Phoenix!$B$8</f>
        <v>0</v>
      </c>
      <c r="F179" s="13">
        <f>(Atlanta!$F$18*10^3)/Atlanta!$B$8</f>
        <v>0</v>
      </c>
      <c r="G179" s="13">
        <f>(LosAngeles!$F$18*10^3)/LosAngeles!$B$8</f>
        <v>0</v>
      </c>
      <c r="H179" s="13">
        <f>(LasVegas!$F$18*10^3)/LasVegas!$B$8</f>
        <v>0</v>
      </c>
      <c r="I179" s="13">
        <f>(SanFrancisco!$F$18*10^3)/SanFrancisco!$B$8</f>
        <v>0</v>
      </c>
      <c r="J179" s="13">
        <f>(Baltimore!$F$18*10^3)/Baltimore!$B$8</f>
        <v>0</v>
      </c>
      <c r="K179" s="13">
        <f>(Albuquerque!$F$18*10^3)/Albuquerque!$B$8</f>
        <v>0</v>
      </c>
      <c r="L179" s="13">
        <f>(Seattle!$F$18*10^3)/Seattle!$B$8</f>
        <v>0</v>
      </c>
      <c r="M179" s="13">
        <f>(Chicago!$F$18*10^3)/Chicago!$B$8</f>
        <v>0</v>
      </c>
      <c r="N179" s="13">
        <f>(Boulder!$F$18*10^3)/Boulder!$B$8</f>
        <v>0</v>
      </c>
      <c r="O179" s="13">
        <f>(Minneapolis!$F$18*10^3)/Minneapolis!$B$8</f>
        <v>0</v>
      </c>
      <c r="P179" s="13">
        <f>(Helena!$F$18*10^3)/Helena!$B$8</f>
        <v>0</v>
      </c>
      <c r="Q179" s="13">
        <f>(Duluth!$F$18*10^3)/Duluth!$B$8</f>
        <v>0</v>
      </c>
      <c r="R179" s="13">
        <f>(Fairbanks!$F$18*10^3)/Fairbanks!$B$8</f>
        <v>0</v>
      </c>
    </row>
    <row r="180" spans="1:18">
      <c r="A180" s="6"/>
      <c r="B180" s="11" t="s">
        <v>77</v>
      </c>
      <c r="C180" s="13">
        <f>(Miami!$F$19*10^3)/Miami!$B$8</f>
        <v>0</v>
      </c>
      <c r="D180" s="13">
        <f>(Houston!$F$19*10^3)/Houston!$B$8</f>
        <v>0</v>
      </c>
      <c r="E180" s="13">
        <f>(Phoenix!$F$19*10^3)/Phoenix!$B$8</f>
        <v>0</v>
      </c>
      <c r="F180" s="13">
        <f>(Atlanta!$F$19*10^3)/Atlanta!$B$8</f>
        <v>0</v>
      </c>
      <c r="G180" s="13">
        <f>(LosAngeles!$F$19*10^3)/LosAngeles!$B$8</f>
        <v>0</v>
      </c>
      <c r="H180" s="13">
        <f>(LasVegas!$F$19*10^3)/LasVegas!$B$8</f>
        <v>0</v>
      </c>
      <c r="I180" s="13">
        <f>(SanFrancisco!$F$19*10^3)/SanFrancisco!$B$8</f>
        <v>0</v>
      </c>
      <c r="J180" s="13">
        <f>(Baltimore!$F$19*10^3)/Baltimore!$B$8</f>
        <v>0</v>
      </c>
      <c r="K180" s="13">
        <f>(Albuquerque!$F$19*10^3)/Albuquerque!$B$8</f>
        <v>0</v>
      </c>
      <c r="L180" s="13">
        <f>(Seattle!$F$19*10^3)/Seattle!$B$8</f>
        <v>0</v>
      </c>
      <c r="M180" s="13">
        <f>(Chicago!$F$19*10^3)/Chicago!$B$8</f>
        <v>0</v>
      </c>
      <c r="N180" s="13">
        <f>(Boulder!$F$19*10^3)/Boulder!$B$8</f>
        <v>0</v>
      </c>
      <c r="O180" s="13">
        <f>(Minneapolis!$F$19*10^3)/Minneapolis!$B$8</f>
        <v>0</v>
      </c>
      <c r="P180" s="13">
        <f>(Helena!$F$19*10^3)/Helena!$B$8</f>
        <v>0</v>
      </c>
      <c r="Q180" s="13">
        <f>(Duluth!$F$19*10^3)/Duluth!$B$8</f>
        <v>0</v>
      </c>
      <c r="R180" s="13">
        <f>(Fairbanks!$F$19*10^3)/Fairbanks!$B$8</f>
        <v>0</v>
      </c>
    </row>
    <row r="181" spans="1:18">
      <c r="A181" s="6"/>
      <c r="B181" s="11" t="s">
        <v>78</v>
      </c>
      <c r="C181" s="13">
        <f>(Miami!$F$20*10^3)/Miami!$B$8</f>
        <v>0</v>
      </c>
      <c r="D181" s="13">
        <f>(Houston!$F$20*10^3)/Houston!$B$8</f>
        <v>0</v>
      </c>
      <c r="E181" s="13">
        <f>(Phoenix!$F$20*10^3)/Phoenix!$B$8</f>
        <v>0</v>
      </c>
      <c r="F181" s="13">
        <f>(Atlanta!$F$20*10^3)/Atlanta!$B$8</f>
        <v>0</v>
      </c>
      <c r="G181" s="13">
        <f>(LosAngeles!$F$20*10^3)/LosAngeles!$B$8</f>
        <v>0</v>
      </c>
      <c r="H181" s="13">
        <f>(LasVegas!$F$20*10^3)/LasVegas!$B$8</f>
        <v>0</v>
      </c>
      <c r="I181" s="13">
        <f>(SanFrancisco!$F$20*10^3)/SanFrancisco!$B$8</f>
        <v>0</v>
      </c>
      <c r="J181" s="13">
        <f>(Baltimore!$F$20*10^3)/Baltimore!$B$8</f>
        <v>0</v>
      </c>
      <c r="K181" s="13">
        <f>(Albuquerque!$F$20*10^3)/Albuquerque!$B$8</f>
        <v>0</v>
      </c>
      <c r="L181" s="13">
        <f>(Seattle!$F$20*10^3)/Seattle!$B$8</f>
        <v>0</v>
      </c>
      <c r="M181" s="13">
        <f>(Chicago!$F$20*10^3)/Chicago!$B$8</f>
        <v>0</v>
      </c>
      <c r="N181" s="13">
        <f>(Boulder!$F$20*10^3)/Boulder!$B$8</f>
        <v>0</v>
      </c>
      <c r="O181" s="13">
        <f>(Minneapolis!$F$20*10^3)/Minneapolis!$B$8</f>
        <v>0</v>
      </c>
      <c r="P181" s="13">
        <f>(Helena!$F$20*10^3)/Helena!$B$8</f>
        <v>0</v>
      </c>
      <c r="Q181" s="13">
        <f>(Duluth!$F$20*10^3)/Duluth!$B$8</f>
        <v>0</v>
      </c>
      <c r="R181" s="13">
        <f>(Fairbanks!$F$20*10^3)/Fairbanks!$B$8</f>
        <v>0</v>
      </c>
    </row>
    <row r="182" spans="1:18">
      <c r="A182" s="6"/>
      <c r="B182" s="11" t="s">
        <v>79</v>
      </c>
      <c r="C182" s="13">
        <f>(Miami!$F$21*10^3)/Miami!$B$8</f>
        <v>0</v>
      </c>
      <c r="D182" s="13">
        <f>(Houston!$F$21*10^3)/Houston!$B$8</f>
        <v>0</v>
      </c>
      <c r="E182" s="13">
        <f>(Phoenix!$F$21*10^3)/Phoenix!$B$8</f>
        <v>0</v>
      </c>
      <c r="F182" s="13">
        <f>(Atlanta!$F$21*10^3)/Atlanta!$B$8</f>
        <v>0</v>
      </c>
      <c r="G182" s="13">
        <f>(LosAngeles!$F$21*10^3)/LosAngeles!$B$8</f>
        <v>0</v>
      </c>
      <c r="H182" s="13">
        <f>(LasVegas!$F$21*10^3)/LasVegas!$B$8</f>
        <v>0</v>
      </c>
      <c r="I182" s="13">
        <f>(SanFrancisco!$F$21*10^3)/SanFrancisco!$B$8</f>
        <v>0</v>
      </c>
      <c r="J182" s="13">
        <f>(Baltimore!$F$21*10^3)/Baltimore!$B$8</f>
        <v>0</v>
      </c>
      <c r="K182" s="13">
        <f>(Albuquerque!$F$21*10^3)/Albuquerque!$B$8</f>
        <v>0</v>
      </c>
      <c r="L182" s="13">
        <f>(Seattle!$F$21*10^3)/Seattle!$B$8</f>
        <v>0</v>
      </c>
      <c r="M182" s="13">
        <f>(Chicago!$F$21*10^3)/Chicago!$B$8</f>
        <v>0</v>
      </c>
      <c r="N182" s="13">
        <f>(Boulder!$F$21*10^3)/Boulder!$B$8</f>
        <v>0</v>
      </c>
      <c r="O182" s="13">
        <f>(Minneapolis!$F$21*10^3)/Minneapolis!$B$8</f>
        <v>0</v>
      </c>
      <c r="P182" s="13">
        <f>(Helena!$F$21*10^3)/Helena!$B$8</f>
        <v>0</v>
      </c>
      <c r="Q182" s="13">
        <f>(Duluth!$F$21*10^3)/Duluth!$B$8</f>
        <v>0</v>
      </c>
      <c r="R182" s="13">
        <f>(Fairbanks!$F$21*10^3)/Fairbanks!$B$8</f>
        <v>0</v>
      </c>
    </row>
    <row r="183" spans="1:18">
      <c r="A183" s="6"/>
      <c r="B183" s="11" t="s">
        <v>80</v>
      </c>
      <c r="C183" s="13">
        <f>(Miami!$F$22*10^3)/Miami!$B$8</f>
        <v>0</v>
      </c>
      <c r="D183" s="13">
        <f>(Houston!$F$22*10^3)/Houston!$B$8</f>
        <v>0</v>
      </c>
      <c r="E183" s="13">
        <f>(Phoenix!$F$22*10^3)/Phoenix!$B$8</f>
        <v>0</v>
      </c>
      <c r="F183" s="13">
        <f>(Atlanta!$F$22*10^3)/Atlanta!$B$8</f>
        <v>0</v>
      </c>
      <c r="G183" s="13">
        <f>(LosAngeles!$F$22*10^3)/LosAngeles!$B$8</f>
        <v>0</v>
      </c>
      <c r="H183" s="13">
        <f>(LasVegas!$F$22*10^3)/LasVegas!$B$8</f>
        <v>0</v>
      </c>
      <c r="I183" s="13">
        <f>(SanFrancisco!$F$22*10^3)/SanFrancisco!$B$8</f>
        <v>0</v>
      </c>
      <c r="J183" s="13">
        <f>(Baltimore!$F$22*10^3)/Baltimore!$B$8</f>
        <v>0</v>
      </c>
      <c r="K183" s="13">
        <f>(Albuquerque!$F$22*10^3)/Albuquerque!$B$8</f>
        <v>0</v>
      </c>
      <c r="L183" s="13">
        <f>(Seattle!$F$22*10^3)/Seattle!$B$8</f>
        <v>0</v>
      </c>
      <c r="M183" s="13">
        <f>(Chicago!$F$22*10^3)/Chicago!$B$8</f>
        <v>0</v>
      </c>
      <c r="N183" s="13">
        <f>(Boulder!$F$22*10^3)/Boulder!$B$8</f>
        <v>0</v>
      </c>
      <c r="O183" s="13">
        <f>(Minneapolis!$F$22*10^3)/Minneapolis!$B$8</f>
        <v>0</v>
      </c>
      <c r="P183" s="13">
        <f>(Helena!$F$22*10^3)/Helena!$B$8</f>
        <v>0</v>
      </c>
      <c r="Q183" s="13">
        <f>(Duluth!$F$22*10^3)/Duluth!$B$8</f>
        <v>0</v>
      </c>
      <c r="R183" s="13">
        <f>(Fairbanks!$F$22*10^3)/Fairbanks!$B$8</f>
        <v>0</v>
      </c>
    </row>
    <row r="184" spans="1:18">
      <c r="A184" s="6"/>
      <c r="B184" s="11" t="s">
        <v>59</v>
      </c>
      <c r="C184" s="13">
        <f>(Miami!$F$23*10^3)/Miami!$B$8</f>
        <v>0</v>
      </c>
      <c r="D184" s="13">
        <f>(Houston!$F$23*10^3)/Houston!$B$8</f>
        <v>0</v>
      </c>
      <c r="E184" s="13">
        <f>(Phoenix!$F$23*10^3)/Phoenix!$B$8</f>
        <v>0</v>
      </c>
      <c r="F184" s="13">
        <f>(Atlanta!$F$23*10^3)/Atlanta!$B$8</f>
        <v>0</v>
      </c>
      <c r="G184" s="13">
        <f>(LosAngeles!$F$23*10^3)/LosAngeles!$B$8</f>
        <v>0</v>
      </c>
      <c r="H184" s="13">
        <f>(LasVegas!$F$23*10^3)/LasVegas!$B$8</f>
        <v>0</v>
      </c>
      <c r="I184" s="13">
        <f>(SanFrancisco!$F$23*10^3)/SanFrancisco!$B$8</f>
        <v>0</v>
      </c>
      <c r="J184" s="13">
        <f>(Baltimore!$F$23*10^3)/Baltimore!$B$8</f>
        <v>0</v>
      </c>
      <c r="K184" s="13">
        <f>(Albuquerque!$F$23*10^3)/Albuquerque!$B$8</f>
        <v>0</v>
      </c>
      <c r="L184" s="13">
        <f>(Seattle!$F$23*10^3)/Seattle!$B$8</f>
        <v>0</v>
      </c>
      <c r="M184" s="13">
        <f>(Chicago!$F$23*10^3)/Chicago!$B$8</f>
        <v>0</v>
      </c>
      <c r="N184" s="13">
        <f>(Boulder!$F$23*10^3)/Boulder!$B$8</f>
        <v>0</v>
      </c>
      <c r="O184" s="13">
        <f>(Minneapolis!$F$23*10^3)/Minneapolis!$B$8</f>
        <v>0</v>
      </c>
      <c r="P184" s="13">
        <f>(Helena!$F$23*10^3)/Helena!$B$8</f>
        <v>0</v>
      </c>
      <c r="Q184" s="13">
        <f>(Duluth!$F$23*10^3)/Duluth!$B$8</f>
        <v>0</v>
      </c>
      <c r="R184" s="13">
        <f>(Fairbanks!$F$23*10^3)/Fairbanks!$B$8</f>
        <v>0</v>
      </c>
    </row>
    <row r="185" spans="1:18">
      <c r="A185" s="6"/>
      <c r="B185" s="11" t="s">
        <v>81</v>
      </c>
      <c r="C185" s="13">
        <f>(Miami!$F$24*10^3)/Miami!$B$8</f>
        <v>0</v>
      </c>
      <c r="D185" s="13">
        <f>(Houston!$F$24*10^3)/Houston!$B$8</f>
        <v>0</v>
      </c>
      <c r="E185" s="13">
        <f>(Phoenix!$F$24*10^3)/Phoenix!$B$8</f>
        <v>0</v>
      </c>
      <c r="F185" s="13">
        <f>(Atlanta!$F$24*10^3)/Atlanta!$B$8</f>
        <v>0</v>
      </c>
      <c r="G185" s="13">
        <f>(LosAngeles!$F$24*10^3)/LosAngeles!$B$8</f>
        <v>0</v>
      </c>
      <c r="H185" s="13">
        <f>(LasVegas!$F$24*10^3)/LasVegas!$B$8</f>
        <v>0</v>
      </c>
      <c r="I185" s="13">
        <f>(SanFrancisco!$F$24*10^3)/SanFrancisco!$B$8</f>
        <v>0</v>
      </c>
      <c r="J185" s="13">
        <f>(Baltimore!$F$24*10^3)/Baltimore!$B$8</f>
        <v>0</v>
      </c>
      <c r="K185" s="13">
        <f>(Albuquerque!$F$24*10^3)/Albuquerque!$B$8</f>
        <v>0</v>
      </c>
      <c r="L185" s="13">
        <f>(Seattle!$F$24*10^3)/Seattle!$B$8</f>
        <v>0</v>
      </c>
      <c r="M185" s="13">
        <f>(Chicago!$F$24*10^3)/Chicago!$B$8</f>
        <v>0</v>
      </c>
      <c r="N185" s="13">
        <f>(Boulder!$F$24*10^3)/Boulder!$B$8</f>
        <v>0</v>
      </c>
      <c r="O185" s="13">
        <f>(Minneapolis!$F$24*10^3)/Minneapolis!$B$8</f>
        <v>0</v>
      </c>
      <c r="P185" s="13">
        <f>(Helena!$F$24*10^3)/Helena!$B$8</f>
        <v>0</v>
      </c>
      <c r="Q185" s="13">
        <f>(Duluth!$F$24*10^3)/Duluth!$B$8</f>
        <v>0</v>
      </c>
      <c r="R185" s="13">
        <f>(Fairbanks!$F$24*10^3)/Fairbanks!$B$8</f>
        <v>0</v>
      </c>
    </row>
    <row r="186" spans="1:18">
      <c r="A186" s="6"/>
      <c r="B186" s="11" t="s">
        <v>82</v>
      </c>
      <c r="C186" s="13">
        <f>(Miami!$F$25*10^3)/Miami!$B$8</f>
        <v>0</v>
      </c>
      <c r="D186" s="13">
        <f>(Houston!$F$25*10^3)/Houston!$B$8</f>
        <v>0</v>
      </c>
      <c r="E186" s="13">
        <f>(Phoenix!$F$25*10^3)/Phoenix!$B$8</f>
        <v>0</v>
      </c>
      <c r="F186" s="13">
        <f>(Atlanta!$F$25*10^3)/Atlanta!$B$8</f>
        <v>0</v>
      </c>
      <c r="G186" s="13">
        <f>(LosAngeles!$F$25*10^3)/LosAngeles!$B$8</f>
        <v>0</v>
      </c>
      <c r="H186" s="13">
        <f>(LasVegas!$F$25*10^3)/LasVegas!$B$8</f>
        <v>0</v>
      </c>
      <c r="I186" s="13">
        <f>(SanFrancisco!$F$25*10^3)/SanFrancisco!$B$8</f>
        <v>0</v>
      </c>
      <c r="J186" s="13">
        <f>(Baltimore!$F$25*10^3)/Baltimore!$B$8</f>
        <v>0</v>
      </c>
      <c r="K186" s="13">
        <f>(Albuquerque!$F$25*10^3)/Albuquerque!$B$8</f>
        <v>0</v>
      </c>
      <c r="L186" s="13">
        <f>(Seattle!$F$25*10^3)/Seattle!$B$8</f>
        <v>0</v>
      </c>
      <c r="M186" s="13">
        <f>(Chicago!$F$25*10^3)/Chicago!$B$8</f>
        <v>0</v>
      </c>
      <c r="N186" s="13">
        <f>(Boulder!$F$25*10^3)/Boulder!$B$8</f>
        <v>0</v>
      </c>
      <c r="O186" s="13">
        <f>(Minneapolis!$F$25*10^3)/Minneapolis!$B$8</f>
        <v>0</v>
      </c>
      <c r="P186" s="13">
        <f>(Helena!$F$25*10^3)/Helena!$B$8</f>
        <v>0</v>
      </c>
      <c r="Q186" s="13">
        <f>(Duluth!$F$25*10^3)/Duluth!$B$8</f>
        <v>0</v>
      </c>
      <c r="R186" s="13">
        <f>(Fairbanks!$F$25*10^3)/Fairbanks!$B$8</f>
        <v>0</v>
      </c>
    </row>
    <row r="187" spans="1:18">
      <c r="A187" s="6"/>
      <c r="B187" s="11" t="s">
        <v>83</v>
      </c>
      <c r="C187" s="13">
        <f>(Miami!$F$26*10^3)/Miami!$B$8</f>
        <v>0</v>
      </c>
      <c r="D187" s="13">
        <f>(Houston!$F$26*10^3)/Houston!$B$8</f>
        <v>0</v>
      </c>
      <c r="E187" s="13">
        <f>(Phoenix!$F$26*10^3)/Phoenix!$B$8</f>
        <v>0</v>
      </c>
      <c r="F187" s="13">
        <f>(Atlanta!$F$26*10^3)/Atlanta!$B$8</f>
        <v>0</v>
      </c>
      <c r="G187" s="13">
        <f>(LosAngeles!$F$26*10^3)/LosAngeles!$B$8</f>
        <v>0</v>
      </c>
      <c r="H187" s="13">
        <f>(LasVegas!$F$26*10^3)/LasVegas!$B$8</f>
        <v>0</v>
      </c>
      <c r="I187" s="13">
        <f>(SanFrancisco!$F$26*10^3)/SanFrancisco!$B$8</f>
        <v>0</v>
      </c>
      <c r="J187" s="13">
        <f>(Baltimore!$F$26*10^3)/Baltimore!$B$8</f>
        <v>0</v>
      </c>
      <c r="K187" s="13">
        <f>(Albuquerque!$F$26*10^3)/Albuquerque!$B$8</f>
        <v>0</v>
      </c>
      <c r="L187" s="13">
        <f>(Seattle!$F$26*10^3)/Seattle!$B$8</f>
        <v>0</v>
      </c>
      <c r="M187" s="13">
        <f>(Chicago!$F$26*10^3)/Chicago!$B$8</f>
        <v>0</v>
      </c>
      <c r="N187" s="13">
        <f>(Boulder!$F$26*10^3)/Boulder!$B$8</f>
        <v>0</v>
      </c>
      <c r="O187" s="13">
        <f>(Minneapolis!$F$26*10^3)/Minneapolis!$B$8</f>
        <v>0</v>
      </c>
      <c r="P187" s="13">
        <f>(Helena!$F$26*10^3)/Helena!$B$8</f>
        <v>0</v>
      </c>
      <c r="Q187" s="13">
        <f>(Duluth!$F$26*10^3)/Duluth!$B$8</f>
        <v>0</v>
      </c>
      <c r="R187" s="13">
        <f>(Fairbanks!$F$26*10^3)/Fairbanks!$B$8</f>
        <v>0</v>
      </c>
    </row>
    <row r="188" spans="1:18">
      <c r="A188" s="6"/>
      <c r="B188" s="11" t="s">
        <v>84</v>
      </c>
      <c r="C188" s="13">
        <f>(Miami!$F$28*10^3)/Miami!$B$8</f>
        <v>0</v>
      </c>
      <c r="D188" s="13">
        <f>(Houston!$F$28*10^3)/Houston!$B$8</f>
        <v>0</v>
      </c>
      <c r="E188" s="13">
        <f>(Phoenix!$F$28*10^3)/Phoenix!$B$8</f>
        <v>0</v>
      </c>
      <c r="F188" s="13">
        <f>(Atlanta!$F$28*10^3)/Atlanta!$B$8</f>
        <v>0</v>
      </c>
      <c r="G188" s="13">
        <f>(LosAngeles!$F$28*10^3)/LosAngeles!$B$8</f>
        <v>0</v>
      </c>
      <c r="H188" s="13">
        <f>(LasVegas!$F$28*10^3)/LasVegas!$B$8</f>
        <v>0</v>
      </c>
      <c r="I188" s="13">
        <f>(SanFrancisco!$F$28*10^3)/SanFrancisco!$B$8</f>
        <v>0</v>
      </c>
      <c r="J188" s="13">
        <f>(Baltimore!$F$28*10^3)/Baltimore!$B$8</f>
        <v>0</v>
      </c>
      <c r="K188" s="13">
        <f>(Albuquerque!$F$28*10^3)/Albuquerque!$B$8</f>
        <v>0</v>
      </c>
      <c r="L188" s="13">
        <f>(Seattle!$F$28*10^3)/Seattle!$B$8</f>
        <v>0</v>
      </c>
      <c r="M188" s="13">
        <f>(Chicago!$F$28*10^3)/Chicago!$B$8</f>
        <v>0</v>
      </c>
      <c r="N188" s="13">
        <f>(Boulder!$F$28*10^3)/Boulder!$B$8</f>
        <v>0</v>
      </c>
      <c r="O188" s="13">
        <f>(Minneapolis!$F$28*10^3)/Minneapolis!$B$8</f>
        <v>0</v>
      </c>
      <c r="P188" s="13">
        <f>(Helena!$F$28*10^3)/Helena!$B$8</f>
        <v>0</v>
      </c>
      <c r="Q188" s="13">
        <f>(Duluth!$F$28*10^3)/Duluth!$B$8</f>
        <v>0</v>
      </c>
      <c r="R188" s="13">
        <f>(Fairbanks!$F$28*10^3)/Fairbanks!$B$8</f>
        <v>0</v>
      </c>
    </row>
    <row r="189" spans="1:18">
      <c r="A189" s="6"/>
      <c r="B189" s="9" t="s">
        <v>206</v>
      </c>
      <c r="C189" s="13">
        <f>(Miami!$B$2*10^3)/Miami!$B$8</f>
        <v>5114.4673774821485</v>
      </c>
      <c r="D189" s="13">
        <f>(Houston!$B$2*10^3)/Houston!$B$8</f>
        <v>5336.9656656558745</v>
      </c>
      <c r="E189" s="13">
        <f>(Phoenix!$B$2*10^3)/Phoenix!$B$8</f>
        <v>5176.053995891617</v>
      </c>
      <c r="F189" s="13">
        <f>(Atlanta!$B$2*10^3)/Atlanta!$B$8</f>
        <v>5540.4675731194366</v>
      </c>
      <c r="G189" s="13">
        <f>(LosAngeles!$B$2*10^3)/LosAngeles!$B$8</f>
        <v>4589.6116599823927</v>
      </c>
      <c r="H189" s="13">
        <f>(LasVegas!$B$2*10^3)/LasVegas!$B$8</f>
        <v>5257.9282011151327</v>
      </c>
      <c r="I189" s="13">
        <f>(SanFrancisco!$B$2*10^3)/SanFrancisco!$B$8</f>
        <v>5040.4773549838601</v>
      </c>
      <c r="J189" s="13">
        <f>(Baltimore!$B$2*10^3)/Baltimore!$B$8</f>
        <v>6133.1507385307641</v>
      </c>
      <c r="K189" s="13">
        <f>(Albuquerque!$B$2*10^3)/Albuquerque!$B$8</f>
        <v>5577.1104372493401</v>
      </c>
      <c r="L189" s="13">
        <f>(Seattle!$B$2*10^3)/Seattle!$B$8</f>
        <v>5740.5262643059768</v>
      </c>
      <c r="M189" s="13">
        <f>(Chicago!$B$2*10^3)/Chicago!$B$8</f>
        <v>6604.6561674655195</v>
      </c>
      <c r="N189" s="13">
        <f>(Boulder!$B$2*10^3)/Boulder!$B$8</f>
        <v>5996.282891519124</v>
      </c>
      <c r="O189" s="13">
        <f>(Minneapolis!$B$2*10^3)/Minneapolis!$B$8</f>
        <v>7180.2210701359681</v>
      </c>
      <c r="P189" s="13">
        <f>(Helena!$B$2*10^3)/Helena!$B$8</f>
        <v>6637.9536339626338</v>
      </c>
      <c r="Q189" s="13">
        <f>(Duluth!$B$2*10^3)/Duluth!$B$8</f>
        <v>7845.211777364766</v>
      </c>
      <c r="R189" s="13">
        <f>(Fairbanks!$B$2*10^3)/Fairbanks!$B$8</f>
        <v>9901.6140076298543</v>
      </c>
    </row>
    <row r="190" spans="1:18">
      <c r="A190" s="80" t="s">
        <v>301</v>
      </c>
      <c r="B190" s="81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</row>
    <row r="191" spans="1:18">
      <c r="A191" s="70"/>
      <c r="B191" s="80" t="s">
        <v>300</v>
      </c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</row>
    <row r="192" spans="1:18">
      <c r="A192" s="70"/>
      <c r="B192" s="72" t="s">
        <v>298</v>
      </c>
      <c r="C192" s="78">
        <f>10^(-3)*Miami!$C$99</f>
        <v>77.412791999999996</v>
      </c>
      <c r="D192" s="78">
        <f>10^(-3)*Houston!$C$99</f>
        <v>74.014956000000012</v>
      </c>
      <c r="E192" s="78">
        <f>10^(-3)*Phoenix!$C$99</f>
        <v>61.840015000000001</v>
      </c>
      <c r="F192" s="78">
        <f>10^(-3)*Atlanta!$C$99</f>
        <v>55.026879999999998</v>
      </c>
      <c r="G192" s="78">
        <f>10^(-3)*LosAngeles!$C$99</f>
        <v>64.839549000000005</v>
      </c>
      <c r="H192" s="78">
        <f>10^(-3)*LasVegas!$C$99</f>
        <v>52.569612999999997</v>
      </c>
      <c r="I192" s="78">
        <f>10^(-3)*SanFrancisco!$C$99</f>
        <v>49.021296999999997</v>
      </c>
      <c r="J192" s="78">
        <f>10^(-3)*Baltimore!$C$99</f>
        <v>50.398078999999996</v>
      </c>
      <c r="K192" s="78">
        <f>10^(-3)*Albuquerque!$C$99</f>
        <v>50.939991999999997</v>
      </c>
      <c r="L192" s="78">
        <f>10^(-3)*Seattle!$C$99</f>
        <v>49.405328000000004</v>
      </c>
      <c r="M192" s="78">
        <f>10^(-3)*Chicago!$C$99</f>
        <v>49.544103000000007</v>
      </c>
      <c r="N192" s="78">
        <f>10^(-3)*Boulder!$C$99</f>
        <v>50.044801</v>
      </c>
      <c r="O192" s="78">
        <f>10^(-3)*Minneapolis!$C$99</f>
        <v>46.560898999999999</v>
      </c>
      <c r="P192" s="78">
        <f>10^(-3)*Helena!$C$99</f>
        <v>49.576481000000001</v>
      </c>
      <c r="Q192" s="78">
        <f>10^(-3)*Duluth!$C$99</f>
        <v>46.327385</v>
      </c>
      <c r="R192" s="78">
        <f>10^(-3)*Fairbanks!$C$99</f>
        <v>51.992646999999998</v>
      </c>
    </row>
    <row r="193" spans="1:18">
      <c r="A193" s="70"/>
      <c r="B193" s="72" t="s">
        <v>297</v>
      </c>
      <c r="C193" s="78">
        <f>10^(-3)*Miami!$C$100</f>
        <v>79.216712999999999</v>
      </c>
      <c r="D193" s="78">
        <f>10^(-3)*Houston!$C$100</f>
        <v>70.337660999999997</v>
      </c>
      <c r="E193" s="78">
        <f>10^(-3)*Phoenix!$C$100</f>
        <v>65.674441999999999</v>
      </c>
      <c r="F193" s="78">
        <f>10^(-3)*Atlanta!$C$100</f>
        <v>58.500010000000003</v>
      </c>
      <c r="G193" s="78">
        <f>10^(-3)*LosAngeles!$C$100</f>
        <v>65.551294999999996</v>
      </c>
      <c r="H193" s="78">
        <f>10^(-3)*LasVegas!$C$100</f>
        <v>55.722900000000003</v>
      </c>
      <c r="I193" s="78">
        <f>10^(-3)*SanFrancisco!$C$100</f>
        <v>54.597218000000005</v>
      </c>
      <c r="J193" s="78">
        <f>10^(-3)*Baltimore!$C$100</f>
        <v>50.178275999999997</v>
      </c>
      <c r="K193" s="78">
        <f>10^(-3)*Albuquerque!$C$100</f>
        <v>54.432811999999998</v>
      </c>
      <c r="L193" s="78">
        <f>10^(-3)*Seattle!$C$100</f>
        <v>49.422294000000001</v>
      </c>
      <c r="M193" s="78">
        <f>10^(-3)*Chicago!$C$100</f>
        <v>49.552625999999997</v>
      </c>
      <c r="N193" s="78">
        <f>10^(-3)*Boulder!$C$100</f>
        <v>50.011430999999995</v>
      </c>
      <c r="O193" s="78">
        <f>10^(-3)*Minneapolis!$C$100</f>
        <v>46.541141000000003</v>
      </c>
      <c r="P193" s="78">
        <f>10^(-3)*Helena!$C$100</f>
        <v>49.601208</v>
      </c>
      <c r="Q193" s="78">
        <f>10^(-3)*Duluth!$C$100</f>
        <v>46.352902</v>
      </c>
      <c r="R193" s="78">
        <f>10^(-3)*Fairbanks!$C$100</f>
        <v>51.055013000000002</v>
      </c>
    </row>
    <row r="194" spans="1:18">
      <c r="A194" s="70"/>
      <c r="B194" s="69" t="s">
        <v>296</v>
      </c>
      <c r="C194" s="78">
        <f>10^(-3)*Miami!$C$101</f>
        <v>79.110671000000011</v>
      </c>
      <c r="D194" s="78">
        <f>10^(-3)*Houston!$C$101</f>
        <v>76.198865000000012</v>
      </c>
      <c r="E194" s="78">
        <f>10^(-3)*Phoenix!$C$101</f>
        <v>75.207589999999996</v>
      </c>
      <c r="F194" s="78">
        <f>10^(-3)*Atlanta!$C$101</f>
        <v>64.891541000000004</v>
      </c>
      <c r="G194" s="78">
        <f>10^(-3)*LosAngeles!$C$101</f>
        <v>62.282532000000003</v>
      </c>
      <c r="H194" s="78">
        <f>10^(-3)*LasVegas!$C$101</f>
        <v>62.303533999999999</v>
      </c>
      <c r="I194" s="78">
        <f>10^(-3)*SanFrancisco!$C$101</f>
        <v>49.479894999999999</v>
      </c>
      <c r="J194" s="78">
        <f>10^(-3)*Baltimore!$C$101</f>
        <v>62.688127999999999</v>
      </c>
      <c r="K194" s="78">
        <f>10^(-3)*Albuquerque!$C$101</f>
        <v>56.151307000000003</v>
      </c>
      <c r="L194" s="78">
        <f>10^(-3)*Seattle!$C$101</f>
        <v>52.669125000000001</v>
      </c>
      <c r="M194" s="78">
        <f>10^(-3)*Chicago!$C$101</f>
        <v>54.192222999999998</v>
      </c>
      <c r="N194" s="78">
        <f>10^(-3)*Boulder!$C$101</f>
        <v>60.259078000000002</v>
      </c>
      <c r="O194" s="78">
        <f>10^(-3)*Minneapolis!$C$101</f>
        <v>46.628661000000001</v>
      </c>
      <c r="P194" s="78">
        <f>10^(-3)*Helena!$C$101</f>
        <v>52.555262000000006</v>
      </c>
      <c r="Q194" s="78">
        <f>10^(-3)*Duluth!$C$101</f>
        <v>46.345726000000006</v>
      </c>
      <c r="R194" s="78">
        <f>10^(-3)*Fairbanks!$C$101</f>
        <v>51.090163000000004</v>
      </c>
    </row>
    <row r="195" spans="1:18">
      <c r="A195" s="70"/>
      <c r="B195" s="69" t="s">
        <v>295</v>
      </c>
      <c r="C195" s="78">
        <f>10^(-3)*Miami!$C$102</f>
        <v>81.819138000000009</v>
      </c>
      <c r="D195" s="78">
        <f>10^(-3)*Houston!$C$102</f>
        <v>81.674752999999995</v>
      </c>
      <c r="E195" s="78">
        <f>10^(-3)*Phoenix!$C$102</f>
        <v>78.34875199999999</v>
      </c>
      <c r="F195" s="78">
        <f>10^(-3)*Atlanta!$C$102</f>
        <v>73.486766000000003</v>
      </c>
      <c r="G195" s="78">
        <f>10^(-3)*LosAngeles!$C$102</f>
        <v>66.992722000000001</v>
      </c>
      <c r="H195" s="78">
        <f>10^(-3)*LasVegas!$C$102</f>
        <v>75.743498000000002</v>
      </c>
      <c r="I195" s="78">
        <f>10^(-3)*SanFrancisco!$C$102</f>
        <v>56.636199999999995</v>
      </c>
      <c r="J195" s="78">
        <f>10^(-3)*Baltimore!$C$102</f>
        <v>64.609546000000009</v>
      </c>
      <c r="K195" s="78">
        <f>10^(-3)*Albuquerque!$C$102</f>
        <v>65.375191999999998</v>
      </c>
      <c r="L195" s="78">
        <f>10^(-3)*Seattle!$C$102</f>
        <v>55.980677999999997</v>
      </c>
      <c r="M195" s="78">
        <f>10^(-3)*Chicago!$C$102</f>
        <v>54.243439000000002</v>
      </c>
      <c r="N195" s="78">
        <f>10^(-3)*Boulder!$C$102</f>
        <v>58.865629999999996</v>
      </c>
      <c r="O195" s="78">
        <f>10^(-3)*Minneapolis!$C$102</f>
        <v>57.285007</v>
      </c>
      <c r="P195" s="78">
        <f>10^(-3)*Helena!$C$102</f>
        <v>51.215412999999998</v>
      </c>
      <c r="Q195" s="78">
        <f>10^(-3)*Duluth!$C$102</f>
        <v>46.375188000000001</v>
      </c>
      <c r="R195" s="78">
        <f>10^(-3)*Fairbanks!$C$102</f>
        <v>51.074891000000001</v>
      </c>
    </row>
    <row r="196" spans="1:18">
      <c r="A196" s="70"/>
      <c r="B196" s="69" t="s">
        <v>278</v>
      </c>
      <c r="C196" s="78">
        <f>10^(-3)*Miami!$C$103</f>
        <v>84.578187000000014</v>
      </c>
      <c r="D196" s="78">
        <f>10^(-3)*Houston!$C$103</f>
        <v>87.455759999999998</v>
      </c>
      <c r="E196" s="78">
        <f>10^(-3)*Phoenix!$C$103</f>
        <v>91.000096000000013</v>
      </c>
      <c r="F196" s="78">
        <f>10^(-3)*Atlanta!$C$103</f>
        <v>82.592158999999995</v>
      </c>
      <c r="G196" s="78">
        <f>10^(-3)*LosAngeles!$C$103</f>
        <v>69.719857000000005</v>
      </c>
      <c r="H196" s="78">
        <f>10^(-3)*LasVegas!$C$103</f>
        <v>82.371943000000002</v>
      </c>
      <c r="I196" s="78">
        <f>10^(-3)*SanFrancisco!$C$103</f>
        <v>58.329972000000005</v>
      </c>
      <c r="J196" s="78">
        <f>10^(-3)*Baltimore!$C$103</f>
        <v>75.280097999999995</v>
      </c>
      <c r="K196" s="78">
        <f>10^(-3)*Albuquerque!$C$103</f>
        <v>71.338173999999995</v>
      </c>
      <c r="L196" s="78">
        <f>10^(-3)*Seattle!$C$103</f>
        <v>60.464538000000005</v>
      </c>
      <c r="M196" s="78">
        <f>10^(-3)*Chicago!$C$103</f>
        <v>72.516335000000012</v>
      </c>
      <c r="N196" s="78">
        <f>10^(-3)*Boulder!$C$103</f>
        <v>66.220954000000006</v>
      </c>
      <c r="O196" s="78">
        <f>10^(-3)*Minneapolis!$C$103</f>
        <v>79.095562000000001</v>
      </c>
      <c r="P196" s="78">
        <f>10^(-3)*Helena!$C$103</f>
        <v>59.592474000000003</v>
      </c>
      <c r="Q196" s="78">
        <f>10^(-3)*Duluth!$C$103</f>
        <v>55.857230999999999</v>
      </c>
      <c r="R196" s="78">
        <f>10^(-3)*Fairbanks!$C$103</f>
        <v>53.469089999999994</v>
      </c>
    </row>
    <row r="197" spans="1:18">
      <c r="A197" s="70"/>
      <c r="B197" s="69" t="s">
        <v>294</v>
      </c>
      <c r="C197" s="78">
        <f>10^(-3)*Miami!$C$104</f>
        <v>86.325913</v>
      </c>
      <c r="D197" s="78">
        <f>10^(-3)*Houston!$C$104</f>
        <v>87.828461000000004</v>
      </c>
      <c r="E197" s="78">
        <f>10^(-3)*Phoenix!$C$104</f>
        <v>99.184527000000003</v>
      </c>
      <c r="F197" s="78">
        <f>10^(-3)*Atlanta!$C$104</f>
        <v>84.725505999999996</v>
      </c>
      <c r="G197" s="78">
        <f>10^(-3)*LosAngeles!$C$104</f>
        <v>66.378293000000014</v>
      </c>
      <c r="H197" s="78">
        <f>10^(-3)*LasVegas!$C$104</f>
        <v>95.639380000000003</v>
      </c>
      <c r="I197" s="78">
        <f>10^(-3)*SanFrancisco!$C$104</f>
        <v>60.804932000000001</v>
      </c>
      <c r="J197" s="78">
        <f>10^(-3)*Baltimore!$C$104</f>
        <v>85.507469</v>
      </c>
      <c r="K197" s="78">
        <f>10^(-3)*Albuquerque!$C$104</f>
        <v>75.129897999999997</v>
      </c>
      <c r="L197" s="78">
        <f>10^(-3)*Seattle!$C$104</f>
        <v>66.202905999999999</v>
      </c>
      <c r="M197" s="78">
        <f>10^(-3)*Chicago!$C$104</f>
        <v>80.621094999999997</v>
      </c>
      <c r="N197" s="78">
        <f>10^(-3)*Boulder!$C$104</f>
        <v>72.232984000000002</v>
      </c>
      <c r="O197" s="78">
        <f>10^(-3)*Minneapolis!$C$104</f>
        <v>79.979124999999996</v>
      </c>
      <c r="P197" s="78">
        <f>10^(-3)*Helena!$C$104</f>
        <v>68.142288000000008</v>
      </c>
      <c r="Q197" s="78">
        <f>10^(-3)*Duluth!$C$104</f>
        <v>69.211839999999995</v>
      </c>
      <c r="R197" s="78">
        <f>10^(-3)*Fairbanks!$C$104</f>
        <v>63.280930999999995</v>
      </c>
    </row>
    <row r="198" spans="1:18">
      <c r="A198" s="70"/>
      <c r="B198" s="69" t="s">
        <v>293</v>
      </c>
      <c r="C198" s="78">
        <f>10^(-3)*Miami!$C$105</f>
        <v>86.071629000000001</v>
      </c>
      <c r="D198" s="78">
        <f>10^(-3)*Houston!$C$105</f>
        <v>89.123430999999997</v>
      </c>
      <c r="E198" s="78">
        <f>10^(-3)*Phoenix!$C$105</f>
        <v>98.484278000000003</v>
      </c>
      <c r="F198" s="78">
        <f>10^(-3)*Atlanta!$C$105</f>
        <v>89.977615</v>
      </c>
      <c r="G198" s="78">
        <f>10^(-3)*LosAngeles!$C$105</f>
        <v>70.516054000000011</v>
      </c>
      <c r="H198" s="78">
        <f>10^(-3)*LasVegas!$C$105</f>
        <v>94.27282000000001</v>
      </c>
      <c r="I198" s="78">
        <f>10^(-3)*SanFrancisco!$C$105</f>
        <v>67.692983999999996</v>
      </c>
      <c r="J198" s="78">
        <f>10^(-3)*Baltimore!$C$105</f>
        <v>86.407771999999994</v>
      </c>
      <c r="K198" s="78">
        <f>10^(-3)*Albuquerque!$C$105</f>
        <v>77.667588000000009</v>
      </c>
      <c r="L198" s="78">
        <f>10^(-3)*Seattle!$C$105</f>
        <v>68.034050000000008</v>
      </c>
      <c r="M198" s="78">
        <f>10^(-3)*Chicago!$C$105</f>
        <v>82.673976999999994</v>
      </c>
      <c r="N198" s="78">
        <f>10^(-3)*Boulder!$C$105</f>
        <v>73.473411999999996</v>
      </c>
      <c r="O198" s="78">
        <f>10^(-3)*Minneapolis!$C$105</f>
        <v>81.031028000000006</v>
      </c>
      <c r="P198" s="78">
        <f>10^(-3)*Helena!$C$105</f>
        <v>68.741918999999996</v>
      </c>
      <c r="Q198" s="78">
        <f>10^(-3)*Duluth!$C$105</f>
        <v>75.137713000000005</v>
      </c>
      <c r="R198" s="78">
        <f>10^(-3)*Fairbanks!$C$105</f>
        <v>65.229082000000005</v>
      </c>
    </row>
    <row r="199" spans="1:18">
      <c r="A199" s="70"/>
      <c r="B199" s="69" t="s">
        <v>292</v>
      </c>
      <c r="C199" s="78">
        <f>10^(-3)*Miami!$C$106</f>
        <v>86.309832999999998</v>
      </c>
      <c r="D199" s="78">
        <f>10^(-3)*Houston!$C$106</f>
        <v>88.732447000000008</v>
      </c>
      <c r="E199" s="78">
        <f>10^(-3)*Phoenix!$C$106</f>
        <v>98.879643000000002</v>
      </c>
      <c r="F199" s="78">
        <f>10^(-3)*Atlanta!$C$106</f>
        <v>86.608482000000009</v>
      </c>
      <c r="G199" s="78">
        <f>10^(-3)*LosAngeles!$C$106</f>
        <v>76.086877999999999</v>
      </c>
      <c r="H199" s="78">
        <f>10^(-3)*LasVegas!$C$106</f>
        <v>93.134001000000012</v>
      </c>
      <c r="I199" s="78">
        <f>10^(-3)*SanFrancisco!$C$106</f>
        <v>64.533718000000007</v>
      </c>
      <c r="J199" s="78">
        <f>10^(-3)*Baltimore!$C$106</f>
        <v>85.739002999999997</v>
      </c>
      <c r="K199" s="78">
        <f>10^(-3)*Albuquerque!$C$106</f>
        <v>77.924580000000006</v>
      </c>
      <c r="L199" s="78">
        <f>10^(-3)*Seattle!$C$106</f>
        <v>67.319203999999999</v>
      </c>
      <c r="M199" s="78">
        <f>10^(-3)*Chicago!$C$106</f>
        <v>81.083157000000014</v>
      </c>
      <c r="N199" s="78">
        <f>10^(-3)*Boulder!$C$106</f>
        <v>74.305093999999997</v>
      </c>
      <c r="O199" s="78">
        <f>10^(-3)*Minneapolis!$C$106</f>
        <v>80.225331000000011</v>
      </c>
      <c r="P199" s="78">
        <f>10^(-3)*Helena!$C$106</f>
        <v>67.562671000000009</v>
      </c>
      <c r="Q199" s="78">
        <f>10^(-3)*Duluth!$C$106</f>
        <v>72.111729000000011</v>
      </c>
      <c r="R199" s="78">
        <f>10^(-3)*Fairbanks!$C$106</f>
        <v>61.889548000000005</v>
      </c>
    </row>
    <row r="200" spans="1:18">
      <c r="A200" s="70"/>
      <c r="B200" s="69" t="s">
        <v>291</v>
      </c>
      <c r="C200" s="78">
        <f>10^(-3)*Miami!$C$107</f>
        <v>85.40484699999999</v>
      </c>
      <c r="D200" s="78">
        <f>10^(-3)*Houston!$C$107</f>
        <v>87.516874999999999</v>
      </c>
      <c r="E200" s="78">
        <f>10^(-3)*Phoenix!$C$107</f>
        <v>91.869601000000003</v>
      </c>
      <c r="F200" s="78">
        <f>10^(-3)*Atlanta!$C$107</f>
        <v>81.356816999999992</v>
      </c>
      <c r="G200" s="78">
        <f>10^(-3)*LosAngeles!$C$107</f>
        <v>76.609449999999995</v>
      </c>
      <c r="H200" s="78">
        <f>10^(-3)*LasVegas!$C$107</f>
        <v>87.699719999999999</v>
      </c>
      <c r="I200" s="78">
        <f>10^(-3)*SanFrancisco!$C$107</f>
        <v>67.870217000000011</v>
      </c>
      <c r="J200" s="78">
        <f>10^(-3)*Baltimore!$C$107</f>
        <v>77.027803000000006</v>
      </c>
      <c r="K200" s="78">
        <f>10^(-3)*Albuquerque!$C$107</f>
        <v>71.460954000000001</v>
      </c>
      <c r="L200" s="78">
        <f>10^(-3)*Seattle!$C$107</f>
        <v>75.233991000000003</v>
      </c>
      <c r="M200" s="78">
        <f>10^(-3)*Chicago!$C$107</f>
        <v>73.697507999999999</v>
      </c>
      <c r="N200" s="78">
        <f>10^(-3)*Boulder!$C$107</f>
        <v>68.505359999999996</v>
      </c>
      <c r="O200" s="78">
        <f>10^(-3)*Minneapolis!$C$107</f>
        <v>66.275623999999993</v>
      </c>
      <c r="P200" s="78">
        <f>10^(-3)*Helena!$C$107</f>
        <v>64.841129999999993</v>
      </c>
      <c r="Q200" s="78">
        <f>10^(-3)*Duluth!$C$107</f>
        <v>59.299696000000004</v>
      </c>
      <c r="R200" s="78">
        <f>10^(-3)*Fairbanks!$C$107</f>
        <v>51.135950999999999</v>
      </c>
    </row>
    <row r="201" spans="1:18">
      <c r="A201" s="70"/>
      <c r="B201" s="69" t="s">
        <v>290</v>
      </c>
      <c r="C201" s="78">
        <f>10^(-3)*Miami!$C$108</f>
        <v>84.623899999999992</v>
      </c>
      <c r="D201" s="78">
        <f>10^(-3)*Houston!$C$108</f>
        <v>83.891736000000009</v>
      </c>
      <c r="E201" s="78">
        <f>10^(-3)*Phoenix!$C$108</f>
        <v>78.490782999999993</v>
      </c>
      <c r="F201" s="78">
        <f>10^(-3)*Atlanta!$C$108</f>
        <v>75.888134999999991</v>
      </c>
      <c r="G201" s="78">
        <f>10^(-3)*LosAngeles!$C$108</f>
        <v>69.366221999999993</v>
      </c>
      <c r="H201" s="78">
        <f>10^(-3)*LasVegas!$C$108</f>
        <v>75.369549000000006</v>
      </c>
      <c r="I201" s="78">
        <f>10^(-3)*SanFrancisco!$C$108</f>
        <v>58.169379999999997</v>
      </c>
      <c r="J201" s="78">
        <f>10^(-3)*Baltimore!$C$108</f>
        <v>71.753032000000005</v>
      </c>
      <c r="K201" s="78">
        <f>10^(-3)*Albuquerque!$C$108</f>
        <v>65.904781</v>
      </c>
      <c r="L201" s="78">
        <f>10^(-3)*Seattle!$C$108</f>
        <v>54.699095</v>
      </c>
      <c r="M201" s="78">
        <f>10^(-3)*Chicago!$C$108</f>
        <v>64.172228000000004</v>
      </c>
      <c r="N201" s="78">
        <f>10^(-3)*Boulder!$C$108</f>
        <v>63.290084999999998</v>
      </c>
      <c r="O201" s="78">
        <f>10^(-3)*Minneapolis!$C$108</f>
        <v>62.068156999999999</v>
      </c>
      <c r="P201" s="78">
        <f>10^(-3)*Helena!$C$108</f>
        <v>56.006971</v>
      </c>
      <c r="Q201" s="78">
        <f>10^(-3)*Duluth!$C$108</f>
        <v>56.163322999999998</v>
      </c>
      <c r="R201" s="78">
        <f>10^(-3)*Fairbanks!$C$108</f>
        <v>51.101305000000004</v>
      </c>
    </row>
    <row r="202" spans="1:18">
      <c r="A202" s="70"/>
      <c r="B202" s="69" t="s">
        <v>289</v>
      </c>
      <c r="C202" s="78">
        <f>10^(-3)*Miami!$C$109</f>
        <v>81.774180999999999</v>
      </c>
      <c r="D202" s="78">
        <f>10^(-3)*Houston!$C$109</f>
        <v>77.107189000000005</v>
      </c>
      <c r="E202" s="78">
        <f>10^(-3)*Phoenix!$C$109</f>
        <v>71.300416999999996</v>
      </c>
      <c r="F202" s="78">
        <f>10^(-3)*Atlanta!$C$109</f>
        <v>61.848889999999997</v>
      </c>
      <c r="G202" s="78">
        <f>10^(-3)*LosAngeles!$C$109</f>
        <v>66.987134999999995</v>
      </c>
      <c r="H202" s="78">
        <f>10^(-3)*LasVegas!$C$109</f>
        <v>58.936495000000001</v>
      </c>
      <c r="I202" s="78">
        <f>10^(-3)*SanFrancisco!$C$109</f>
        <v>49.061088000000005</v>
      </c>
      <c r="J202" s="78">
        <f>10^(-3)*Baltimore!$C$109</f>
        <v>65.796095000000008</v>
      </c>
      <c r="K202" s="78">
        <f>10^(-3)*Albuquerque!$C$109</f>
        <v>51.236328</v>
      </c>
      <c r="L202" s="78">
        <f>10^(-3)*Seattle!$C$109</f>
        <v>49.474498000000004</v>
      </c>
      <c r="M202" s="78">
        <f>10^(-3)*Chicago!$C$109</f>
        <v>64.140563</v>
      </c>
      <c r="N202" s="78">
        <f>10^(-3)*Boulder!$C$109</f>
        <v>53.334260999999998</v>
      </c>
      <c r="O202" s="78">
        <f>10^(-3)*Minneapolis!$C$109</f>
        <v>46.589753999999999</v>
      </c>
      <c r="P202" s="78">
        <f>10^(-3)*Helena!$C$109</f>
        <v>49.593527000000002</v>
      </c>
      <c r="Q202" s="78">
        <f>10^(-3)*Duluth!$C$109</f>
        <v>46.427365999999999</v>
      </c>
      <c r="R202" s="78">
        <f>10^(-3)*Fairbanks!$C$109</f>
        <v>51.052379999999999</v>
      </c>
    </row>
    <row r="203" spans="1:18">
      <c r="A203" s="70"/>
      <c r="B203" s="69" t="s">
        <v>288</v>
      </c>
      <c r="C203" s="78">
        <f>10^(-3)*Miami!$C$110</f>
        <v>75.57311</v>
      </c>
      <c r="D203" s="78">
        <f>10^(-3)*Houston!$C$110</f>
        <v>76.459962000000004</v>
      </c>
      <c r="E203" s="78">
        <f>10^(-3)*Phoenix!$C$110</f>
        <v>61.073647000000001</v>
      </c>
      <c r="F203" s="78">
        <f>10^(-3)*Atlanta!$C$110</f>
        <v>56.736018999999999</v>
      </c>
      <c r="G203" s="78">
        <f>10^(-3)*LosAngeles!$C$110</f>
        <v>65.793222999999998</v>
      </c>
      <c r="H203" s="78">
        <f>10^(-3)*LasVegas!$C$110</f>
        <v>57.462050000000005</v>
      </c>
      <c r="I203" s="78">
        <f>10^(-3)*SanFrancisco!$C$110</f>
        <v>49.039287999999999</v>
      </c>
      <c r="J203" s="78">
        <f>10^(-3)*Baltimore!$C$110</f>
        <v>50.362392999999997</v>
      </c>
      <c r="K203" s="78">
        <f>10^(-3)*Albuquerque!$C$110</f>
        <v>50.934457999999999</v>
      </c>
      <c r="L203" s="78">
        <f>10^(-3)*Seattle!$C$110</f>
        <v>49.407997000000002</v>
      </c>
      <c r="M203" s="78">
        <f>10^(-3)*Chicago!$C$110</f>
        <v>49.544077999999999</v>
      </c>
      <c r="N203" s="78">
        <f>10^(-3)*Boulder!$C$110</f>
        <v>50.011091999999998</v>
      </c>
      <c r="O203" s="78">
        <f>10^(-3)*Minneapolis!$C$110</f>
        <v>46.537737999999997</v>
      </c>
      <c r="P203" s="78">
        <f>10^(-3)*Helena!$C$110</f>
        <v>49.577427999999998</v>
      </c>
      <c r="Q203" s="78">
        <f>10^(-3)*Duluth!$C$110</f>
        <v>46.312288000000002</v>
      </c>
      <c r="R203" s="78">
        <f>10^(-3)*Fairbanks!$C$110</f>
        <v>52.139930999999997</v>
      </c>
    </row>
    <row r="204" spans="1:18">
      <c r="A204" s="70"/>
      <c r="B204" s="69" t="s">
        <v>299</v>
      </c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</row>
    <row r="205" spans="1:18">
      <c r="A205" s="70"/>
      <c r="B205" s="72" t="s">
        <v>298</v>
      </c>
      <c r="C205" s="78" t="str">
        <f>Miami!$D$99</f>
        <v>06-JAN-12:00</v>
      </c>
      <c r="D205" s="78" t="str">
        <f>Houston!$D$99</f>
        <v>03-JAN-12:00</v>
      </c>
      <c r="E205" s="78" t="str">
        <f>Phoenix!$D$99</f>
        <v>29-JAN-16:15</v>
      </c>
      <c r="F205" s="78" t="str">
        <f>Atlanta!$D$99</f>
        <v>23-JAN-17:15</v>
      </c>
      <c r="G205" s="78" t="str">
        <f>LosAngeles!$D$99</f>
        <v>26-JAN-12:00</v>
      </c>
      <c r="H205" s="78" t="str">
        <f>LasVegas!$D$99</f>
        <v>18-JAN-12:00</v>
      </c>
      <c r="I205" s="78" t="str">
        <f>SanFrancisco!$D$99</f>
        <v>06-JAN-11:15</v>
      </c>
      <c r="J205" s="78" t="str">
        <f>Baltimore!$D$99</f>
        <v>09-JAN-11:15</v>
      </c>
      <c r="K205" s="78" t="str">
        <f>Albuquerque!$D$99</f>
        <v>21-JAN-11:15</v>
      </c>
      <c r="L205" s="78" t="str">
        <f>Seattle!$D$99</f>
        <v>25-JAN-11:15</v>
      </c>
      <c r="M205" s="78" t="str">
        <f>Chicago!$D$99</f>
        <v>17-JAN-11:15</v>
      </c>
      <c r="N205" s="78" t="str">
        <f>Boulder!$D$99</f>
        <v>27-JAN-11:15</v>
      </c>
      <c r="O205" s="78" t="str">
        <f>Minneapolis!$D$99</f>
        <v>30-JAN-11:15</v>
      </c>
      <c r="P205" s="78" t="str">
        <f>Helena!$D$99</f>
        <v>23-JAN-11:15</v>
      </c>
      <c r="Q205" s="78" t="str">
        <f>Duluth!$D$99</f>
        <v>13-JAN-11:15</v>
      </c>
      <c r="R205" s="78" t="str">
        <f>Fairbanks!$D$99</f>
        <v>01-JAN-11:15</v>
      </c>
    </row>
    <row r="206" spans="1:18">
      <c r="A206" s="70"/>
      <c r="B206" s="72" t="s">
        <v>297</v>
      </c>
      <c r="C206" s="78" t="str">
        <f>Miami!$D$100</f>
        <v>23-FEB-12:15</v>
      </c>
      <c r="D206" s="78" t="str">
        <f>Houston!$D$100</f>
        <v>24-FEB-12:00</v>
      </c>
      <c r="E206" s="78" t="str">
        <f>Phoenix!$D$100</f>
        <v>28-FEB-17:15</v>
      </c>
      <c r="F206" s="78" t="str">
        <f>Atlanta!$D$100</f>
        <v>20-FEB-16:15</v>
      </c>
      <c r="G206" s="78" t="str">
        <f>LosAngeles!$D$100</f>
        <v>12-FEB-12:00</v>
      </c>
      <c r="H206" s="78" t="str">
        <f>LasVegas!$D$100</f>
        <v>08-FEB-12:00</v>
      </c>
      <c r="I206" s="78" t="str">
        <f>SanFrancisco!$D$100</f>
        <v>14-FEB-12:00</v>
      </c>
      <c r="J206" s="78" t="str">
        <f>Baltimore!$D$100</f>
        <v>13-FEB-11:15</v>
      </c>
      <c r="K206" s="78" t="str">
        <f>Albuquerque!$D$100</f>
        <v>14-FEB-16:15</v>
      </c>
      <c r="L206" s="78" t="str">
        <f>Seattle!$D$100</f>
        <v>21-FEB-11:15</v>
      </c>
      <c r="M206" s="78" t="str">
        <f>Chicago!$D$100</f>
        <v>28-FEB-11:15</v>
      </c>
      <c r="N206" s="78" t="str">
        <f>Boulder!$D$100</f>
        <v>25-FEB-11:15</v>
      </c>
      <c r="O206" s="78" t="str">
        <f>Minneapolis!$D$100</f>
        <v>20-FEB-11:15</v>
      </c>
      <c r="P206" s="78" t="str">
        <f>Helena!$D$100</f>
        <v>02-FEB-11:15</v>
      </c>
      <c r="Q206" s="78" t="str">
        <f>Duluth!$D$100</f>
        <v>28-FEB-11:15</v>
      </c>
      <c r="R206" s="78" t="str">
        <f>Fairbanks!$D$100</f>
        <v>27-FEB-11:15</v>
      </c>
    </row>
    <row r="207" spans="1:18">
      <c r="A207" s="70"/>
      <c r="B207" s="69" t="s">
        <v>296</v>
      </c>
      <c r="C207" s="78" t="str">
        <f>Miami!$D$101</f>
        <v>13-MAR-11:00</v>
      </c>
      <c r="D207" s="78" t="str">
        <f>Houston!$D$101</f>
        <v>25-MAR-17:15</v>
      </c>
      <c r="E207" s="78" t="str">
        <f>Phoenix!$D$101</f>
        <v>17-MAR-16:15</v>
      </c>
      <c r="F207" s="78" t="str">
        <f>Atlanta!$D$101</f>
        <v>28-MAR-17:15</v>
      </c>
      <c r="G207" s="78" t="str">
        <f>LosAngeles!$D$101</f>
        <v>04-MAR-12:00</v>
      </c>
      <c r="H207" s="78" t="str">
        <f>LasVegas!$D$101</f>
        <v>31-MAR-15:00</v>
      </c>
      <c r="I207" s="78" t="str">
        <f>SanFrancisco!$D$101</f>
        <v>01-MAR-12:00</v>
      </c>
      <c r="J207" s="78" t="str">
        <f>Baltimore!$D$101</f>
        <v>09-MAR-16:15</v>
      </c>
      <c r="K207" s="78" t="str">
        <f>Albuquerque!$D$101</f>
        <v>25-MAR-15:45</v>
      </c>
      <c r="L207" s="78" t="str">
        <f>Seattle!$D$101</f>
        <v>29-MAR-16:15</v>
      </c>
      <c r="M207" s="78" t="str">
        <f>Chicago!$D$101</f>
        <v>31-MAR-16:15</v>
      </c>
      <c r="N207" s="78" t="str">
        <f>Boulder!$D$101</f>
        <v>26-MAR-16:30</v>
      </c>
      <c r="O207" s="78" t="str">
        <f>Minneapolis!$D$101</f>
        <v>19-MAR-10:15</v>
      </c>
      <c r="P207" s="78" t="str">
        <f>Helena!$D$101</f>
        <v>30-MAR-16:00</v>
      </c>
      <c r="Q207" s="78" t="str">
        <f>Duluth!$D$101</f>
        <v>18-MAR-10:15</v>
      </c>
      <c r="R207" s="78" t="str">
        <f>Fairbanks!$D$101</f>
        <v>30-MAR-10:15</v>
      </c>
    </row>
    <row r="208" spans="1:18">
      <c r="A208" s="70"/>
      <c r="B208" s="69" t="s">
        <v>295</v>
      </c>
      <c r="C208" s="78" t="str">
        <f>Miami!$D$102</f>
        <v>01-APR-17:15</v>
      </c>
      <c r="D208" s="78" t="str">
        <f>Houston!$D$102</f>
        <v>29-APR-15:15</v>
      </c>
      <c r="E208" s="78" t="str">
        <f>Phoenix!$D$102</f>
        <v>01-APR-17:15</v>
      </c>
      <c r="F208" s="78" t="str">
        <f>Atlanta!$D$102</f>
        <v>14-APR-17:15</v>
      </c>
      <c r="G208" s="78" t="str">
        <f>LosAngeles!$D$102</f>
        <v>11-APR-16:15</v>
      </c>
      <c r="H208" s="78" t="str">
        <f>LasVegas!$D$102</f>
        <v>21-APR-17:15</v>
      </c>
      <c r="I208" s="78" t="str">
        <f>SanFrancisco!$D$102</f>
        <v>29-APR-11:00</v>
      </c>
      <c r="J208" s="78" t="str">
        <f>Baltimore!$D$102</f>
        <v>04-APR-16:15</v>
      </c>
      <c r="K208" s="78" t="str">
        <f>Albuquerque!$D$102</f>
        <v>21-APR-17:15</v>
      </c>
      <c r="L208" s="78" t="str">
        <f>Seattle!$D$102</f>
        <v>29-APR-15:15</v>
      </c>
      <c r="M208" s="78" t="str">
        <f>Chicago!$D$102</f>
        <v>07-APR-11:00</v>
      </c>
      <c r="N208" s="78" t="str">
        <f>Boulder!$D$102</f>
        <v>24-APR-11:00</v>
      </c>
      <c r="O208" s="78" t="str">
        <f>Minneapolis!$D$102</f>
        <v>01-APR-17:15</v>
      </c>
      <c r="P208" s="78" t="str">
        <f>Helena!$D$102</f>
        <v>06-APR-17:15</v>
      </c>
      <c r="Q208" s="78" t="str">
        <f>Duluth!$D$102</f>
        <v>08-APR-10:15</v>
      </c>
      <c r="R208" s="78" t="str">
        <f>Fairbanks!$D$102</f>
        <v>26-APR-10:15</v>
      </c>
    </row>
    <row r="209" spans="1:18">
      <c r="A209" s="70"/>
      <c r="B209" s="69" t="s">
        <v>278</v>
      </c>
      <c r="C209" s="78" t="str">
        <f>Miami!$D$103</f>
        <v>23-MAY-11:00</v>
      </c>
      <c r="D209" s="78" t="str">
        <f>Houston!$D$103</f>
        <v>26-MAY-17:45</v>
      </c>
      <c r="E209" s="78" t="str">
        <f>Phoenix!$D$103</f>
        <v>28-MAY-16:00</v>
      </c>
      <c r="F209" s="78" t="str">
        <f>Atlanta!$D$103</f>
        <v>31-MAY-17:30</v>
      </c>
      <c r="G209" s="78" t="str">
        <f>LosAngeles!$D$103</f>
        <v>29-MAY-11:00</v>
      </c>
      <c r="H209" s="78" t="str">
        <f>LasVegas!$D$103</f>
        <v>31-MAY-16:15</v>
      </c>
      <c r="I209" s="78" t="str">
        <f>SanFrancisco!$D$103</f>
        <v>09-MAY-11:00</v>
      </c>
      <c r="J209" s="78" t="str">
        <f>Baltimore!$D$103</f>
        <v>31-MAY-16:15</v>
      </c>
      <c r="K209" s="78" t="str">
        <f>Albuquerque!$D$103</f>
        <v>31-MAY-17:15</v>
      </c>
      <c r="L209" s="78" t="str">
        <f>Seattle!$D$103</f>
        <v>05-MAY-17:00</v>
      </c>
      <c r="M209" s="78" t="str">
        <f>Chicago!$D$103</f>
        <v>30-MAY-17:15</v>
      </c>
      <c r="N209" s="78" t="str">
        <f>Boulder!$D$103</f>
        <v>23-MAY-17:15</v>
      </c>
      <c r="O209" s="78" t="str">
        <f>Minneapolis!$D$103</f>
        <v>27-MAY-15:15</v>
      </c>
      <c r="P209" s="78" t="str">
        <f>Helena!$D$103</f>
        <v>16-MAY-17:15</v>
      </c>
      <c r="Q209" s="78" t="str">
        <f>Duluth!$D$103</f>
        <v>31-MAY-17:15</v>
      </c>
      <c r="R209" s="78" t="str">
        <f>Fairbanks!$D$103</f>
        <v>30-MAY-17:15</v>
      </c>
    </row>
    <row r="210" spans="1:18">
      <c r="A210" s="70"/>
      <c r="B210" s="69" t="s">
        <v>294</v>
      </c>
      <c r="C210" s="78" t="str">
        <f>Miami!$D$104</f>
        <v>26-JUN-10:00</v>
      </c>
      <c r="D210" s="78" t="str">
        <f>Houston!$D$104</f>
        <v>13-JUN-17:15</v>
      </c>
      <c r="E210" s="78" t="str">
        <f>Phoenix!$D$104</f>
        <v>28-JUN-16:00</v>
      </c>
      <c r="F210" s="78" t="str">
        <f>Atlanta!$D$104</f>
        <v>19-JUN-17:15</v>
      </c>
      <c r="G210" s="78" t="str">
        <f>LosAngeles!$D$104</f>
        <v>28-JUN-11:00</v>
      </c>
      <c r="H210" s="78" t="str">
        <f>LasVegas!$D$104</f>
        <v>27-JUN-15:00</v>
      </c>
      <c r="I210" s="78" t="str">
        <f>SanFrancisco!$D$104</f>
        <v>16-JUN-11:15</v>
      </c>
      <c r="J210" s="78" t="str">
        <f>Baltimore!$D$104</f>
        <v>30-JUN-16:00</v>
      </c>
      <c r="K210" s="78" t="str">
        <f>Albuquerque!$D$104</f>
        <v>29-JUN-15:30</v>
      </c>
      <c r="L210" s="78" t="str">
        <f>Seattle!$D$104</f>
        <v>18-JUN-15:30</v>
      </c>
      <c r="M210" s="78" t="str">
        <f>Chicago!$D$104</f>
        <v>08-JUN-11:00</v>
      </c>
      <c r="N210" s="78" t="str">
        <f>Boulder!$D$104</f>
        <v>28-JUN-11:00</v>
      </c>
      <c r="O210" s="78" t="str">
        <f>Minneapolis!$D$104</f>
        <v>29-JUN-17:45</v>
      </c>
      <c r="P210" s="78" t="str">
        <f>Helena!$D$104</f>
        <v>30-JUN-15:45</v>
      </c>
      <c r="Q210" s="78" t="str">
        <f>Duluth!$D$104</f>
        <v>14-JUN-17:30</v>
      </c>
      <c r="R210" s="78" t="str">
        <f>Fairbanks!$D$104</f>
        <v>20-JUN-17:00</v>
      </c>
    </row>
    <row r="211" spans="1:18">
      <c r="A211" s="70"/>
      <c r="B211" s="69" t="s">
        <v>293</v>
      </c>
      <c r="C211" s="78" t="str">
        <f>Miami!$D$105</f>
        <v>11-JUL-10:00</v>
      </c>
      <c r="D211" s="78" t="str">
        <f>Houston!$D$105</f>
        <v>30-JUL-15:00</v>
      </c>
      <c r="E211" s="78" t="str">
        <f>Phoenix!$D$105</f>
        <v>19-JUL-16:00</v>
      </c>
      <c r="F211" s="78" t="str">
        <f>Atlanta!$D$105</f>
        <v>03-JUL-16:45</v>
      </c>
      <c r="G211" s="78" t="str">
        <f>LosAngeles!$D$105</f>
        <v>29-JUL-10:15</v>
      </c>
      <c r="H211" s="78" t="str">
        <f>LasVegas!$D$105</f>
        <v>25-JUL-16:15</v>
      </c>
      <c r="I211" s="78" t="str">
        <f>SanFrancisco!$D$105</f>
        <v>02-JUL-15:15</v>
      </c>
      <c r="J211" s="78" t="str">
        <f>Baltimore!$D$105</f>
        <v>25-JUL-10:00</v>
      </c>
      <c r="K211" s="78" t="str">
        <f>Albuquerque!$D$105</f>
        <v>31-JUL-17:15</v>
      </c>
      <c r="L211" s="78" t="str">
        <f>Seattle!$D$105</f>
        <v>31-JUL-17:15</v>
      </c>
      <c r="M211" s="78" t="str">
        <f>Chicago!$D$105</f>
        <v>14-JUL-11:00</v>
      </c>
      <c r="N211" s="78" t="str">
        <f>Boulder!$D$105</f>
        <v>17-JUL-11:00</v>
      </c>
      <c r="O211" s="78" t="str">
        <f>Minneapolis!$D$105</f>
        <v>13-JUL-17:45</v>
      </c>
      <c r="P211" s="78" t="str">
        <f>Helena!$D$105</f>
        <v>21-JUL-16:00</v>
      </c>
      <c r="Q211" s="78" t="str">
        <f>Duluth!$D$105</f>
        <v>06-JUL-17:45</v>
      </c>
      <c r="R211" s="78" t="str">
        <f>Fairbanks!$D$105</f>
        <v>29-JUL-17:00</v>
      </c>
    </row>
    <row r="212" spans="1:18">
      <c r="A212" s="70"/>
      <c r="B212" s="69" t="s">
        <v>292</v>
      </c>
      <c r="C212" s="78" t="str">
        <f>Miami!$D$106</f>
        <v>21-AUG-15:45</v>
      </c>
      <c r="D212" s="78" t="str">
        <f>Houston!$D$106</f>
        <v>27-AUG-15:00</v>
      </c>
      <c r="E212" s="78" t="str">
        <f>Phoenix!$D$106</f>
        <v>01-AUG-16:00</v>
      </c>
      <c r="F212" s="78" t="str">
        <f>Atlanta!$D$106</f>
        <v>17-AUG-11:00</v>
      </c>
      <c r="G212" s="78" t="str">
        <f>LosAngeles!$D$106</f>
        <v>08-AUG-11:00</v>
      </c>
      <c r="H212" s="78" t="str">
        <f>LasVegas!$D$106</f>
        <v>04-AUG-16:15</v>
      </c>
      <c r="I212" s="78" t="str">
        <f>SanFrancisco!$D$106</f>
        <v>15-AUG-11:00</v>
      </c>
      <c r="J212" s="78" t="str">
        <f>Baltimore!$D$106</f>
        <v>04-AUG-16:30</v>
      </c>
      <c r="K212" s="78" t="str">
        <f>Albuquerque!$D$106</f>
        <v>01-AUG-17:15</v>
      </c>
      <c r="L212" s="78" t="str">
        <f>Seattle!$D$106</f>
        <v>18-AUG-17:30</v>
      </c>
      <c r="M212" s="78" t="str">
        <f>Chicago!$D$106</f>
        <v>04-AUG-16:00</v>
      </c>
      <c r="N212" s="78" t="str">
        <f>Boulder!$D$106</f>
        <v>30-AUG-11:00</v>
      </c>
      <c r="O212" s="78" t="str">
        <f>Minneapolis!$D$106</f>
        <v>25-AUG-17:30</v>
      </c>
      <c r="P212" s="78" t="str">
        <f>Helena!$D$106</f>
        <v>09-AUG-17:15</v>
      </c>
      <c r="Q212" s="78" t="str">
        <f>Duluth!$D$106</f>
        <v>11-AUG-17:30</v>
      </c>
      <c r="R212" s="78" t="str">
        <f>Fairbanks!$D$106</f>
        <v>15-AUG-17:15</v>
      </c>
    </row>
    <row r="213" spans="1:18">
      <c r="A213" s="70"/>
      <c r="B213" s="69" t="s">
        <v>291</v>
      </c>
      <c r="C213" s="78" t="str">
        <f>Miami!$D$107</f>
        <v>06-SEP-11:00</v>
      </c>
      <c r="D213" s="78" t="str">
        <f>Houston!$D$107</f>
        <v>16-SEP-10:00</v>
      </c>
      <c r="E213" s="78" t="str">
        <f>Phoenix!$D$107</f>
        <v>12-SEP-17:15</v>
      </c>
      <c r="F213" s="78" t="str">
        <f>Atlanta!$D$107</f>
        <v>11-SEP-11:00</v>
      </c>
      <c r="G213" s="78" t="str">
        <f>LosAngeles!$D$107</f>
        <v>24-SEP-10:00</v>
      </c>
      <c r="H213" s="78" t="str">
        <f>LasVegas!$D$107</f>
        <v>01-SEP-11:00</v>
      </c>
      <c r="I213" s="78" t="str">
        <f>SanFrancisco!$D$107</f>
        <v>28-SEP-15:30</v>
      </c>
      <c r="J213" s="78" t="str">
        <f>Baltimore!$D$107</f>
        <v>05-SEP-11:00</v>
      </c>
      <c r="K213" s="78" t="str">
        <f>Albuquerque!$D$107</f>
        <v>02-SEP-17:15</v>
      </c>
      <c r="L213" s="78" t="str">
        <f>Seattle!$D$107</f>
        <v>02-SEP-15:00</v>
      </c>
      <c r="M213" s="78" t="str">
        <f>Chicago!$D$107</f>
        <v>06-SEP-11:15</v>
      </c>
      <c r="N213" s="78" t="str">
        <f>Boulder!$D$107</f>
        <v>02-SEP-15:45</v>
      </c>
      <c r="O213" s="78" t="str">
        <f>Minneapolis!$D$107</f>
        <v>14-SEP-11:00</v>
      </c>
      <c r="P213" s="78" t="str">
        <f>Helena!$D$107</f>
        <v>01-SEP-17:15</v>
      </c>
      <c r="Q213" s="78" t="str">
        <f>Duluth!$D$107</f>
        <v>08-SEP-17:00</v>
      </c>
      <c r="R213" s="78" t="str">
        <f>Fairbanks!$D$107</f>
        <v>04-SEP-10:15</v>
      </c>
    </row>
    <row r="214" spans="1:18">
      <c r="A214" s="70"/>
      <c r="B214" s="69" t="s">
        <v>290</v>
      </c>
      <c r="C214" s="78" t="str">
        <f>Miami!$D$108</f>
        <v>07-OCT-10:00</v>
      </c>
      <c r="D214" s="78" t="str">
        <f>Houston!$D$108</f>
        <v>29-OCT-15:30</v>
      </c>
      <c r="E214" s="78" t="str">
        <f>Phoenix!$D$108</f>
        <v>13-OCT-17:15</v>
      </c>
      <c r="F214" s="78" t="str">
        <f>Atlanta!$D$108</f>
        <v>12-OCT-15:00</v>
      </c>
      <c r="G214" s="78" t="str">
        <f>LosAngeles!$D$108</f>
        <v>19-OCT-11:00</v>
      </c>
      <c r="H214" s="78" t="str">
        <f>LasVegas!$D$108</f>
        <v>06-OCT-11:15</v>
      </c>
      <c r="I214" s="78" t="str">
        <f>SanFrancisco!$D$108</f>
        <v>16-OCT-16:15</v>
      </c>
      <c r="J214" s="78" t="str">
        <f>Baltimore!$D$108</f>
        <v>03-OCT-11:00</v>
      </c>
      <c r="K214" s="78" t="str">
        <f>Albuquerque!$D$108</f>
        <v>11-OCT-16:15</v>
      </c>
      <c r="L214" s="78" t="str">
        <f>Seattle!$D$108</f>
        <v>17-OCT-16:15</v>
      </c>
      <c r="M214" s="78" t="str">
        <f>Chicago!$D$108</f>
        <v>31-OCT-11:00</v>
      </c>
      <c r="N214" s="78" t="str">
        <f>Boulder!$D$108</f>
        <v>05-OCT-16:15</v>
      </c>
      <c r="O214" s="78" t="str">
        <f>Minneapolis!$D$108</f>
        <v>08-OCT-15:15</v>
      </c>
      <c r="P214" s="78" t="str">
        <f>Helena!$D$108</f>
        <v>06-OCT-16:00</v>
      </c>
      <c r="Q214" s="78" t="str">
        <f>Duluth!$D$108</f>
        <v>07-OCT-15:15</v>
      </c>
      <c r="R214" s="78" t="str">
        <f>Fairbanks!$D$108</f>
        <v>05-OCT-10:15</v>
      </c>
    </row>
    <row r="215" spans="1:18">
      <c r="A215" s="70"/>
      <c r="B215" s="69" t="s">
        <v>289</v>
      </c>
      <c r="C215" s="78" t="str">
        <f>Miami!$D$109</f>
        <v>01-NOV-11:00</v>
      </c>
      <c r="D215" s="78" t="str">
        <f>Houston!$D$109</f>
        <v>26-NOV-12:15</v>
      </c>
      <c r="E215" s="78" t="str">
        <f>Phoenix!$D$109</f>
        <v>13-NOV-12:00</v>
      </c>
      <c r="F215" s="78" t="str">
        <f>Atlanta!$D$109</f>
        <v>22-NOV-12:00</v>
      </c>
      <c r="G215" s="78" t="str">
        <f>LosAngeles!$D$109</f>
        <v>20-NOV-12:00</v>
      </c>
      <c r="H215" s="78" t="str">
        <f>LasVegas!$D$109</f>
        <v>10-NOV-12:00</v>
      </c>
      <c r="I215" s="78" t="str">
        <f>SanFrancisco!$D$109</f>
        <v>14-NOV-12:00</v>
      </c>
      <c r="J215" s="78" t="str">
        <f>Baltimore!$D$109</f>
        <v>05-NOV-15:15</v>
      </c>
      <c r="K215" s="78" t="str">
        <f>Albuquerque!$D$109</f>
        <v>08-NOV-16:15</v>
      </c>
      <c r="L215" s="78" t="str">
        <f>Seattle!$D$109</f>
        <v>04-NOV-10:15</v>
      </c>
      <c r="M215" s="78" t="str">
        <f>Chicago!$D$109</f>
        <v>02-NOV-11:00</v>
      </c>
      <c r="N215" s="78" t="str">
        <f>Boulder!$D$109</f>
        <v>10-NOV-12:00</v>
      </c>
      <c r="O215" s="78" t="str">
        <f>Minneapolis!$D$109</f>
        <v>02-NOV-10:15</v>
      </c>
      <c r="P215" s="78" t="str">
        <f>Helena!$D$109</f>
        <v>21-NOV-11:15</v>
      </c>
      <c r="Q215" s="78" t="str">
        <f>Duluth!$D$109</f>
        <v>09-NOV-11:15</v>
      </c>
      <c r="R215" s="78" t="str">
        <f>Fairbanks!$D$109</f>
        <v>16-NOV-11:15</v>
      </c>
    </row>
    <row r="216" spans="1:18">
      <c r="A216" s="70"/>
      <c r="B216" s="69" t="s">
        <v>288</v>
      </c>
      <c r="C216" s="78" t="str">
        <f>Miami!$D$110</f>
        <v>19-DEC-12:00</v>
      </c>
      <c r="D216" s="78" t="str">
        <f>Houston!$D$110</f>
        <v>02-DEC-12:00</v>
      </c>
      <c r="E216" s="78" t="str">
        <f>Phoenix!$D$110</f>
        <v>13-DEC-12:00</v>
      </c>
      <c r="F216" s="78" t="str">
        <f>Atlanta!$D$110</f>
        <v>31-DEC-12:00</v>
      </c>
      <c r="G216" s="78" t="str">
        <f>LosAngeles!$D$110</f>
        <v>19-DEC-12:00</v>
      </c>
      <c r="H216" s="78" t="str">
        <f>LasVegas!$D$110</f>
        <v>05-DEC-12:00</v>
      </c>
      <c r="I216" s="78" t="str">
        <f>SanFrancisco!$D$110</f>
        <v>03-DEC-11:15</v>
      </c>
      <c r="J216" s="78" t="str">
        <f>Baltimore!$D$110</f>
        <v>23-DEC-11:15</v>
      </c>
      <c r="K216" s="78" t="str">
        <f>Albuquerque!$D$110</f>
        <v>08-DEC-11:15</v>
      </c>
      <c r="L216" s="78" t="str">
        <f>Seattle!$D$110</f>
        <v>18-DEC-11:15</v>
      </c>
      <c r="M216" s="78" t="str">
        <f>Chicago!$D$110</f>
        <v>27-DEC-11:15</v>
      </c>
      <c r="N216" s="78" t="str">
        <f>Boulder!$D$110</f>
        <v>30-DEC-11:15</v>
      </c>
      <c r="O216" s="78" t="str">
        <f>Minneapolis!$D$110</f>
        <v>08-DEC-11:15</v>
      </c>
      <c r="P216" s="78" t="str">
        <f>Helena!$D$110</f>
        <v>29-DEC-11:15</v>
      </c>
      <c r="Q216" s="78" t="str">
        <f>Duluth!$D$110</f>
        <v>08-DEC-11:15</v>
      </c>
      <c r="R216" s="78" t="str">
        <f>Fairbanks!$D$110</f>
        <v>18-DEC-11:15</v>
      </c>
    </row>
    <row r="217" spans="1:18">
      <c r="A217" s="75" t="s">
        <v>546</v>
      </c>
      <c r="B217" s="69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</row>
    <row r="218" spans="1:18">
      <c r="A218" s="70"/>
      <c r="B218" s="92" t="s">
        <v>547</v>
      </c>
      <c r="C218" s="15">
        <f>Miami!$B$4</f>
        <v>6586.13</v>
      </c>
      <c r="D218" s="15">
        <f>Houston!$B$4</f>
        <v>6916.55</v>
      </c>
      <c r="E218" s="15">
        <f>Phoenix!$B$4</f>
        <v>6104.39</v>
      </c>
      <c r="F218" s="15">
        <f>Atlanta!$B$4</f>
        <v>6302.68</v>
      </c>
      <c r="G218" s="15">
        <f>LosAngeles!$B$4</f>
        <v>5049.95</v>
      </c>
      <c r="H218" s="15">
        <f>LasVegas!$B$4</f>
        <v>6553.63</v>
      </c>
      <c r="I218" s="15">
        <f>SanFrancisco!$B$4</f>
        <v>5179.41</v>
      </c>
      <c r="J218" s="15">
        <f>Baltimore!$B$4</f>
        <v>6761.08</v>
      </c>
      <c r="K218" s="15">
        <f>Albuquerque!$B$4</f>
        <v>6072.76</v>
      </c>
      <c r="L218" s="15">
        <f>Seattle!$B$4</f>
        <v>3985.3</v>
      </c>
      <c r="M218" s="15">
        <f>Chicago!$B$4</f>
        <v>6822.92</v>
      </c>
      <c r="N218" s="15">
        <f>Boulder!$B$4</f>
        <v>6155.28</v>
      </c>
      <c r="O218" s="15">
        <f>Minneapolis!$B$4</f>
        <v>6786.75</v>
      </c>
      <c r="P218" s="15">
        <f>Helena!$B$4</f>
        <v>6604.84</v>
      </c>
      <c r="Q218" s="15">
        <f>Duluth!$B$4</f>
        <v>7016.77</v>
      </c>
      <c r="R218" s="15">
        <f>Fairbanks!$B$4</f>
        <v>8601.5400000000009</v>
      </c>
    </row>
    <row r="219" spans="1:18">
      <c r="A219" s="70"/>
      <c r="B219" s="9" t="s">
        <v>548</v>
      </c>
      <c r="C219" s="15">
        <f>Miami!$C$4</f>
        <v>12884.84</v>
      </c>
      <c r="D219" s="15">
        <f>Houston!$C$4</f>
        <v>13531.27</v>
      </c>
      <c r="E219" s="15">
        <f>Phoenix!$C$4</f>
        <v>11942.4</v>
      </c>
      <c r="F219" s="15">
        <f>Atlanta!$C$4</f>
        <v>12330.32</v>
      </c>
      <c r="G219" s="15">
        <f>LosAngeles!$C$4</f>
        <v>9879.51</v>
      </c>
      <c r="H219" s="15">
        <f>LasVegas!$C$4</f>
        <v>12821.26</v>
      </c>
      <c r="I219" s="15">
        <f>SanFrancisco!$C$4</f>
        <v>10132.799999999999</v>
      </c>
      <c r="J219" s="15">
        <f>Baltimore!$C$4</f>
        <v>13227.12</v>
      </c>
      <c r="K219" s="15">
        <f>Albuquerque!$C$4</f>
        <v>11880.51</v>
      </c>
      <c r="L219" s="15">
        <f>Seattle!$C$4</f>
        <v>7796.69</v>
      </c>
      <c r="M219" s="15">
        <f>Chicago!$C$4</f>
        <v>13348.1</v>
      </c>
      <c r="N219" s="15">
        <f>Boulder!$C$4</f>
        <v>12041.95</v>
      </c>
      <c r="O219" s="15">
        <f>Minneapolis!$C$4</f>
        <v>13277.33</v>
      </c>
      <c r="P219" s="15">
        <f>Helena!$C$4</f>
        <v>12921.45</v>
      </c>
      <c r="Q219" s="15">
        <f>Duluth!$C$4</f>
        <v>13727.33</v>
      </c>
      <c r="R219" s="15">
        <f>Fairbanks!$C$4</f>
        <v>16827.72</v>
      </c>
    </row>
    <row r="220" spans="1:18">
      <c r="A220" s="75" t="s">
        <v>287</v>
      </c>
      <c r="B220" s="76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</row>
    <row r="221" spans="1:18">
      <c r="A221" s="75"/>
      <c r="B221" s="74" t="s">
        <v>65</v>
      </c>
      <c r="C221" s="68">
        <f>Miami!$G$14</f>
        <v>0</v>
      </c>
      <c r="D221" s="68">
        <f>Houston!$G$14</f>
        <v>0</v>
      </c>
      <c r="E221" s="68">
        <f>Phoenix!$G$14</f>
        <v>0</v>
      </c>
      <c r="F221" s="68">
        <f>Atlanta!$G$14</f>
        <v>0</v>
      </c>
      <c r="G221" s="68">
        <f>LosAngeles!$G$14</f>
        <v>0</v>
      </c>
      <c r="H221" s="68">
        <f>LasVegas!$G$14</f>
        <v>0</v>
      </c>
      <c r="I221" s="68">
        <f>SanFrancisco!$G$14</f>
        <v>0</v>
      </c>
      <c r="J221" s="68">
        <f>Baltimore!$G$14</f>
        <v>0</v>
      </c>
      <c r="K221" s="68">
        <f>Albuquerque!$G$14</f>
        <v>0</v>
      </c>
      <c r="L221" s="68">
        <f>Seattle!$G$14</f>
        <v>0</v>
      </c>
      <c r="M221" s="68">
        <f>Chicago!$G$14</f>
        <v>0</v>
      </c>
      <c r="N221" s="68">
        <f>Boulder!$G$14</f>
        <v>0</v>
      </c>
      <c r="O221" s="68">
        <f>Minneapolis!$G$14</f>
        <v>0</v>
      </c>
      <c r="P221" s="68">
        <f>Helena!$G$14</f>
        <v>0</v>
      </c>
      <c r="Q221" s="68">
        <f>Duluth!$G$14</f>
        <v>0</v>
      </c>
      <c r="R221" s="68">
        <f>Fairbanks!$G$14</f>
        <v>0</v>
      </c>
    </row>
    <row r="222" spans="1:18">
      <c r="A222" s="75"/>
      <c r="B222" s="74" t="s">
        <v>79</v>
      </c>
      <c r="C222" s="68">
        <f>Miami!$G$21</f>
        <v>0</v>
      </c>
      <c r="D222" s="68">
        <f>Houston!$G$21</f>
        <v>0</v>
      </c>
      <c r="E222" s="68">
        <f>Phoenix!$G$21</f>
        <v>0</v>
      </c>
      <c r="F222" s="68">
        <f>Atlanta!$G$21</f>
        <v>0</v>
      </c>
      <c r="G222" s="68">
        <f>LosAngeles!$G$21</f>
        <v>0</v>
      </c>
      <c r="H222" s="68">
        <f>LasVegas!$G$21</f>
        <v>0</v>
      </c>
      <c r="I222" s="68">
        <f>SanFrancisco!$G$21</f>
        <v>0</v>
      </c>
      <c r="J222" s="68">
        <f>Baltimore!$G$21</f>
        <v>0</v>
      </c>
      <c r="K222" s="68">
        <f>Albuquerque!$G$21</f>
        <v>0</v>
      </c>
      <c r="L222" s="68">
        <f>Seattle!$G$21</f>
        <v>0</v>
      </c>
      <c r="M222" s="68">
        <f>Chicago!$G$21</f>
        <v>0</v>
      </c>
      <c r="N222" s="68">
        <f>Boulder!$G$21</f>
        <v>0</v>
      </c>
      <c r="O222" s="68">
        <f>Minneapolis!$G$21</f>
        <v>0</v>
      </c>
      <c r="P222" s="68">
        <f>Helena!$G$21</f>
        <v>0</v>
      </c>
      <c r="Q222" s="68">
        <f>Duluth!$G$21</f>
        <v>0</v>
      </c>
      <c r="R222" s="68">
        <f>Fairbanks!$G$21</f>
        <v>0</v>
      </c>
    </row>
    <row r="223" spans="1:18">
      <c r="A223" s="75"/>
      <c r="B223" s="74" t="s">
        <v>81</v>
      </c>
      <c r="C223" s="68">
        <f>Miami!$G$24</f>
        <v>1377.36</v>
      </c>
      <c r="D223" s="68">
        <f>Houston!$G$24</f>
        <v>1377.36</v>
      </c>
      <c r="E223" s="68">
        <f>Phoenix!$G$24</f>
        <v>1377.36</v>
      </c>
      <c r="F223" s="68">
        <f>Atlanta!$G$24</f>
        <v>1377.36</v>
      </c>
      <c r="G223" s="68">
        <f>LosAngeles!$G$24</f>
        <v>1377.36</v>
      </c>
      <c r="H223" s="68">
        <f>LasVegas!$G$24</f>
        <v>1377.36</v>
      </c>
      <c r="I223" s="68">
        <f>SanFrancisco!$G$24</f>
        <v>1377.36</v>
      </c>
      <c r="J223" s="68">
        <f>Baltimore!$G$24</f>
        <v>1377.36</v>
      </c>
      <c r="K223" s="68">
        <f>Albuquerque!$G$24</f>
        <v>1377.36</v>
      </c>
      <c r="L223" s="68">
        <f>Seattle!$G$24</f>
        <v>1377.36</v>
      </c>
      <c r="M223" s="68">
        <f>Chicago!$G$24</f>
        <v>1377.36</v>
      </c>
      <c r="N223" s="68">
        <f>Boulder!$G$24</f>
        <v>1377.36</v>
      </c>
      <c r="O223" s="68">
        <f>Minneapolis!$G$24</f>
        <v>1377.36</v>
      </c>
      <c r="P223" s="68">
        <f>Helena!$G$24</f>
        <v>1377.36</v>
      </c>
      <c r="Q223" s="68">
        <f>Duluth!$G$24</f>
        <v>1377.36</v>
      </c>
      <c r="R223" s="68">
        <f>Fairbanks!$G$24</f>
        <v>1377.36</v>
      </c>
    </row>
    <row r="224" spans="1:18">
      <c r="A224" s="75"/>
      <c r="B224" s="76" t="s">
        <v>286</v>
      </c>
      <c r="C224" s="68">
        <f>Miami!$G$28</f>
        <v>1377.36</v>
      </c>
      <c r="D224" s="68">
        <f>Houston!$G$28</f>
        <v>1377.36</v>
      </c>
      <c r="E224" s="68">
        <f>Phoenix!$G$28</f>
        <v>1377.36</v>
      </c>
      <c r="F224" s="68">
        <f>Atlanta!$G$28</f>
        <v>1377.36</v>
      </c>
      <c r="G224" s="68">
        <f>LosAngeles!$G$28</f>
        <v>1377.36</v>
      </c>
      <c r="H224" s="68">
        <f>LasVegas!$G$28</f>
        <v>1377.36</v>
      </c>
      <c r="I224" s="68">
        <f>SanFrancisco!$G$28</f>
        <v>1377.36</v>
      </c>
      <c r="J224" s="68">
        <f>Baltimore!$G$28</f>
        <v>1377.36</v>
      </c>
      <c r="K224" s="68">
        <f>Albuquerque!$G$28</f>
        <v>1377.36</v>
      </c>
      <c r="L224" s="68">
        <f>Seattle!$G$28</f>
        <v>1377.36</v>
      </c>
      <c r="M224" s="68">
        <f>Chicago!$G$28</f>
        <v>1377.36</v>
      </c>
      <c r="N224" s="68">
        <f>Boulder!$G$28</f>
        <v>1377.36</v>
      </c>
      <c r="O224" s="68">
        <f>Minneapolis!$G$28</f>
        <v>1377.36</v>
      </c>
      <c r="P224" s="68">
        <f>Helena!$G$28</f>
        <v>1377.36</v>
      </c>
      <c r="Q224" s="68">
        <f>Duluth!$G$28</f>
        <v>1377.36</v>
      </c>
      <c r="R224" s="68">
        <f>Fairbanks!$G$28</f>
        <v>1377.36</v>
      </c>
    </row>
    <row r="225" spans="1:18">
      <c r="A225" s="75" t="s">
        <v>285</v>
      </c>
      <c r="B225" s="74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</row>
    <row r="226" spans="1:18">
      <c r="A226" s="70"/>
      <c r="B226" s="69" t="s">
        <v>284</v>
      </c>
      <c r="C226" s="68">
        <f>Miami!$H$94</f>
        <v>144656.87390000001</v>
      </c>
      <c r="D226" s="68">
        <f>Houston!$H$94</f>
        <v>164876.2041</v>
      </c>
      <c r="E226" s="68">
        <f>Phoenix!$H$94</f>
        <v>149898.47589999999</v>
      </c>
      <c r="F226" s="68">
        <f>Atlanta!$H$94</f>
        <v>146486.717</v>
      </c>
      <c r="G226" s="68">
        <f>LosAngeles!$H$94</f>
        <v>60229.435700000002</v>
      </c>
      <c r="H226" s="68">
        <f>LasVegas!$H$94</f>
        <v>158636.7868</v>
      </c>
      <c r="I226" s="68">
        <f>SanFrancisco!$H$94</f>
        <v>63504.878199999999</v>
      </c>
      <c r="J226" s="68">
        <f>Baltimore!$H$94</f>
        <v>133023.8285</v>
      </c>
      <c r="K226" s="68">
        <f>Albuquerque!$H$94</f>
        <v>178305.03</v>
      </c>
      <c r="L226" s="68">
        <f>Seattle!$H$94</f>
        <v>55555.218399999998</v>
      </c>
      <c r="M226" s="68">
        <f>Chicago!$H$94</f>
        <v>227108.35089999999</v>
      </c>
      <c r="N226" s="68">
        <f>Boulder!$H$94</f>
        <v>175675.24840000001</v>
      </c>
      <c r="O226" s="68">
        <f>Minneapolis!$H$94</f>
        <v>157489.1134</v>
      </c>
      <c r="P226" s="68">
        <f>Helena!$H$94</f>
        <v>162720.08549999999</v>
      </c>
      <c r="Q226" s="68">
        <f>Duluth!$H$94</f>
        <v>158980.44870000001</v>
      </c>
      <c r="R226" s="68">
        <f>Fairbanks!$H$94</f>
        <v>165817.05929999999</v>
      </c>
    </row>
    <row r="227" spans="1:18">
      <c r="A227" s="70"/>
      <c r="B227" s="72" t="s">
        <v>283</v>
      </c>
      <c r="C227" s="68">
        <f>Miami!$B$94</f>
        <v>344655.85810000001</v>
      </c>
      <c r="D227" s="68">
        <f>Houston!$B$94</f>
        <v>421790.13260000001</v>
      </c>
      <c r="E227" s="68">
        <f>Phoenix!$B$94</f>
        <v>363112.13589999999</v>
      </c>
      <c r="F227" s="68">
        <f>Atlanta!$B$94</f>
        <v>348321.8787</v>
      </c>
      <c r="G227" s="68">
        <f>LosAngeles!$B$94</f>
        <v>165168.64019999999</v>
      </c>
      <c r="H227" s="68">
        <f>LasVegas!$B$94</f>
        <v>387294.62449999998</v>
      </c>
      <c r="I227" s="68">
        <f>SanFrancisco!$B$94</f>
        <v>175066.4327</v>
      </c>
      <c r="J227" s="68">
        <f>Baltimore!$B$94</f>
        <v>319198.6188</v>
      </c>
      <c r="K227" s="68">
        <f>Albuquerque!$B$94</f>
        <v>430803.9008</v>
      </c>
      <c r="L227" s="68">
        <f>Seattle!$B$94</f>
        <v>148020.5007</v>
      </c>
      <c r="M227" s="68">
        <f>Chicago!$B$94</f>
        <v>546015.19050000003</v>
      </c>
      <c r="N227" s="68">
        <f>Boulder!$B$94</f>
        <v>427522.40220000001</v>
      </c>
      <c r="O227" s="68">
        <f>Minneapolis!$B$94</f>
        <v>389236.51059999998</v>
      </c>
      <c r="P227" s="68">
        <f>Helena!$B$94</f>
        <v>400576.92349999998</v>
      </c>
      <c r="Q227" s="68">
        <f>Duluth!$B$94</f>
        <v>396886.76010000001</v>
      </c>
      <c r="R227" s="68">
        <f>Fairbanks!$B$94</f>
        <v>441848.28590000002</v>
      </c>
    </row>
    <row r="228" spans="1:18">
      <c r="A228" s="70"/>
      <c r="B228" s="69" t="s">
        <v>282</v>
      </c>
      <c r="C228" s="68">
        <f>Miami!$C$94</f>
        <v>566.05110000000002</v>
      </c>
      <c r="D228" s="68">
        <f>Houston!$C$94</f>
        <v>529.45899999999995</v>
      </c>
      <c r="E228" s="68">
        <f>Phoenix!$C$94</f>
        <v>569.16110000000003</v>
      </c>
      <c r="F228" s="68">
        <f>Atlanta!$C$94</f>
        <v>596.96349999999995</v>
      </c>
      <c r="G228" s="68">
        <f>LosAngeles!$C$94</f>
        <v>144.34299999999999</v>
      </c>
      <c r="H228" s="68">
        <f>LasVegas!$C$94</f>
        <v>588.17150000000004</v>
      </c>
      <c r="I228" s="68">
        <f>SanFrancisco!$C$94</f>
        <v>153.60429999999999</v>
      </c>
      <c r="J228" s="68">
        <f>Baltimore!$C$94</f>
        <v>536.33900000000006</v>
      </c>
      <c r="K228" s="68">
        <f>Albuquerque!$C$94</f>
        <v>688.76369999999997</v>
      </c>
      <c r="L228" s="68">
        <f>Seattle!$C$94</f>
        <v>174.74469999999999</v>
      </c>
      <c r="M228" s="68">
        <f>Chicago!$C$94</f>
        <v>894.44230000000005</v>
      </c>
      <c r="N228" s="68">
        <f>Boulder!$C$94</f>
        <v>670.55349999999999</v>
      </c>
      <c r="O228" s="68">
        <f>Minneapolis!$C$94</f>
        <v>591.56380000000001</v>
      </c>
      <c r="P228" s="68">
        <f>Helena!$C$94</f>
        <v>612.71479999999997</v>
      </c>
      <c r="Q228" s="68">
        <f>Duluth!$C$94</f>
        <v>586.40980000000002</v>
      </c>
      <c r="R228" s="68">
        <f>Fairbanks!$C$94</f>
        <v>484.87569999999999</v>
      </c>
    </row>
    <row r="229" spans="1:18">
      <c r="A229" s="70"/>
      <c r="B229" s="69" t="s">
        <v>281</v>
      </c>
      <c r="C229" s="68">
        <f>Miami!$D$94</f>
        <v>1994.2228</v>
      </c>
      <c r="D229" s="68">
        <f>Houston!$D$94</f>
        <v>2054.3748000000001</v>
      </c>
      <c r="E229" s="68">
        <f>Phoenix!$D$94</f>
        <v>1734.4455</v>
      </c>
      <c r="F229" s="68">
        <f>Atlanta!$D$94</f>
        <v>1377.9636</v>
      </c>
      <c r="G229" s="68">
        <f>LosAngeles!$D$94</f>
        <v>1004.3694</v>
      </c>
      <c r="H229" s="68">
        <f>LasVegas!$D$94</f>
        <v>2225.4778000000001</v>
      </c>
      <c r="I229" s="68">
        <f>SanFrancisco!$D$94</f>
        <v>955.13890000000004</v>
      </c>
      <c r="J229" s="68">
        <f>Baltimore!$D$94</f>
        <v>1362.9733000000001</v>
      </c>
      <c r="K229" s="68">
        <f>Albuquerque!$D$94</f>
        <v>1613.2483</v>
      </c>
      <c r="L229" s="68">
        <f>Seattle!$D$94</f>
        <v>258.4624</v>
      </c>
      <c r="M229" s="68">
        <f>Chicago!$D$94</f>
        <v>2393.0985000000001</v>
      </c>
      <c r="N229" s="68">
        <f>Boulder!$D$94</f>
        <v>1530.7936999999999</v>
      </c>
      <c r="O229" s="68">
        <f>Minneapolis!$D$94</f>
        <v>777.5806</v>
      </c>
      <c r="P229" s="68">
        <f>Helena!$D$94</f>
        <v>902.72529999999995</v>
      </c>
      <c r="Q229" s="68">
        <f>Duluth!$D$94</f>
        <v>738.22209999999995</v>
      </c>
      <c r="R229" s="68">
        <f>Fairbanks!$D$94</f>
        <v>1754.1021000000001</v>
      </c>
    </row>
    <row r="230" spans="1:18">
      <c r="A230" s="70"/>
      <c r="B230" s="69" t="s">
        <v>280</v>
      </c>
      <c r="C230" s="68">
        <f>Miami!$E$94</f>
        <v>0</v>
      </c>
      <c r="D230" s="68">
        <f>Houston!$E$94</f>
        <v>0</v>
      </c>
      <c r="E230" s="68">
        <f>Phoenix!$E$94</f>
        <v>0</v>
      </c>
      <c r="F230" s="68">
        <f>Atlanta!$E$94</f>
        <v>0</v>
      </c>
      <c r="G230" s="68">
        <f>LosAngeles!$E$94</f>
        <v>0</v>
      </c>
      <c r="H230" s="68">
        <f>LasVegas!$E$94</f>
        <v>0</v>
      </c>
      <c r="I230" s="68">
        <f>SanFrancisco!$E$94</f>
        <v>0</v>
      </c>
      <c r="J230" s="68">
        <f>Baltimore!$E$94</f>
        <v>0</v>
      </c>
      <c r="K230" s="68">
        <f>Albuquerque!$E$94</f>
        <v>0</v>
      </c>
      <c r="L230" s="68">
        <f>Seattle!$E$94</f>
        <v>0</v>
      </c>
      <c r="M230" s="68">
        <f>Chicago!$E$94</f>
        <v>0</v>
      </c>
      <c r="N230" s="68">
        <f>Boulder!$E$94</f>
        <v>0</v>
      </c>
      <c r="O230" s="68">
        <f>Minneapolis!$E$94</f>
        <v>0</v>
      </c>
      <c r="P230" s="68">
        <f>Helena!$E$94</f>
        <v>0</v>
      </c>
      <c r="Q230" s="68">
        <f>Duluth!$E$94</f>
        <v>0</v>
      </c>
      <c r="R230" s="68">
        <f>Fairbanks!$E$94</f>
        <v>0</v>
      </c>
    </row>
    <row r="231" spans="1:18">
      <c r="A231" s="70"/>
      <c r="B231" s="69" t="s">
        <v>279</v>
      </c>
      <c r="C231" s="71">
        <f>Miami!$F$94</f>
        <v>9.1999999999999998E-3</v>
      </c>
      <c r="D231" s="71">
        <f>Houston!$F$94</f>
        <v>5.8999999999999999E-3</v>
      </c>
      <c r="E231" s="71">
        <f>Phoenix!$F$94</f>
        <v>4.7999999999999996E-3</v>
      </c>
      <c r="F231" s="71">
        <f>Atlanta!$F$94</f>
        <v>5.1999999999999998E-3</v>
      </c>
      <c r="G231" s="71">
        <f>LosAngeles!$F$94</f>
        <v>5.9999999999999995E-4</v>
      </c>
      <c r="H231" s="71">
        <f>LasVegas!$F$94</f>
        <v>4.3E-3</v>
      </c>
      <c r="I231" s="71">
        <f>SanFrancisco!$F$94</f>
        <v>5.9999999999999995E-4</v>
      </c>
      <c r="J231" s="71">
        <f>Baltimore!$F$94</f>
        <v>5.7000000000000002E-3</v>
      </c>
      <c r="K231" s="71">
        <f>Albuquerque!$F$94</f>
        <v>6.4000000000000003E-3</v>
      </c>
      <c r="L231" s="71">
        <f>Seattle!$F$94</f>
        <v>1.1999999999999999E-3</v>
      </c>
      <c r="M231" s="71">
        <f>Chicago!$F$94</f>
        <v>7.4000000000000003E-3</v>
      </c>
      <c r="N231" s="71">
        <f>Boulder!$F$94</f>
        <v>6.1999999999999998E-3</v>
      </c>
      <c r="O231" s="71">
        <f>Minneapolis!$F$94</f>
        <v>5.8999999999999999E-3</v>
      </c>
      <c r="P231" s="71">
        <f>Helena!$F$94</f>
        <v>6.4999999999999997E-3</v>
      </c>
      <c r="Q231" s="71">
        <f>Duluth!$F$94</f>
        <v>5.7000000000000002E-3</v>
      </c>
      <c r="R231" s="71">
        <f>Fairbanks!$F$94</f>
        <v>6.3E-3</v>
      </c>
    </row>
    <row r="232" spans="1:18">
      <c r="A232" s="70"/>
      <c r="B232" s="69" t="s">
        <v>311</v>
      </c>
      <c r="C232" s="68">
        <f>10^(-3)*Miami!$G$94</f>
        <v>246.78124290000002</v>
      </c>
      <c r="D232" s="68">
        <f>10^(-3)*Houston!$G$94</f>
        <v>700.66981350000003</v>
      </c>
      <c r="E232" s="68">
        <f>10^(-3)*Phoenix!$G$94</f>
        <v>12810.1</v>
      </c>
      <c r="F232" s="68">
        <f>10^(-3)*Atlanta!$G$94</f>
        <v>2450.4500000000003</v>
      </c>
      <c r="G232" s="68">
        <f>10^(-3)*LosAngeles!$G$94</f>
        <v>6058.42</v>
      </c>
      <c r="H232" s="68">
        <f>10^(-3)*LasVegas!$G$94</f>
        <v>11097.4</v>
      </c>
      <c r="I232" s="68">
        <f>10^(-3)*SanFrancisco!$G$94</f>
        <v>5760.9000000000005</v>
      </c>
      <c r="J232" s="68">
        <f>10^(-3)*Baltimore!$G$94</f>
        <v>84.740628500000014</v>
      </c>
      <c r="K232" s="68">
        <f>10^(-3)*Albuquerque!$G$94</f>
        <v>1677.1100000000001</v>
      </c>
      <c r="L232" s="68">
        <f>10^(-3)*Seattle!$G$94</f>
        <v>3410.33</v>
      </c>
      <c r="M232" s="68">
        <f>10^(-3)*Chicago!$G$94</f>
        <v>550.78894630000002</v>
      </c>
      <c r="N232" s="68">
        <f>10^(-3)*Boulder!$G$94</f>
        <v>1591.29</v>
      </c>
      <c r="O232" s="68">
        <f>10^(-3)*Minneapolis!$G$94</f>
        <v>510.70119929999998</v>
      </c>
      <c r="P232" s="68">
        <f>10^(-3)*Helena!$G$94</f>
        <v>21401.8</v>
      </c>
      <c r="Q232" s="68">
        <f>10^(-3)*Duluth!$G$94</f>
        <v>484.75857819999999</v>
      </c>
      <c r="R232" s="68">
        <f>10^(-3)*Fairbanks!$G$94</f>
        <v>351.85538320000001</v>
      </c>
    </row>
    <row r="233" spans="1:18">
      <c r="B233" s="17"/>
      <c r="C233" s="18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</row>
    <row r="234" spans="1:18">
      <c r="B234" s="17"/>
      <c r="C234" s="18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</row>
    <row r="235" spans="1:18">
      <c r="B235" s="17"/>
      <c r="C235" s="18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</row>
    <row r="236" spans="1:18">
      <c r="C236" s="18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</row>
    <row r="237" spans="1:18">
      <c r="B237" s="20"/>
      <c r="C237" s="18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</row>
    <row r="238" spans="1:18">
      <c r="B238" s="17"/>
      <c r="C238" s="18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</row>
    <row r="239" spans="1:18">
      <c r="B239" s="17"/>
      <c r="C239" s="18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</row>
    <row r="240" spans="1:18">
      <c r="B240" s="17"/>
      <c r="C240" s="18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</row>
    <row r="241" spans="2:18">
      <c r="B241" s="17"/>
      <c r="C241" s="18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</row>
    <row r="242" spans="2:18">
      <c r="B242" s="17"/>
      <c r="C242" s="18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</row>
    <row r="243" spans="2:18">
      <c r="B243" s="17"/>
      <c r="C243" s="19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</row>
    <row r="244" spans="2:18">
      <c r="B244" s="17"/>
      <c r="C244" s="18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</row>
    <row r="245" spans="2:18">
      <c r="B245" s="17"/>
      <c r="C245" s="18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</row>
    <row r="246" spans="2:18">
      <c r="B246" s="17"/>
      <c r="C246" s="18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</row>
    <row r="247" spans="2:18">
      <c r="B247" s="17"/>
      <c r="C247" s="18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</row>
    <row r="248" spans="2:18">
      <c r="B248" s="17"/>
      <c r="C248" s="18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</row>
    <row r="249" spans="2:18">
      <c r="B249" s="17"/>
      <c r="C249" s="18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</row>
    <row r="250" spans="2:18">
      <c r="B250" s="17"/>
      <c r="C250" s="18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</row>
    <row r="251" spans="2:18">
      <c r="B251" s="17"/>
      <c r="C251" s="18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</row>
    <row r="252" spans="2:18">
      <c r="B252" s="17"/>
      <c r="C252" s="21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</row>
    <row r="253" spans="2:18">
      <c r="B253" s="17"/>
      <c r="C253" s="18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</row>
    <row r="254" spans="2:18">
      <c r="B254" s="17"/>
      <c r="C254" s="18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</row>
    <row r="255" spans="2:18">
      <c r="B255" s="17"/>
    </row>
    <row r="256" spans="2:18">
      <c r="B256" s="17"/>
    </row>
    <row r="257" spans="2:18">
      <c r="B257" s="17"/>
      <c r="C257" s="18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</row>
    <row r="258" spans="2:18">
      <c r="B258" s="17"/>
      <c r="C258" s="19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</row>
    <row r="259" spans="2:18">
      <c r="B259" s="17"/>
      <c r="C259" s="18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</row>
    <row r="260" spans="2:18">
      <c r="B260" s="17"/>
      <c r="C260" s="18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</row>
    <row r="261" spans="2:18">
      <c r="B261" s="17"/>
      <c r="C261" s="18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</row>
    <row r="262" spans="2:18">
      <c r="B262" s="17"/>
      <c r="C262" s="18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</row>
    <row r="263" spans="2:18">
      <c r="B263" s="17"/>
      <c r="C263" s="18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</row>
    <row r="264" spans="2:18">
      <c r="B264" s="17"/>
      <c r="C264" s="18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</row>
    <row r="265" spans="2:18">
      <c r="B265" s="17"/>
      <c r="C265" s="18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</row>
    <row r="266" spans="2:18">
      <c r="B266" s="17"/>
      <c r="C266" s="18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</row>
    <row r="267" spans="2:18">
      <c r="C267" s="18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</row>
    <row r="268" spans="2:18">
      <c r="B268" s="20"/>
      <c r="C268" s="18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</row>
    <row r="269" spans="2:18">
      <c r="B269" s="17"/>
      <c r="C269" s="18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</row>
    <row r="270" spans="2:18">
      <c r="B270" s="17"/>
      <c r="C270" s="18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</row>
    <row r="271" spans="2:18">
      <c r="B271" s="17"/>
      <c r="C271" s="18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</row>
    <row r="272" spans="2:18">
      <c r="B272" s="17"/>
      <c r="C272" s="18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</row>
    <row r="273" spans="2:18">
      <c r="B273" s="17"/>
      <c r="C273" s="18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</row>
    <row r="274" spans="2:18">
      <c r="B274" s="17"/>
      <c r="C274" s="19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</row>
    <row r="275" spans="2:18">
      <c r="B275" s="17"/>
      <c r="C275" s="18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</row>
    <row r="276" spans="2:18">
      <c r="B276" s="17"/>
      <c r="C276" s="18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</row>
    <row r="277" spans="2:18">
      <c r="B277" s="17"/>
      <c r="C277" s="18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</row>
    <row r="278" spans="2:18">
      <c r="B278" s="17"/>
      <c r="C278" s="18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</row>
    <row r="279" spans="2:18">
      <c r="B279" s="17"/>
      <c r="C279" s="18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</row>
    <row r="280" spans="2:18">
      <c r="B280" s="17"/>
      <c r="C280" s="18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</row>
    <row r="281" spans="2:18">
      <c r="B281" s="17"/>
      <c r="C281" s="18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</row>
    <row r="282" spans="2:18">
      <c r="B282" s="17"/>
      <c r="C282" s="18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</row>
    <row r="283" spans="2:18">
      <c r="B283" s="17"/>
      <c r="C283" s="21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</row>
    <row r="284" spans="2:18">
      <c r="B284" s="17"/>
      <c r="C284" s="18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</row>
    <row r="285" spans="2:18">
      <c r="B285" s="17"/>
      <c r="C285" s="18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</row>
    <row r="286" spans="2:18">
      <c r="B286" s="17"/>
    </row>
    <row r="287" spans="2:18">
      <c r="B287" s="17"/>
    </row>
    <row r="288" spans="2:18">
      <c r="B288" s="17"/>
      <c r="C288" s="18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</row>
    <row r="289" spans="2:18">
      <c r="B289" s="17"/>
      <c r="C289" s="19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</row>
    <row r="290" spans="2:18">
      <c r="B290" s="17"/>
      <c r="C290" s="18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</row>
    <row r="291" spans="2:18">
      <c r="B291" s="17"/>
      <c r="C291" s="18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</row>
    <row r="292" spans="2:18">
      <c r="B292" s="17"/>
      <c r="C292" s="18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</row>
    <row r="293" spans="2:18">
      <c r="B293" s="17"/>
      <c r="C293" s="18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</row>
    <row r="294" spans="2:18">
      <c r="B294" s="17"/>
      <c r="C294" s="18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</row>
    <row r="295" spans="2:18">
      <c r="B295" s="17"/>
      <c r="C295" s="18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</row>
    <row r="296" spans="2:18">
      <c r="B296" s="17"/>
      <c r="C296" s="18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</row>
    <row r="297" spans="2:18">
      <c r="B297" s="17"/>
      <c r="C297" s="18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</row>
    <row r="298" spans="2:18">
      <c r="C298" s="18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</row>
    <row r="299" spans="2:18">
      <c r="B299" s="20"/>
      <c r="C299" s="18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</row>
    <row r="300" spans="2:18">
      <c r="B300" s="17"/>
      <c r="C300" s="18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</row>
    <row r="301" spans="2:18">
      <c r="B301" s="17"/>
      <c r="C301" s="18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</row>
    <row r="302" spans="2:18">
      <c r="B302" s="17"/>
      <c r="C302" s="18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</row>
    <row r="303" spans="2:18">
      <c r="B303" s="17"/>
      <c r="C303" s="18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</row>
    <row r="304" spans="2:18">
      <c r="B304" s="17"/>
      <c r="C304" s="18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</row>
    <row r="305" spans="2:18">
      <c r="B305" s="17"/>
      <c r="C305" s="19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</row>
    <row r="306" spans="2:18">
      <c r="B306" s="17"/>
      <c r="C306" s="18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</row>
    <row r="307" spans="2:18">
      <c r="B307" s="17"/>
      <c r="C307" s="18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</row>
    <row r="308" spans="2:18">
      <c r="B308" s="17"/>
      <c r="C308" s="18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</row>
    <row r="309" spans="2:18">
      <c r="B309" s="17"/>
      <c r="C309" s="18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</row>
    <row r="310" spans="2:18">
      <c r="B310" s="17"/>
      <c r="C310" s="18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</row>
    <row r="311" spans="2:18">
      <c r="B311" s="17"/>
      <c r="C311" s="18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</row>
    <row r="312" spans="2:18">
      <c r="B312" s="17"/>
      <c r="C312" s="18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</row>
    <row r="313" spans="2:18">
      <c r="B313" s="17"/>
      <c r="C313" s="18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</row>
    <row r="314" spans="2:18">
      <c r="B314" s="17"/>
      <c r="C314" s="21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</row>
    <row r="315" spans="2:18">
      <c r="B315" s="17"/>
      <c r="C315" s="18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</row>
    <row r="316" spans="2:18">
      <c r="B316" s="17"/>
      <c r="C316" s="18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</row>
    <row r="317" spans="2:18">
      <c r="B317" s="17"/>
    </row>
    <row r="318" spans="2:18">
      <c r="B318" s="17"/>
    </row>
    <row r="319" spans="2:18">
      <c r="B319" s="17"/>
      <c r="C319" s="18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</row>
    <row r="320" spans="2:18">
      <c r="B320" s="17"/>
      <c r="C320" s="19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</row>
    <row r="321" spans="2:18">
      <c r="B321" s="17"/>
      <c r="C321" s="18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</row>
    <row r="322" spans="2:18">
      <c r="B322" s="17"/>
      <c r="C322" s="18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</row>
    <row r="323" spans="2:18">
      <c r="B323" s="17"/>
      <c r="C323" s="18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</row>
    <row r="324" spans="2:18">
      <c r="B324" s="17"/>
      <c r="C324" s="18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</row>
    <row r="325" spans="2:18">
      <c r="B325" s="17"/>
      <c r="C325" s="18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</row>
    <row r="326" spans="2:18">
      <c r="B326" s="17"/>
      <c r="C326" s="18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</row>
    <row r="327" spans="2:18">
      <c r="B327" s="17"/>
      <c r="C327" s="18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</row>
    <row r="328" spans="2:18">
      <c r="B328" s="17"/>
      <c r="C328" s="18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</row>
    <row r="329" spans="2:18">
      <c r="C329" s="18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</row>
    <row r="330" spans="2:18">
      <c r="B330" s="20"/>
      <c r="C330" s="18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</row>
    <row r="331" spans="2:18">
      <c r="B331" s="17"/>
      <c r="C331" s="18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</row>
    <row r="332" spans="2:18">
      <c r="B332" s="17"/>
      <c r="C332" s="18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</row>
    <row r="333" spans="2:18">
      <c r="B333" s="17"/>
      <c r="C333" s="18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</row>
    <row r="334" spans="2:18">
      <c r="B334" s="17"/>
      <c r="C334" s="18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</row>
    <row r="335" spans="2:18">
      <c r="B335" s="17"/>
      <c r="C335" s="18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</row>
    <row r="336" spans="2:18">
      <c r="B336" s="17"/>
      <c r="C336" s="19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</row>
    <row r="337" spans="2:18">
      <c r="B337" s="17"/>
      <c r="C337" s="18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</row>
    <row r="338" spans="2:18">
      <c r="B338" s="17"/>
      <c r="C338" s="18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</row>
    <row r="339" spans="2:18">
      <c r="B339" s="17"/>
      <c r="C339" s="18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</row>
    <row r="340" spans="2:18">
      <c r="B340" s="17"/>
      <c r="C340" s="18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</row>
    <row r="341" spans="2:18">
      <c r="B341" s="17"/>
      <c r="C341" s="18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</row>
    <row r="342" spans="2:18">
      <c r="B342" s="17"/>
      <c r="C342" s="18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</row>
    <row r="343" spans="2:18">
      <c r="B343" s="17"/>
      <c r="C343" s="18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</row>
    <row r="344" spans="2:18">
      <c r="B344" s="17"/>
      <c r="C344" s="18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</row>
    <row r="345" spans="2:18">
      <c r="B345" s="17"/>
      <c r="C345" s="21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</row>
    <row r="346" spans="2:18">
      <c r="B346" s="17"/>
      <c r="C346" s="18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</row>
    <row r="347" spans="2:18">
      <c r="B347" s="17"/>
      <c r="C347" s="18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</row>
    <row r="348" spans="2:18">
      <c r="B348" s="17"/>
    </row>
    <row r="349" spans="2:18">
      <c r="B349" s="17"/>
    </row>
    <row r="350" spans="2:18">
      <c r="B350" s="17"/>
      <c r="C350" s="18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</row>
    <row r="351" spans="2:18">
      <c r="B351" s="17"/>
      <c r="C351" s="19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</row>
    <row r="352" spans="2:18">
      <c r="B352" s="17"/>
      <c r="C352" s="18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</row>
    <row r="353" spans="2:18">
      <c r="B353" s="17"/>
      <c r="C353" s="18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</row>
    <row r="354" spans="2:18">
      <c r="B354" s="17"/>
      <c r="C354" s="18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</row>
    <row r="355" spans="2:18">
      <c r="B355" s="17"/>
      <c r="C355" s="18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</row>
    <row r="356" spans="2:18">
      <c r="B356" s="17"/>
      <c r="C356" s="18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</row>
    <row r="357" spans="2:18">
      <c r="B357" s="17"/>
      <c r="C357" s="18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</row>
    <row r="358" spans="2:18">
      <c r="B358" s="17"/>
      <c r="C358" s="18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</row>
    <row r="359" spans="2:18">
      <c r="B359" s="17"/>
      <c r="C359" s="18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</row>
    <row r="360" spans="2:18">
      <c r="C360" s="18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</row>
    <row r="361" spans="2:18">
      <c r="B361" s="20"/>
      <c r="C361" s="18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</row>
    <row r="362" spans="2:18">
      <c r="B362" s="17"/>
      <c r="C362" s="18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</row>
    <row r="363" spans="2:18">
      <c r="B363" s="17"/>
      <c r="C363" s="18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</row>
    <row r="364" spans="2:18">
      <c r="B364" s="17"/>
      <c r="C364" s="18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</row>
    <row r="365" spans="2:18">
      <c r="B365" s="17"/>
      <c r="C365" s="18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</row>
    <row r="366" spans="2:18">
      <c r="B366" s="17"/>
      <c r="C366" s="18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</row>
    <row r="367" spans="2:18">
      <c r="B367" s="17"/>
      <c r="C367" s="19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</row>
    <row r="368" spans="2:18">
      <c r="B368" s="17"/>
      <c r="C368" s="18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</row>
    <row r="369" spans="2:18">
      <c r="B369" s="17"/>
      <c r="C369" s="18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</row>
    <row r="370" spans="2:18">
      <c r="B370" s="17"/>
      <c r="C370" s="18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</row>
    <row r="371" spans="2:18">
      <c r="B371" s="17"/>
      <c r="C371" s="18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</row>
    <row r="372" spans="2:18">
      <c r="B372" s="17"/>
      <c r="C372" s="18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</row>
    <row r="373" spans="2:18">
      <c r="B373" s="17"/>
      <c r="C373" s="18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</row>
    <row r="374" spans="2:18">
      <c r="B374" s="17"/>
      <c r="C374" s="18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</row>
    <row r="375" spans="2:18">
      <c r="B375" s="17"/>
      <c r="C375" s="18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</row>
    <row r="376" spans="2:18">
      <c r="B376" s="17"/>
      <c r="C376" s="21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</row>
    <row r="377" spans="2:18">
      <c r="B377" s="17"/>
      <c r="C377" s="18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</row>
    <row r="378" spans="2:18">
      <c r="B378" s="17"/>
      <c r="C378" s="18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</row>
    <row r="379" spans="2:18">
      <c r="B379" s="17"/>
    </row>
    <row r="380" spans="2:18">
      <c r="B380" s="17"/>
    </row>
    <row r="381" spans="2:18">
      <c r="B381" s="17"/>
      <c r="C381" s="18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</row>
    <row r="382" spans="2:18">
      <c r="B382" s="17"/>
      <c r="C382" s="19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</row>
    <row r="383" spans="2:18">
      <c r="B383" s="17"/>
      <c r="C383" s="18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</row>
    <row r="384" spans="2:18">
      <c r="B384" s="17"/>
      <c r="C384" s="18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</row>
    <row r="385" spans="2:18">
      <c r="B385" s="17"/>
      <c r="C385" s="18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</row>
    <row r="386" spans="2:18">
      <c r="B386" s="17"/>
      <c r="C386" s="18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</row>
    <row r="387" spans="2:18">
      <c r="B387" s="17"/>
      <c r="C387" s="18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</row>
    <row r="388" spans="2:18">
      <c r="B388" s="17"/>
      <c r="C388" s="18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</row>
    <row r="389" spans="2:18">
      <c r="B389" s="17"/>
      <c r="C389" s="18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</row>
    <row r="390" spans="2:18">
      <c r="B390" s="17"/>
      <c r="C390" s="18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</row>
    <row r="391" spans="2:18">
      <c r="C391" s="18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</row>
    <row r="392" spans="2:18">
      <c r="B392" s="20"/>
      <c r="C392" s="18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</row>
    <row r="393" spans="2:18">
      <c r="B393" s="17"/>
      <c r="C393" s="18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</row>
    <row r="394" spans="2:18">
      <c r="B394" s="17"/>
      <c r="C394" s="18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</row>
    <row r="395" spans="2:18">
      <c r="B395" s="17"/>
      <c r="C395" s="18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</row>
    <row r="396" spans="2:18">
      <c r="B396" s="17"/>
      <c r="C396" s="18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</row>
    <row r="397" spans="2:18">
      <c r="B397" s="17"/>
      <c r="C397" s="18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</row>
    <row r="398" spans="2:18">
      <c r="B398" s="17"/>
      <c r="C398" s="19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</row>
    <row r="399" spans="2:18">
      <c r="B399" s="17"/>
      <c r="C399" s="18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</row>
    <row r="400" spans="2:18">
      <c r="B400" s="17"/>
      <c r="C400" s="18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</row>
    <row r="401" spans="2:18">
      <c r="B401" s="17"/>
      <c r="C401" s="18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</row>
    <row r="402" spans="2:18">
      <c r="B402" s="17"/>
      <c r="C402" s="18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</row>
    <row r="403" spans="2:18">
      <c r="B403" s="17"/>
      <c r="C403" s="18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</row>
    <row r="404" spans="2:18">
      <c r="B404" s="17"/>
      <c r="C404" s="18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</row>
    <row r="405" spans="2:18">
      <c r="B405" s="17"/>
      <c r="C405" s="18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</row>
    <row r="406" spans="2:18">
      <c r="B406" s="17"/>
      <c r="C406" s="18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</row>
    <row r="407" spans="2:18">
      <c r="B407" s="17"/>
      <c r="C407" s="21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</row>
    <row r="408" spans="2:18">
      <c r="B408" s="17"/>
      <c r="C408" s="18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</row>
    <row r="409" spans="2:18">
      <c r="B409" s="17"/>
      <c r="C409" s="18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</row>
    <row r="410" spans="2:18">
      <c r="B410" s="17"/>
    </row>
    <row r="411" spans="2:18">
      <c r="B411" s="17"/>
    </row>
    <row r="412" spans="2:18">
      <c r="B412" s="17"/>
      <c r="C412" s="18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</row>
    <row r="413" spans="2:18">
      <c r="B413" s="17"/>
      <c r="C413" s="19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</row>
    <row r="414" spans="2:18">
      <c r="B414" s="17"/>
      <c r="C414" s="18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</row>
    <row r="415" spans="2:18">
      <c r="B415" s="17"/>
      <c r="C415" s="18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</row>
    <row r="416" spans="2:18">
      <c r="B416" s="17"/>
      <c r="C416" s="18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</row>
    <row r="417" spans="2:18">
      <c r="B417" s="17"/>
      <c r="C417" s="18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</row>
    <row r="418" spans="2:18">
      <c r="B418" s="17"/>
      <c r="C418" s="18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</row>
    <row r="419" spans="2:18">
      <c r="B419" s="17"/>
      <c r="C419" s="18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</row>
    <row r="420" spans="2:18">
      <c r="B420" s="17"/>
      <c r="C420" s="18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</row>
    <row r="421" spans="2:18">
      <c r="B421" s="17"/>
      <c r="C421" s="18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</row>
    <row r="422" spans="2:18">
      <c r="C422" s="18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</row>
    <row r="423" spans="2:18">
      <c r="B423" s="20"/>
      <c r="C423" s="18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</row>
    <row r="424" spans="2:18">
      <c r="B424" s="17"/>
      <c r="C424" s="18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</row>
    <row r="425" spans="2:18">
      <c r="B425" s="17"/>
      <c r="C425" s="18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</row>
    <row r="426" spans="2:18">
      <c r="B426" s="17"/>
      <c r="C426" s="18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</row>
    <row r="427" spans="2:18">
      <c r="B427" s="17"/>
      <c r="C427" s="18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</row>
    <row r="428" spans="2:18">
      <c r="B428" s="17"/>
      <c r="C428" s="18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</row>
    <row r="429" spans="2:18">
      <c r="B429" s="17"/>
      <c r="C429" s="19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</row>
    <row r="430" spans="2:18">
      <c r="B430" s="17"/>
      <c r="C430" s="18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</row>
    <row r="431" spans="2:18">
      <c r="B431" s="17"/>
      <c r="C431" s="18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</row>
    <row r="432" spans="2:18">
      <c r="B432" s="17"/>
      <c r="C432" s="18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</row>
    <row r="433" spans="2:18">
      <c r="B433" s="17"/>
      <c r="C433" s="18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</row>
    <row r="434" spans="2:18">
      <c r="B434" s="17"/>
      <c r="C434" s="18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</row>
    <row r="435" spans="2:18">
      <c r="B435" s="17"/>
      <c r="C435" s="18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</row>
    <row r="436" spans="2:18">
      <c r="B436" s="17"/>
      <c r="C436" s="18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</row>
    <row r="437" spans="2:18">
      <c r="B437" s="17"/>
      <c r="C437" s="18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</row>
    <row r="438" spans="2:18">
      <c r="B438" s="17"/>
      <c r="C438" s="21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</row>
    <row r="439" spans="2:18">
      <c r="B439" s="17"/>
      <c r="C439" s="18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</row>
    <row r="440" spans="2:18">
      <c r="B440" s="17"/>
      <c r="C440" s="18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</row>
    <row r="441" spans="2:18">
      <c r="B441" s="17"/>
    </row>
    <row r="442" spans="2:18">
      <c r="B442" s="17"/>
    </row>
    <row r="443" spans="2:18">
      <c r="B443" s="17"/>
      <c r="C443" s="18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</row>
    <row r="444" spans="2:18">
      <c r="B444" s="17"/>
      <c r="C444" s="19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</row>
    <row r="445" spans="2:18">
      <c r="B445" s="17"/>
      <c r="C445" s="18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</row>
    <row r="446" spans="2:18">
      <c r="B446" s="17"/>
      <c r="C446" s="18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</row>
    <row r="447" spans="2:18">
      <c r="B447" s="17"/>
      <c r="C447" s="18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</row>
    <row r="448" spans="2:18">
      <c r="B448" s="17"/>
      <c r="C448" s="18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</row>
    <row r="449" spans="2:18">
      <c r="B449" s="17"/>
      <c r="C449" s="18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</row>
    <row r="450" spans="2:18">
      <c r="B450" s="17"/>
      <c r="C450" s="18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</row>
    <row r="451" spans="2:18">
      <c r="B451" s="17"/>
      <c r="C451" s="18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</row>
    <row r="452" spans="2:18">
      <c r="B452" s="17"/>
      <c r="C452" s="18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</row>
    <row r="453" spans="2:18">
      <c r="C453" s="18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</row>
    <row r="454" spans="2:18">
      <c r="B454" s="20"/>
      <c r="C454" s="18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</row>
    <row r="455" spans="2:18">
      <c r="B455" s="17"/>
      <c r="C455" s="18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</row>
    <row r="456" spans="2:18">
      <c r="B456" s="17"/>
      <c r="C456" s="18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</row>
    <row r="457" spans="2:18">
      <c r="B457" s="17"/>
      <c r="C457" s="18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</row>
    <row r="458" spans="2:18">
      <c r="B458" s="17"/>
      <c r="C458" s="18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</row>
    <row r="459" spans="2:18">
      <c r="B459" s="17"/>
      <c r="C459" s="18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</row>
    <row r="460" spans="2:18">
      <c r="B460" s="17"/>
      <c r="C460" s="19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</row>
    <row r="461" spans="2:18">
      <c r="B461" s="17"/>
      <c r="C461" s="18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</row>
    <row r="462" spans="2:18">
      <c r="B462" s="17"/>
      <c r="C462" s="18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</row>
    <row r="463" spans="2:18">
      <c r="B463" s="17"/>
      <c r="C463" s="18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</row>
    <row r="464" spans="2:18">
      <c r="B464" s="17"/>
      <c r="C464" s="18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</row>
    <row r="465" spans="2:18">
      <c r="B465" s="17"/>
      <c r="C465" s="18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</row>
    <row r="466" spans="2:18">
      <c r="B466" s="17"/>
      <c r="C466" s="18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</row>
    <row r="467" spans="2:18">
      <c r="B467" s="17"/>
      <c r="C467" s="18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</row>
    <row r="468" spans="2:18">
      <c r="B468" s="17"/>
      <c r="C468" s="18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</row>
    <row r="469" spans="2:18">
      <c r="B469" s="17"/>
      <c r="C469" s="21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</row>
    <row r="470" spans="2:18">
      <c r="B470" s="17"/>
      <c r="C470" s="18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</row>
    <row r="471" spans="2:18">
      <c r="B471" s="17"/>
      <c r="C471" s="18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</row>
    <row r="472" spans="2:18">
      <c r="B472" s="17"/>
    </row>
    <row r="473" spans="2:18">
      <c r="B473" s="17"/>
    </row>
    <row r="474" spans="2:18">
      <c r="B474" s="17"/>
      <c r="C474" s="18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</row>
    <row r="475" spans="2:18">
      <c r="B475" s="17"/>
      <c r="C475" s="19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</row>
    <row r="476" spans="2:18">
      <c r="B476" s="17"/>
      <c r="C476" s="18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</row>
    <row r="477" spans="2:18">
      <c r="B477" s="17"/>
      <c r="C477" s="18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</row>
    <row r="478" spans="2:18">
      <c r="B478" s="17"/>
      <c r="C478" s="18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</row>
    <row r="479" spans="2:18">
      <c r="B479" s="17"/>
      <c r="C479" s="18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</row>
    <row r="480" spans="2:18">
      <c r="B480" s="17"/>
      <c r="C480" s="18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</row>
    <row r="481" spans="2:18">
      <c r="B481" s="17"/>
      <c r="C481" s="18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</row>
    <row r="482" spans="2:18">
      <c r="B482" s="17"/>
      <c r="C482" s="18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</row>
    <row r="483" spans="2:18">
      <c r="B483" s="17"/>
      <c r="C483" s="18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</row>
    <row r="484" spans="2:18">
      <c r="C484" s="18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</row>
    <row r="485" spans="2:18">
      <c r="B485" s="20"/>
      <c r="C485" s="18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</row>
    <row r="486" spans="2:18">
      <c r="B486" s="17"/>
      <c r="C486" s="18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</row>
    <row r="487" spans="2:18">
      <c r="B487" s="17"/>
      <c r="C487" s="18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</row>
    <row r="488" spans="2:18">
      <c r="B488" s="17"/>
      <c r="C488" s="18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</row>
    <row r="489" spans="2:18">
      <c r="B489" s="17"/>
      <c r="C489" s="18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</row>
    <row r="490" spans="2:18">
      <c r="B490" s="17"/>
      <c r="C490" s="18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</row>
    <row r="491" spans="2:18">
      <c r="B491" s="17"/>
      <c r="C491" s="19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</row>
    <row r="492" spans="2:18">
      <c r="B492" s="17"/>
      <c r="C492" s="18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</row>
    <row r="493" spans="2:18">
      <c r="B493" s="17"/>
      <c r="C493" s="18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</row>
    <row r="494" spans="2:18">
      <c r="B494" s="17"/>
      <c r="C494" s="18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</row>
    <row r="495" spans="2:18">
      <c r="B495" s="17"/>
      <c r="C495" s="18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</row>
    <row r="496" spans="2:18">
      <c r="B496" s="17"/>
      <c r="C496" s="18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</row>
    <row r="497" spans="2:18">
      <c r="B497" s="17"/>
      <c r="C497" s="18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</row>
    <row r="498" spans="2:18">
      <c r="B498" s="17"/>
      <c r="C498" s="18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</row>
    <row r="499" spans="2:18">
      <c r="B499" s="17"/>
      <c r="C499" s="18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</row>
    <row r="500" spans="2:18">
      <c r="B500" s="17"/>
      <c r="C500" s="21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</row>
    <row r="501" spans="2:18">
      <c r="B501" s="17"/>
      <c r="C501" s="18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</row>
    <row r="502" spans="2:18">
      <c r="B502" s="17"/>
      <c r="C502" s="18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</row>
    <row r="503" spans="2:18">
      <c r="B503" s="17"/>
    </row>
    <row r="504" spans="2:18">
      <c r="B504" s="17"/>
    </row>
    <row r="505" spans="2:18">
      <c r="B505" s="17"/>
      <c r="C505" s="18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</row>
    <row r="506" spans="2:18">
      <c r="B506" s="17"/>
      <c r="C506" s="19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</row>
    <row r="507" spans="2:18">
      <c r="B507" s="17"/>
      <c r="C507" s="18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</row>
    <row r="508" spans="2:18">
      <c r="B508" s="17"/>
      <c r="C508" s="18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</row>
    <row r="509" spans="2:18">
      <c r="B509" s="17"/>
      <c r="C509" s="18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</row>
    <row r="510" spans="2:18">
      <c r="B510" s="17"/>
      <c r="C510" s="18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</row>
    <row r="511" spans="2:18">
      <c r="B511" s="17"/>
      <c r="C511" s="18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</row>
    <row r="512" spans="2:18">
      <c r="B512" s="17"/>
      <c r="C512" s="18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</row>
    <row r="513" spans="2:18">
      <c r="B513" s="17"/>
      <c r="C513" s="18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</row>
    <row r="514" spans="2:18">
      <c r="B514" s="17"/>
      <c r="C514" s="18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</row>
    <row r="515" spans="2:18">
      <c r="C515" s="18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</row>
    <row r="516" spans="2:18">
      <c r="B516" s="20"/>
      <c r="C516" s="18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</row>
    <row r="517" spans="2:18">
      <c r="B517" s="17"/>
      <c r="C517" s="18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</row>
    <row r="518" spans="2:18">
      <c r="B518" s="17"/>
      <c r="C518" s="18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</row>
    <row r="519" spans="2:18">
      <c r="B519" s="17"/>
      <c r="C519" s="18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</row>
    <row r="520" spans="2:18">
      <c r="B520" s="17"/>
      <c r="C520" s="18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</row>
    <row r="521" spans="2:18">
      <c r="B521" s="17"/>
      <c r="C521" s="18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</row>
    <row r="522" spans="2:18">
      <c r="B522" s="17"/>
      <c r="C522" s="19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</row>
    <row r="523" spans="2:18">
      <c r="B523" s="17"/>
      <c r="C523" s="18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</row>
    <row r="524" spans="2:18">
      <c r="B524" s="17"/>
      <c r="C524" s="18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</row>
    <row r="525" spans="2:18">
      <c r="B525" s="17"/>
      <c r="C525" s="18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</row>
    <row r="526" spans="2:18">
      <c r="B526" s="17"/>
      <c r="C526" s="18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</row>
    <row r="527" spans="2:18">
      <c r="B527" s="17"/>
      <c r="C527" s="18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</row>
    <row r="528" spans="2:18">
      <c r="B528" s="17"/>
      <c r="C528" s="18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</row>
    <row r="529" spans="2:18">
      <c r="B529" s="17"/>
      <c r="C529" s="18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</row>
    <row r="530" spans="2:18">
      <c r="B530" s="17"/>
      <c r="C530" s="18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</row>
    <row r="531" spans="2:18">
      <c r="B531" s="17"/>
      <c r="C531" s="21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</row>
    <row r="532" spans="2:18">
      <c r="B532" s="17"/>
      <c r="C532" s="18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</row>
    <row r="533" spans="2:18">
      <c r="B533" s="17"/>
      <c r="C533" s="18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</row>
    <row r="534" spans="2:18">
      <c r="B534" s="17"/>
    </row>
    <row r="535" spans="2:18">
      <c r="B535" s="17"/>
    </row>
    <row r="536" spans="2:18">
      <c r="B536" s="17"/>
      <c r="C536" s="18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</row>
    <row r="537" spans="2:18">
      <c r="B537" s="17"/>
      <c r="C537" s="19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</row>
    <row r="538" spans="2:18">
      <c r="B538" s="17"/>
      <c r="C538" s="18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</row>
    <row r="539" spans="2:18">
      <c r="B539" s="17"/>
      <c r="C539" s="18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</row>
    <row r="540" spans="2:18">
      <c r="B540" s="17"/>
      <c r="C540" s="18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</row>
    <row r="541" spans="2:18">
      <c r="B541" s="17"/>
      <c r="C541" s="18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</row>
    <row r="542" spans="2:18">
      <c r="B542" s="17"/>
      <c r="C542" s="18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</row>
    <row r="543" spans="2:18">
      <c r="B543" s="17"/>
      <c r="C543" s="18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</row>
    <row r="544" spans="2:18">
      <c r="B544" s="17"/>
      <c r="C544" s="18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</row>
    <row r="545" spans="2:18">
      <c r="B545" s="17"/>
      <c r="C545" s="18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</row>
    <row r="546" spans="2:18">
      <c r="C546" s="18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</row>
    <row r="547" spans="2:18">
      <c r="B547" s="20"/>
      <c r="C547" s="18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</row>
    <row r="548" spans="2:18">
      <c r="B548" s="17"/>
      <c r="C548" s="18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</row>
    <row r="549" spans="2:18">
      <c r="B549" s="17"/>
      <c r="C549" s="18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</row>
    <row r="550" spans="2:18">
      <c r="B550" s="17"/>
      <c r="C550" s="18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</row>
    <row r="551" spans="2:18">
      <c r="B551" s="17"/>
      <c r="C551" s="18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</row>
    <row r="552" spans="2:18">
      <c r="B552" s="17"/>
      <c r="C552" s="18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</row>
    <row r="553" spans="2:18">
      <c r="B553" s="17"/>
      <c r="C553" s="19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</row>
    <row r="554" spans="2:18">
      <c r="B554" s="17"/>
      <c r="C554" s="18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</row>
    <row r="555" spans="2:18">
      <c r="B555" s="17"/>
      <c r="C555" s="18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</row>
    <row r="556" spans="2:18">
      <c r="B556" s="17"/>
      <c r="C556" s="18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</row>
    <row r="557" spans="2:18">
      <c r="B557" s="17"/>
      <c r="C557" s="18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</row>
    <row r="558" spans="2:18">
      <c r="B558" s="17"/>
      <c r="C558" s="18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</row>
    <row r="559" spans="2:18">
      <c r="B559" s="17"/>
      <c r="C559" s="18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</row>
    <row r="560" spans="2:18">
      <c r="B560" s="17"/>
      <c r="C560" s="18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</row>
    <row r="561" spans="2:18">
      <c r="B561" s="17"/>
      <c r="C561" s="18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</row>
    <row r="562" spans="2:18">
      <c r="B562" s="17"/>
      <c r="C562" s="21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</row>
    <row r="563" spans="2:18">
      <c r="B563" s="17"/>
      <c r="C563" s="18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</row>
    <row r="564" spans="2:18">
      <c r="B564" s="17"/>
      <c r="C564" s="18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</row>
    <row r="565" spans="2:18">
      <c r="B565" s="17"/>
    </row>
    <row r="566" spans="2:18">
      <c r="B566" s="17"/>
    </row>
    <row r="567" spans="2:18">
      <c r="B567" s="17"/>
      <c r="C567" s="18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</row>
    <row r="568" spans="2:18">
      <c r="B568" s="17"/>
      <c r="C568" s="19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</row>
    <row r="569" spans="2:18">
      <c r="B569" s="17"/>
      <c r="C569" s="18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</row>
    <row r="570" spans="2:18">
      <c r="B570" s="17"/>
      <c r="C570" s="18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</row>
    <row r="571" spans="2:18">
      <c r="B571" s="17"/>
      <c r="C571" s="18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</row>
    <row r="572" spans="2:18">
      <c r="B572" s="17"/>
      <c r="C572" s="18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</row>
    <row r="573" spans="2:18">
      <c r="B573" s="17"/>
      <c r="C573" s="18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</row>
    <row r="574" spans="2:18">
      <c r="B574" s="17"/>
      <c r="C574" s="18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</row>
    <row r="575" spans="2:18">
      <c r="B575" s="17"/>
      <c r="C575" s="18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</row>
    <row r="576" spans="2:18">
      <c r="B576" s="17"/>
      <c r="C576" s="18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</row>
    <row r="577" spans="2:18">
      <c r="C577" s="18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</row>
    <row r="578" spans="2:18">
      <c r="B578" s="20"/>
      <c r="C578" s="18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</row>
    <row r="579" spans="2:18">
      <c r="B579" s="17"/>
      <c r="C579" s="18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</row>
    <row r="580" spans="2:18">
      <c r="B580" s="17"/>
      <c r="C580" s="18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</row>
    <row r="581" spans="2:18">
      <c r="B581" s="17"/>
      <c r="C581" s="18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</row>
    <row r="582" spans="2:18">
      <c r="B582" s="17"/>
      <c r="C582" s="18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</row>
    <row r="583" spans="2:18">
      <c r="B583" s="17"/>
      <c r="C583" s="18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</row>
    <row r="584" spans="2:18">
      <c r="B584" s="17"/>
      <c r="C584" s="19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</row>
    <row r="585" spans="2:18">
      <c r="B585" s="17"/>
      <c r="C585" s="18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</row>
    <row r="586" spans="2:18">
      <c r="B586" s="17"/>
      <c r="C586" s="18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</row>
    <row r="587" spans="2:18">
      <c r="B587" s="17"/>
      <c r="C587" s="18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</row>
    <row r="588" spans="2:18">
      <c r="B588" s="17"/>
      <c r="C588" s="18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</row>
    <row r="589" spans="2:18">
      <c r="B589" s="17"/>
      <c r="C589" s="18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</row>
    <row r="590" spans="2:18">
      <c r="B590" s="17"/>
      <c r="C590" s="18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</row>
    <row r="591" spans="2:18">
      <c r="B591" s="17"/>
      <c r="C591" s="18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</row>
    <row r="592" spans="2:18">
      <c r="B592" s="17"/>
      <c r="C592" s="18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</row>
    <row r="593" spans="2:18">
      <c r="B593" s="17"/>
      <c r="C593" s="21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</row>
    <row r="594" spans="2:18">
      <c r="B594" s="17"/>
      <c r="C594" s="18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</row>
    <row r="595" spans="2:18">
      <c r="B595" s="17"/>
      <c r="C595" s="18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</row>
    <row r="596" spans="2:18">
      <c r="B596" s="17"/>
    </row>
    <row r="597" spans="2:18">
      <c r="B597" s="17"/>
    </row>
    <row r="598" spans="2:18">
      <c r="B598" s="17"/>
      <c r="C598" s="18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</row>
    <row r="599" spans="2:18">
      <c r="B599" s="17"/>
      <c r="C599" s="19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</row>
    <row r="600" spans="2:18">
      <c r="B600" s="17"/>
      <c r="C600" s="18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</row>
    <row r="601" spans="2:18">
      <c r="B601" s="17"/>
      <c r="C601" s="18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</row>
    <row r="602" spans="2:18">
      <c r="B602" s="17"/>
      <c r="C602" s="18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</row>
    <row r="603" spans="2:18">
      <c r="B603" s="17"/>
      <c r="C603" s="18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</row>
    <row r="604" spans="2:18">
      <c r="B604" s="17"/>
      <c r="C604" s="18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</row>
    <row r="605" spans="2:18">
      <c r="B605" s="17"/>
      <c r="C605" s="18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</row>
    <row r="606" spans="2:18">
      <c r="B606" s="17"/>
      <c r="C606" s="18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</row>
    <row r="607" spans="2:18">
      <c r="B607" s="17"/>
      <c r="C607" s="18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</row>
    <row r="608" spans="2:18">
      <c r="C608" s="18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</row>
    <row r="609" spans="2:18">
      <c r="B609" s="20"/>
      <c r="C609" s="18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</row>
    <row r="610" spans="2:18">
      <c r="B610" s="17"/>
      <c r="C610" s="18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</row>
    <row r="611" spans="2:18">
      <c r="B611" s="17"/>
      <c r="C611" s="18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</row>
    <row r="612" spans="2:18">
      <c r="B612" s="17"/>
      <c r="C612" s="18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</row>
    <row r="613" spans="2:18">
      <c r="B613" s="17"/>
      <c r="C613" s="18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</row>
    <row r="614" spans="2:18">
      <c r="B614" s="17"/>
      <c r="C614" s="18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</row>
    <row r="615" spans="2:18">
      <c r="B615" s="17"/>
      <c r="C615" s="19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</row>
    <row r="616" spans="2:18">
      <c r="B616" s="17"/>
      <c r="C616" s="18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</row>
    <row r="617" spans="2:18">
      <c r="B617" s="17"/>
      <c r="C617" s="18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</row>
    <row r="618" spans="2:18">
      <c r="B618" s="17"/>
      <c r="C618" s="18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</row>
    <row r="619" spans="2:18">
      <c r="B619" s="17"/>
      <c r="C619" s="18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</row>
    <row r="620" spans="2:18">
      <c r="B620" s="17"/>
      <c r="C620" s="18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</row>
    <row r="621" spans="2:18">
      <c r="B621" s="17"/>
      <c r="C621" s="18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</row>
    <row r="622" spans="2:18">
      <c r="B622" s="17"/>
      <c r="C622" s="18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</row>
    <row r="623" spans="2:18">
      <c r="B623" s="17"/>
      <c r="C623" s="18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</row>
    <row r="624" spans="2:18">
      <c r="B624" s="17"/>
      <c r="C624" s="21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</row>
    <row r="625" spans="2:18">
      <c r="B625" s="17"/>
      <c r="C625" s="18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</row>
    <row r="626" spans="2:18">
      <c r="B626" s="17"/>
      <c r="C626" s="18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</row>
    <row r="627" spans="2:18">
      <c r="B627" s="17"/>
    </row>
    <row r="628" spans="2:18">
      <c r="B628" s="17"/>
    </row>
    <row r="629" spans="2:18">
      <c r="B629" s="17"/>
      <c r="C629" s="18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</row>
    <row r="630" spans="2:18">
      <c r="B630" s="17"/>
      <c r="C630" s="19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</row>
    <row r="631" spans="2:18">
      <c r="B631" s="17"/>
      <c r="C631" s="18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</row>
    <row r="632" spans="2:18">
      <c r="B632" s="17"/>
      <c r="C632" s="18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</row>
    <row r="633" spans="2:18">
      <c r="B633" s="17"/>
      <c r="C633" s="18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</row>
    <row r="634" spans="2:18">
      <c r="B634" s="17"/>
      <c r="C634" s="18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</row>
    <row r="635" spans="2:18">
      <c r="B635" s="17"/>
      <c r="C635" s="18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</row>
    <row r="636" spans="2:18">
      <c r="B636" s="17"/>
      <c r="C636" s="18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</row>
    <row r="637" spans="2:18">
      <c r="B637" s="17"/>
      <c r="C637" s="18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</row>
    <row r="638" spans="2:18">
      <c r="B638" s="17"/>
      <c r="C638" s="18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</row>
    <row r="639" spans="2:18">
      <c r="C639" s="18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</row>
    <row r="640" spans="2:18">
      <c r="C640" s="18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</row>
    <row r="641" spans="3:18">
      <c r="C641" s="18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</row>
    <row r="642" spans="3:18">
      <c r="C642" s="18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</row>
    <row r="643" spans="3:18">
      <c r="C643" s="18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</row>
    <row r="644" spans="3:18">
      <c r="C644" s="18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</row>
    <row r="645" spans="3:18">
      <c r="C645" s="18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</row>
    <row r="646" spans="3:18">
      <c r="C646" s="19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</row>
    <row r="647" spans="3:18">
      <c r="C647" s="18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</row>
    <row r="648" spans="3:18">
      <c r="C648" s="18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</row>
    <row r="649" spans="3:18">
      <c r="C649" s="18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</row>
    <row r="650" spans="3:18">
      <c r="C650" s="18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</row>
    <row r="651" spans="3:18">
      <c r="C651" s="18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</row>
    <row r="652" spans="3:18">
      <c r="C652" s="18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</row>
    <row r="653" spans="3:18">
      <c r="C653" s="18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</row>
    <row r="654" spans="3:18">
      <c r="C654" s="18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</row>
    <row r="655" spans="3:18">
      <c r="C655" s="21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</row>
    <row r="656" spans="3:18">
      <c r="C656" s="18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</row>
    <row r="657" spans="3:18">
      <c r="C657" s="18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2"/>
  <dimension ref="A1:S126"/>
  <sheetViews>
    <sheetView topLeftCell="A70" workbookViewId="0">
      <selection activeCell="A94" sqref="A94"/>
    </sheetView>
  </sheetViews>
  <sheetFormatPr defaultRowHeight="10.5"/>
  <cols>
    <col min="1" max="1" width="38.5" style="84" customWidth="1"/>
    <col min="2" max="2" width="32.6640625" style="84" customWidth="1"/>
    <col min="3" max="3" width="33.6640625" style="84" customWidth="1"/>
    <col min="4" max="4" width="38.6640625" style="84" customWidth="1"/>
    <col min="5" max="5" width="45.6640625" style="84" customWidth="1"/>
    <col min="6" max="6" width="50" style="84" customWidth="1"/>
    <col min="7" max="7" width="43.6640625" style="84" customWidth="1"/>
    <col min="8" max="9" width="38.33203125" style="84" customWidth="1"/>
    <col min="10" max="10" width="46.1640625" style="84" customWidth="1"/>
    <col min="11" max="11" width="36.5" style="84" customWidth="1"/>
    <col min="12" max="12" width="45" style="84" customWidth="1"/>
    <col min="13" max="13" width="50.1640625" style="84" customWidth="1"/>
    <col min="14" max="15" width="44.83203125" style="84" customWidth="1"/>
    <col min="16" max="16" width="45.33203125" style="84" customWidth="1"/>
    <col min="17" max="17" width="45.1640625" style="84" customWidth="1"/>
    <col min="18" max="18" width="42.6640625" style="84" customWidth="1"/>
    <col min="19" max="19" width="48.1640625" style="84" customWidth="1"/>
    <col min="20" max="23" width="9.33203125" style="84" customWidth="1"/>
    <col min="24" max="16384" width="9.33203125" style="84"/>
  </cols>
  <sheetData>
    <row r="1" spans="1:19">
      <c r="A1" s="87"/>
      <c r="B1" s="93" t="s">
        <v>316</v>
      </c>
      <c r="C1" s="93" t="s">
        <v>317</v>
      </c>
      <c r="D1" s="93" t="s">
        <v>318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319</v>
      </c>
      <c r="B2" s="93">
        <v>2614.2600000000002</v>
      </c>
      <c r="C2" s="93">
        <v>5114.43</v>
      </c>
      <c r="D2" s="93">
        <v>5114.43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320</v>
      </c>
      <c r="B3" s="93">
        <v>2614.2600000000002</v>
      </c>
      <c r="C3" s="93">
        <v>5114.43</v>
      </c>
      <c r="D3" s="93">
        <v>5114.43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321</v>
      </c>
      <c r="B4" s="93">
        <v>6586.13</v>
      </c>
      <c r="C4" s="93">
        <v>12884.84</v>
      </c>
      <c r="D4" s="93">
        <v>12884.84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322</v>
      </c>
      <c r="B5" s="93">
        <v>6586.13</v>
      </c>
      <c r="C5" s="93">
        <v>12884.84</v>
      </c>
      <c r="D5" s="93">
        <v>12884.84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3" t="s">
        <v>323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324</v>
      </c>
      <c r="B8" s="93">
        <v>511.15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325</v>
      </c>
      <c r="B9" s="93">
        <v>511.15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326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3" t="s">
        <v>327</v>
      </c>
      <c r="C12" s="93" t="s">
        <v>328</v>
      </c>
      <c r="D12" s="93" t="s">
        <v>329</v>
      </c>
      <c r="E12" s="93" t="s">
        <v>330</v>
      </c>
      <c r="F12" s="93" t="s">
        <v>331</v>
      </c>
      <c r="G12" s="93" t="s">
        <v>332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64</v>
      </c>
      <c r="B13" s="93">
        <v>0</v>
      </c>
      <c r="C13" s="93">
        <v>14.93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65</v>
      </c>
      <c r="B14" s="93">
        <v>470.13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73</v>
      </c>
      <c r="B15" s="93">
        <v>289.8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74</v>
      </c>
      <c r="B16" s="93">
        <v>16.87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75</v>
      </c>
      <c r="B17" s="93">
        <v>599.04999999999995</v>
      </c>
      <c r="C17" s="93">
        <v>800.92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76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77</v>
      </c>
      <c r="B19" s="93">
        <v>233.88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78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79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80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59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81</v>
      </c>
      <c r="B24" s="93">
        <v>0</v>
      </c>
      <c r="C24" s="93">
        <v>121.39</v>
      </c>
      <c r="D24" s="93">
        <v>0</v>
      </c>
      <c r="E24" s="93">
        <v>0</v>
      </c>
      <c r="F24" s="93">
        <v>0</v>
      </c>
      <c r="G24" s="93">
        <v>1377.36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82</v>
      </c>
      <c r="B25" s="93">
        <v>67.28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83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84</v>
      </c>
      <c r="B28" s="93">
        <v>1677.02</v>
      </c>
      <c r="C28" s="93">
        <v>937.24</v>
      </c>
      <c r="D28" s="93">
        <v>0</v>
      </c>
      <c r="E28" s="93">
        <v>0</v>
      </c>
      <c r="F28" s="93">
        <v>0</v>
      </c>
      <c r="G28" s="93">
        <v>1377.36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3" t="s">
        <v>323</v>
      </c>
      <c r="C30" s="93" t="s">
        <v>227</v>
      </c>
      <c r="D30" s="93" t="s">
        <v>333</v>
      </c>
      <c r="E30" s="93" t="s">
        <v>334</v>
      </c>
      <c r="F30" s="93" t="s">
        <v>335</v>
      </c>
      <c r="G30" s="93" t="s">
        <v>336</v>
      </c>
      <c r="H30" s="93" t="s">
        <v>337</v>
      </c>
      <c r="I30" s="93" t="s">
        <v>338</v>
      </c>
      <c r="J30" s="93" t="s">
        <v>339</v>
      </c>
      <c r="K30"/>
      <c r="L30"/>
      <c r="M30"/>
      <c r="N30"/>
      <c r="O30"/>
      <c r="P30"/>
      <c r="Q30"/>
      <c r="R30"/>
      <c r="S30"/>
    </row>
    <row r="31" spans="1:19">
      <c r="A31" s="93" t="s">
        <v>340</v>
      </c>
      <c r="B31" s="93">
        <v>371.75</v>
      </c>
      <c r="C31" s="93" t="s">
        <v>235</v>
      </c>
      <c r="D31" s="93">
        <v>1133.3900000000001</v>
      </c>
      <c r="E31" s="93">
        <v>1</v>
      </c>
      <c r="F31" s="93">
        <v>169.19</v>
      </c>
      <c r="G31" s="93">
        <v>47.17</v>
      </c>
      <c r="H31" s="93">
        <v>27.38</v>
      </c>
      <c r="I31" s="93">
        <v>1.39</v>
      </c>
      <c r="J31" s="93">
        <v>60.261200000000002</v>
      </c>
      <c r="K31"/>
      <c r="L31"/>
      <c r="M31"/>
      <c r="N31"/>
      <c r="O31"/>
      <c r="P31"/>
      <c r="Q31"/>
      <c r="R31"/>
      <c r="S31"/>
    </row>
    <row r="32" spans="1:19">
      <c r="A32" s="93" t="s">
        <v>341</v>
      </c>
      <c r="B32" s="93">
        <v>139.41</v>
      </c>
      <c r="C32" s="93" t="s">
        <v>235</v>
      </c>
      <c r="D32" s="93">
        <v>425.02</v>
      </c>
      <c r="E32" s="93">
        <v>1</v>
      </c>
      <c r="F32" s="93">
        <v>106.53</v>
      </c>
      <c r="G32" s="93">
        <v>0</v>
      </c>
      <c r="H32" s="93">
        <v>16.37</v>
      </c>
      <c r="I32" s="93">
        <v>18.59</v>
      </c>
      <c r="J32" s="93">
        <v>1579.5173</v>
      </c>
      <c r="K32"/>
      <c r="L32"/>
      <c r="M32"/>
      <c r="N32"/>
      <c r="O32"/>
      <c r="P32"/>
      <c r="Q32"/>
      <c r="R32"/>
      <c r="S32"/>
    </row>
    <row r="33" spans="1:19">
      <c r="A33" s="93" t="s">
        <v>158</v>
      </c>
      <c r="B33" s="93">
        <v>511.15</v>
      </c>
      <c r="C33" s="93"/>
      <c r="D33" s="93">
        <v>1558.4</v>
      </c>
      <c r="E33" s="93"/>
      <c r="F33" s="93">
        <v>275.72000000000003</v>
      </c>
      <c r="G33" s="93">
        <v>47.17</v>
      </c>
      <c r="H33" s="93">
        <v>24.377300000000002</v>
      </c>
      <c r="I33" s="93">
        <v>1.86</v>
      </c>
      <c r="J33" s="93">
        <v>474.60320000000002</v>
      </c>
      <c r="K33"/>
      <c r="L33"/>
      <c r="M33"/>
      <c r="N33"/>
      <c r="O33"/>
      <c r="P33"/>
      <c r="Q33"/>
      <c r="R33"/>
      <c r="S33"/>
    </row>
    <row r="34" spans="1:19">
      <c r="A34" s="93" t="s">
        <v>342</v>
      </c>
      <c r="B34" s="93">
        <v>511.15</v>
      </c>
      <c r="C34" s="93"/>
      <c r="D34" s="93">
        <v>1558.4</v>
      </c>
      <c r="E34" s="93"/>
      <c r="F34" s="93">
        <v>275.72000000000003</v>
      </c>
      <c r="G34" s="93">
        <v>47.17</v>
      </c>
      <c r="H34" s="93">
        <v>24.377300000000002</v>
      </c>
      <c r="I34" s="93">
        <v>1.86</v>
      </c>
      <c r="J34" s="93">
        <v>474.60320000000002</v>
      </c>
      <c r="K34"/>
      <c r="L34"/>
      <c r="M34"/>
      <c r="N34"/>
      <c r="O34"/>
      <c r="P34"/>
      <c r="Q34"/>
      <c r="R34"/>
      <c r="S34"/>
    </row>
    <row r="35" spans="1:19">
      <c r="A35" s="93" t="s">
        <v>343</v>
      </c>
      <c r="B35" s="93">
        <v>0</v>
      </c>
      <c r="C35" s="93"/>
      <c r="D35" s="93">
        <v>0</v>
      </c>
      <c r="E35" s="93"/>
      <c r="F35" s="93">
        <v>0</v>
      </c>
      <c r="G35" s="93">
        <v>0</v>
      </c>
      <c r="H35" s="93"/>
      <c r="I35" s="93"/>
      <c r="J35" s="93"/>
      <c r="K35"/>
      <c r="L35"/>
      <c r="M35"/>
      <c r="N35"/>
      <c r="O35"/>
      <c r="P35"/>
      <c r="Q35"/>
      <c r="R35"/>
      <c r="S35"/>
    </row>
    <row r="36" spans="1:19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1:19">
      <c r="A37" s="87"/>
      <c r="B37" s="93" t="s">
        <v>43</v>
      </c>
      <c r="C37" s="93" t="s">
        <v>344</v>
      </c>
      <c r="D37" s="93" t="s">
        <v>345</v>
      </c>
      <c r="E37" s="93" t="s">
        <v>346</v>
      </c>
      <c r="F37" s="93" t="s">
        <v>347</v>
      </c>
      <c r="G37" s="93" t="s">
        <v>348</v>
      </c>
      <c r="H37" s="93" t="s">
        <v>349</v>
      </c>
      <c r="I37" s="93" t="s">
        <v>350</v>
      </c>
      <c r="J37"/>
      <c r="K37"/>
      <c r="L37"/>
      <c r="M37"/>
      <c r="N37"/>
      <c r="O37"/>
      <c r="P37"/>
      <c r="Q37"/>
      <c r="R37"/>
      <c r="S37"/>
    </row>
    <row r="38" spans="1:19">
      <c r="A38" s="93" t="s">
        <v>351</v>
      </c>
      <c r="B38" s="93" t="s">
        <v>352</v>
      </c>
      <c r="C38" s="93">
        <v>0.22</v>
      </c>
      <c r="D38" s="93">
        <v>1.306</v>
      </c>
      <c r="E38" s="93">
        <v>1.623</v>
      </c>
      <c r="F38" s="93">
        <v>50.13</v>
      </c>
      <c r="G38" s="93">
        <v>90</v>
      </c>
      <c r="H38" s="93">
        <v>90</v>
      </c>
      <c r="I38" s="93" t="s">
        <v>353</v>
      </c>
      <c r="J38"/>
      <c r="K38"/>
      <c r="L38"/>
      <c r="M38"/>
      <c r="N38"/>
      <c r="O38"/>
      <c r="P38"/>
      <c r="Q38"/>
      <c r="R38"/>
      <c r="S38"/>
    </row>
    <row r="39" spans="1:19">
      <c r="A39" s="93" t="s">
        <v>354</v>
      </c>
      <c r="B39" s="93" t="s">
        <v>352</v>
      </c>
      <c r="C39" s="93">
        <v>0.22</v>
      </c>
      <c r="D39" s="93">
        <v>1.306</v>
      </c>
      <c r="E39" s="93">
        <v>1.623</v>
      </c>
      <c r="F39" s="93">
        <v>68.930000000000007</v>
      </c>
      <c r="G39" s="93">
        <v>180</v>
      </c>
      <c r="H39" s="93">
        <v>90</v>
      </c>
      <c r="I39" s="93" t="s">
        <v>355</v>
      </c>
      <c r="J39"/>
      <c r="K39"/>
      <c r="L39"/>
      <c r="M39"/>
      <c r="N39"/>
      <c r="O39"/>
      <c r="P39"/>
      <c r="Q39"/>
      <c r="R39"/>
      <c r="S39"/>
    </row>
    <row r="40" spans="1:19">
      <c r="A40" s="93" t="s">
        <v>356</v>
      </c>
      <c r="B40" s="93" t="s">
        <v>352</v>
      </c>
      <c r="C40" s="93">
        <v>0.22</v>
      </c>
      <c r="D40" s="93">
        <v>1.306</v>
      </c>
      <c r="E40" s="93">
        <v>1.623</v>
      </c>
      <c r="F40" s="93">
        <v>50.13</v>
      </c>
      <c r="G40" s="93">
        <v>270</v>
      </c>
      <c r="H40" s="93">
        <v>90</v>
      </c>
      <c r="I40" s="93" t="s">
        <v>357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358</v>
      </c>
      <c r="B41" s="93" t="s">
        <v>359</v>
      </c>
      <c r="C41" s="93">
        <v>0.3</v>
      </c>
      <c r="D41" s="93">
        <v>3.12</v>
      </c>
      <c r="E41" s="93">
        <v>12.904</v>
      </c>
      <c r="F41" s="93">
        <v>371.75</v>
      </c>
      <c r="G41" s="93">
        <v>0</v>
      </c>
      <c r="H41" s="93">
        <v>180</v>
      </c>
      <c r="I41" s="93"/>
      <c r="J41"/>
      <c r="K41"/>
      <c r="L41"/>
      <c r="M41"/>
      <c r="N41"/>
      <c r="O41"/>
      <c r="P41"/>
      <c r="Q41"/>
      <c r="R41"/>
      <c r="S41"/>
    </row>
    <row r="42" spans="1:19">
      <c r="A42" s="93" t="s">
        <v>561</v>
      </c>
      <c r="B42" s="93" t="s">
        <v>562</v>
      </c>
      <c r="C42" s="93">
        <v>0.3</v>
      </c>
      <c r="D42" s="93">
        <v>0.56899999999999995</v>
      </c>
      <c r="E42" s="93">
        <v>0.63700000000000001</v>
      </c>
      <c r="F42" s="93">
        <v>371.75</v>
      </c>
      <c r="G42" s="93">
        <v>180</v>
      </c>
      <c r="H42" s="93">
        <v>0</v>
      </c>
      <c r="I42" s="93"/>
      <c r="J42"/>
      <c r="K42"/>
      <c r="L42"/>
      <c r="M42"/>
      <c r="N42"/>
      <c r="O42"/>
      <c r="P42"/>
      <c r="Q42"/>
      <c r="R42"/>
      <c r="S42"/>
    </row>
    <row r="43" spans="1:19">
      <c r="A43" s="93" t="s">
        <v>360</v>
      </c>
      <c r="B43" s="93" t="s">
        <v>352</v>
      </c>
      <c r="C43" s="93">
        <v>0.22</v>
      </c>
      <c r="D43" s="93">
        <v>1.306</v>
      </c>
      <c r="E43" s="93">
        <v>1.623</v>
      </c>
      <c r="F43" s="93">
        <v>18.8</v>
      </c>
      <c r="G43" s="93">
        <v>90</v>
      </c>
      <c r="H43" s="93">
        <v>90</v>
      </c>
      <c r="I43" s="93" t="s">
        <v>353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361</v>
      </c>
      <c r="B44" s="93" t="s">
        <v>352</v>
      </c>
      <c r="C44" s="93">
        <v>0.22</v>
      </c>
      <c r="D44" s="93">
        <v>1.306</v>
      </c>
      <c r="E44" s="93">
        <v>1.623</v>
      </c>
      <c r="F44" s="93">
        <v>68.930000000000007</v>
      </c>
      <c r="G44" s="93">
        <v>0</v>
      </c>
      <c r="H44" s="93">
        <v>90</v>
      </c>
      <c r="I44" s="93" t="s">
        <v>362</v>
      </c>
      <c r="J44"/>
      <c r="K44"/>
      <c r="L44"/>
      <c r="M44"/>
      <c r="N44"/>
      <c r="O44"/>
      <c r="P44"/>
      <c r="Q44"/>
      <c r="R44"/>
      <c r="S44"/>
    </row>
    <row r="45" spans="1:19">
      <c r="A45" s="93" t="s">
        <v>363</v>
      </c>
      <c r="B45" s="93" t="s">
        <v>352</v>
      </c>
      <c r="C45" s="93">
        <v>0.22</v>
      </c>
      <c r="D45" s="93">
        <v>1.306</v>
      </c>
      <c r="E45" s="93">
        <v>1.623</v>
      </c>
      <c r="F45" s="93">
        <v>18.8</v>
      </c>
      <c r="G45" s="93">
        <v>270</v>
      </c>
      <c r="H45" s="93">
        <v>90</v>
      </c>
      <c r="I45" s="93" t="s">
        <v>357</v>
      </c>
      <c r="J45"/>
      <c r="K45"/>
      <c r="L45"/>
      <c r="M45"/>
      <c r="N45"/>
      <c r="O45"/>
      <c r="P45"/>
      <c r="Q45"/>
      <c r="R45"/>
      <c r="S45"/>
    </row>
    <row r="46" spans="1:19">
      <c r="A46" s="93" t="s">
        <v>364</v>
      </c>
      <c r="B46" s="93" t="s">
        <v>359</v>
      </c>
      <c r="C46" s="93">
        <v>0.3</v>
      </c>
      <c r="D46" s="93">
        <v>3.12</v>
      </c>
      <c r="E46" s="93">
        <v>12.904</v>
      </c>
      <c r="F46" s="93">
        <v>139.41</v>
      </c>
      <c r="G46" s="93">
        <v>0</v>
      </c>
      <c r="H46" s="93">
        <v>180</v>
      </c>
      <c r="I46" s="93"/>
      <c r="J46"/>
      <c r="K46"/>
      <c r="L46"/>
      <c r="M46"/>
      <c r="N46"/>
      <c r="O46"/>
      <c r="P46"/>
      <c r="Q46"/>
      <c r="R46"/>
      <c r="S46"/>
    </row>
    <row r="47" spans="1:19">
      <c r="A47" s="93" t="s">
        <v>563</v>
      </c>
      <c r="B47" s="93" t="s">
        <v>562</v>
      </c>
      <c r="C47" s="93">
        <v>0.3</v>
      </c>
      <c r="D47" s="93">
        <v>0.56899999999999995</v>
      </c>
      <c r="E47" s="93">
        <v>0.63700000000000001</v>
      </c>
      <c r="F47" s="93">
        <v>139.41</v>
      </c>
      <c r="G47" s="93">
        <v>180</v>
      </c>
      <c r="H47" s="93">
        <v>0</v>
      </c>
      <c r="I47" s="93"/>
      <c r="J47"/>
      <c r="K47"/>
      <c r="L47"/>
      <c r="M47"/>
      <c r="N47"/>
      <c r="O47"/>
      <c r="P47"/>
      <c r="Q47"/>
      <c r="R47"/>
      <c r="S47"/>
    </row>
    <row r="48" spans="1:19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19">
      <c r="A49" s="87"/>
      <c r="B49" s="93" t="s">
        <v>43</v>
      </c>
      <c r="C49" s="93" t="s">
        <v>365</v>
      </c>
      <c r="D49" s="93" t="s">
        <v>366</v>
      </c>
      <c r="E49" s="93" t="s">
        <v>367</v>
      </c>
      <c r="F49" s="93" t="s">
        <v>37</v>
      </c>
      <c r="G49" s="93" t="s">
        <v>368</v>
      </c>
      <c r="H49" s="93" t="s">
        <v>369</v>
      </c>
      <c r="I49" s="93" t="s">
        <v>370</v>
      </c>
      <c r="J49" s="93" t="s">
        <v>348</v>
      </c>
      <c r="K49" s="93" t="s">
        <v>350</v>
      </c>
      <c r="L49"/>
      <c r="M49"/>
      <c r="N49"/>
      <c r="O49"/>
      <c r="P49"/>
      <c r="Q49"/>
      <c r="R49"/>
      <c r="S49"/>
    </row>
    <row r="50" spans="1:19">
      <c r="A50" s="93" t="s">
        <v>371</v>
      </c>
      <c r="B50" s="93" t="s">
        <v>649</v>
      </c>
      <c r="C50" s="93">
        <v>13.94</v>
      </c>
      <c r="D50" s="93">
        <v>13.94</v>
      </c>
      <c r="E50" s="93">
        <v>5.835</v>
      </c>
      <c r="F50" s="93">
        <v>0.54</v>
      </c>
      <c r="G50" s="93">
        <v>0.38400000000000001</v>
      </c>
      <c r="H50" s="93" t="s">
        <v>58</v>
      </c>
      <c r="I50" s="93" t="s">
        <v>351</v>
      </c>
      <c r="J50" s="93">
        <v>90</v>
      </c>
      <c r="K50" s="93" t="s">
        <v>353</v>
      </c>
      <c r="L50"/>
      <c r="M50"/>
      <c r="N50"/>
      <c r="O50"/>
      <c r="P50"/>
      <c r="Q50"/>
      <c r="R50"/>
      <c r="S50"/>
    </row>
    <row r="51" spans="1:19">
      <c r="A51" s="93" t="s">
        <v>372</v>
      </c>
      <c r="B51" s="93" t="s">
        <v>649</v>
      </c>
      <c r="C51" s="93">
        <v>19.3</v>
      </c>
      <c r="D51" s="93">
        <v>19.3</v>
      </c>
      <c r="E51" s="93">
        <v>5.835</v>
      </c>
      <c r="F51" s="93">
        <v>0.54</v>
      </c>
      <c r="G51" s="93">
        <v>0.38400000000000001</v>
      </c>
      <c r="H51" s="93" t="s">
        <v>58</v>
      </c>
      <c r="I51" s="93" t="s">
        <v>354</v>
      </c>
      <c r="J51" s="93">
        <v>180</v>
      </c>
      <c r="K51" s="93" t="s">
        <v>355</v>
      </c>
      <c r="L51"/>
      <c r="M51"/>
      <c r="N51"/>
      <c r="O51"/>
      <c r="P51"/>
      <c r="Q51"/>
      <c r="R51"/>
      <c r="S51"/>
    </row>
    <row r="52" spans="1:19">
      <c r="A52" s="93" t="s">
        <v>373</v>
      </c>
      <c r="B52" s="93" t="s">
        <v>649</v>
      </c>
      <c r="C52" s="93">
        <v>13.94</v>
      </c>
      <c r="D52" s="93">
        <v>13.94</v>
      </c>
      <c r="E52" s="93">
        <v>5.835</v>
      </c>
      <c r="F52" s="93">
        <v>0.54</v>
      </c>
      <c r="G52" s="93">
        <v>0.38400000000000001</v>
      </c>
      <c r="H52" s="93" t="s">
        <v>58</v>
      </c>
      <c r="I52" s="93" t="s">
        <v>356</v>
      </c>
      <c r="J52" s="93">
        <v>270</v>
      </c>
      <c r="K52" s="93" t="s">
        <v>357</v>
      </c>
      <c r="L52"/>
      <c r="M52"/>
      <c r="N52"/>
      <c r="O52"/>
      <c r="P52"/>
      <c r="Q52"/>
      <c r="R52"/>
      <c r="S52"/>
    </row>
    <row r="53" spans="1:19">
      <c r="A53" s="93" t="s">
        <v>374</v>
      </c>
      <c r="B53" s="93"/>
      <c r="C53" s="93"/>
      <c r="D53" s="93">
        <v>47.17</v>
      </c>
      <c r="E53" s="93">
        <v>5.83</v>
      </c>
      <c r="F53" s="93">
        <v>0.54</v>
      </c>
      <c r="G53" s="93">
        <v>0.38400000000000001</v>
      </c>
      <c r="H53" s="93"/>
      <c r="I53" s="93"/>
      <c r="J53" s="93"/>
      <c r="K53" s="93"/>
      <c r="L53"/>
      <c r="M53"/>
      <c r="N53"/>
      <c r="O53"/>
      <c r="P53"/>
      <c r="Q53"/>
      <c r="R53"/>
      <c r="S53"/>
    </row>
    <row r="54" spans="1:19">
      <c r="A54" s="93" t="s">
        <v>375</v>
      </c>
      <c r="B54" s="93"/>
      <c r="C54" s="93"/>
      <c r="D54" s="93">
        <v>0</v>
      </c>
      <c r="E54" s="93" t="s">
        <v>376</v>
      </c>
      <c r="F54" s="93" t="s">
        <v>376</v>
      </c>
      <c r="G54" s="93" t="s">
        <v>376</v>
      </c>
      <c r="H54" s="93"/>
      <c r="I54" s="93"/>
      <c r="J54" s="93"/>
      <c r="K54" s="93"/>
      <c r="L54"/>
      <c r="M54"/>
      <c r="N54"/>
      <c r="O54"/>
      <c r="P54"/>
      <c r="Q54"/>
      <c r="R54"/>
      <c r="S54"/>
    </row>
    <row r="55" spans="1:19">
      <c r="A55" s="93" t="s">
        <v>377</v>
      </c>
      <c r="B55" s="93"/>
      <c r="C55" s="93"/>
      <c r="D55" s="93">
        <v>47.17</v>
      </c>
      <c r="E55" s="93">
        <v>5.83</v>
      </c>
      <c r="F55" s="93">
        <v>0.54</v>
      </c>
      <c r="G55" s="93">
        <v>0.38400000000000001</v>
      </c>
      <c r="H55" s="93"/>
      <c r="I55" s="93"/>
      <c r="J55" s="93"/>
      <c r="K55" s="93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87"/>
      <c r="B57" s="93" t="s">
        <v>111</v>
      </c>
      <c r="C57" s="93" t="s">
        <v>378</v>
      </c>
      <c r="D57" s="93" t="s">
        <v>379</v>
      </c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93" t="s">
        <v>27</v>
      </c>
      <c r="B58" s="93"/>
      <c r="C58" s="93"/>
      <c r="D58" s="93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7"/>
      <c r="B60" s="93" t="s">
        <v>111</v>
      </c>
      <c r="C60" s="93" t="s">
        <v>380</v>
      </c>
      <c r="D60" s="93" t="s">
        <v>381</v>
      </c>
      <c r="E60" s="93" t="s">
        <v>382</v>
      </c>
      <c r="F60" s="93" t="s">
        <v>383</v>
      </c>
      <c r="G60" s="93" t="s">
        <v>379</v>
      </c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93" t="s">
        <v>384</v>
      </c>
      <c r="B61" s="93" t="s">
        <v>385</v>
      </c>
      <c r="C61" s="93">
        <v>101513.63</v>
      </c>
      <c r="D61" s="93">
        <v>68631.66</v>
      </c>
      <c r="E61" s="93">
        <v>32881.97</v>
      </c>
      <c r="F61" s="93">
        <v>0.68</v>
      </c>
      <c r="G61" s="93">
        <v>3.33</v>
      </c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93" t="s">
        <v>386</v>
      </c>
      <c r="B62" s="93" t="s">
        <v>385</v>
      </c>
      <c r="C62" s="93">
        <v>24019.05</v>
      </c>
      <c r="D62" s="93">
        <v>16238.88</v>
      </c>
      <c r="E62" s="93">
        <v>7780.17</v>
      </c>
      <c r="F62" s="93">
        <v>0.68</v>
      </c>
      <c r="G62" s="93">
        <v>3.3</v>
      </c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87"/>
      <c r="B64" s="93" t="s">
        <v>111</v>
      </c>
      <c r="C64" s="93" t="s">
        <v>380</v>
      </c>
      <c r="D64" s="93" t="s">
        <v>379</v>
      </c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93" t="s">
        <v>387</v>
      </c>
      <c r="B65" s="93" t="s">
        <v>388</v>
      </c>
      <c r="C65" s="93">
        <v>136041.72</v>
      </c>
      <c r="D65" s="93">
        <v>0.78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 s="93" t="s">
        <v>389</v>
      </c>
      <c r="B66" s="93" t="s">
        <v>388</v>
      </c>
      <c r="C66" s="93">
        <v>37447.879999999997</v>
      </c>
      <c r="D66" s="93">
        <v>0.78</v>
      </c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87"/>
      <c r="B68" s="93" t="s">
        <v>111</v>
      </c>
      <c r="C68" s="93" t="s">
        <v>390</v>
      </c>
      <c r="D68" s="93" t="s">
        <v>391</v>
      </c>
      <c r="E68" s="93" t="s">
        <v>392</v>
      </c>
      <c r="F68" s="93" t="s">
        <v>393</v>
      </c>
      <c r="G68" s="93" t="s">
        <v>394</v>
      </c>
      <c r="H68" s="93" t="s">
        <v>395</v>
      </c>
      <c r="I68"/>
      <c r="J68"/>
      <c r="K68"/>
      <c r="L68"/>
      <c r="M68"/>
      <c r="N68"/>
      <c r="O68"/>
      <c r="P68"/>
      <c r="Q68"/>
      <c r="R68"/>
      <c r="S68"/>
    </row>
    <row r="69" spans="1:19">
      <c r="A69" s="93" t="s">
        <v>396</v>
      </c>
      <c r="B69" s="93" t="s">
        <v>397</v>
      </c>
      <c r="C69" s="93">
        <v>1</v>
      </c>
      <c r="D69" s="93">
        <v>0</v>
      </c>
      <c r="E69" s="93">
        <v>1.83</v>
      </c>
      <c r="F69" s="93">
        <v>0</v>
      </c>
      <c r="G69" s="93">
        <v>1</v>
      </c>
      <c r="H69" s="93" t="s">
        <v>398</v>
      </c>
      <c r="I69"/>
      <c r="J69"/>
      <c r="K69"/>
      <c r="L69"/>
      <c r="M69"/>
      <c r="N69"/>
      <c r="O69"/>
      <c r="P69"/>
      <c r="Q69"/>
      <c r="R69"/>
      <c r="S69"/>
    </row>
    <row r="70" spans="1:19">
      <c r="A70" s="93" t="s">
        <v>399</v>
      </c>
      <c r="B70" s="93" t="s">
        <v>397</v>
      </c>
      <c r="C70" s="93">
        <v>1</v>
      </c>
      <c r="D70" s="93">
        <v>0</v>
      </c>
      <c r="E70" s="93">
        <v>0.06</v>
      </c>
      <c r="F70" s="93">
        <v>0</v>
      </c>
      <c r="G70" s="93">
        <v>1</v>
      </c>
      <c r="H70" s="93" t="s">
        <v>398</v>
      </c>
      <c r="I70"/>
      <c r="J70"/>
      <c r="K70"/>
      <c r="L70"/>
      <c r="M70"/>
      <c r="N70"/>
      <c r="O70"/>
      <c r="P70"/>
      <c r="Q70"/>
      <c r="R70"/>
      <c r="S70"/>
    </row>
    <row r="71" spans="1:19">
      <c r="A71" s="93" t="s">
        <v>400</v>
      </c>
      <c r="B71" s="93" t="s">
        <v>401</v>
      </c>
      <c r="C71" s="93">
        <v>0.57999999999999996</v>
      </c>
      <c r="D71" s="93">
        <v>1109.6500000000001</v>
      </c>
      <c r="E71" s="93">
        <v>4.09</v>
      </c>
      <c r="F71" s="93">
        <v>7797.49</v>
      </c>
      <c r="G71" s="93">
        <v>1</v>
      </c>
      <c r="H71" s="93" t="s">
        <v>402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93" t="s">
        <v>403</v>
      </c>
      <c r="B72" s="93" t="s">
        <v>401</v>
      </c>
      <c r="C72" s="93">
        <v>0.55000000000000004</v>
      </c>
      <c r="D72" s="93">
        <v>622</v>
      </c>
      <c r="E72" s="93">
        <v>0.97</v>
      </c>
      <c r="F72" s="93">
        <v>1101.8800000000001</v>
      </c>
      <c r="G72" s="93">
        <v>1</v>
      </c>
      <c r="H72" s="93" t="s">
        <v>402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7"/>
      <c r="B74" s="93" t="s">
        <v>111</v>
      </c>
      <c r="C74" s="93" t="s">
        <v>404</v>
      </c>
      <c r="D74" s="93" t="s">
        <v>405</v>
      </c>
      <c r="E74" s="93" t="s">
        <v>406</v>
      </c>
      <c r="F74" s="93" t="s">
        <v>407</v>
      </c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408</v>
      </c>
      <c r="B75" s="93" t="s">
        <v>409</v>
      </c>
      <c r="C75" s="93" t="s">
        <v>410</v>
      </c>
      <c r="D75" s="93">
        <v>0.1</v>
      </c>
      <c r="E75" s="93">
        <v>0</v>
      </c>
      <c r="F75" s="93">
        <v>1</v>
      </c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87"/>
      <c r="B77" s="93" t="s">
        <v>111</v>
      </c>
      <c r="C77" s="93" t="s">
        <v>411</v>
      </c>
      <c r="D77" s="93" t="s">
        <v>412</v>
      </c>
      <c r="E77" s="93" t="s">
        <v>413</v>
      </c>
      <c r="F77" s="93" t="s">
        <v>414</v>
      </c>
      <c r="G77" s="93" t="s">
        <v>415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3" t="s">
        <v>416</v>
      </c>
      <c r="B78" s="93" t="s">
        <v>417</v>
      </c>
      <c r="C78" s="93">
        <v>0.2</v>
      </c>
      <c r="D78" s="93">
        <v>845000</v>
      </c>
      <c r="E78" s="93">
        <v>0.8</v>
      </c>
      <c r="F78" s="93">
        <v>3.43</v>
      </c>
      <c r="G78" s="93">
        <v>0.57999999999999996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87"/>
      <c r="B80" s="93" t="s">
        <v>432</v>
      </c>
      <c r="C80" s="93" t="s">
        <v>433</v>
      </c>
      <c r="D80" s="93" t="s">
        <v>434</v>
      </c>
      <c r="E80" s="93" t="s">
        <v>435</v>
      </c>
      <c r="F80" s="93" t="s">
        <v>436</v>
      </c>
      <c r="G80" s="93" t="s">
        <v>437</v>
      </c>
      <c r="H80" s="93" t="s">
        <v>438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418</v>
      </c>
      <c r="B81" s="93">
        <v>26218.7487</v>
      </c>
      <c r="C81" s="93">
        <v>42.386299999999999</v>
      </c>
      <c r="D81" s="93">
        <v>146.3963</v>
      </c>
      <c r="E81" s="93">
        <v>0</v>
      </c>
      <c r="F81" s="93">
        <v>6.9999999999999999E-4</v>
      </c>
      <c r="G81" s="93">
        <v>18115.6803</v>
      </c>
      <c r="H81" s="93">
        <v>10936.790800000001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93" t="s">
        <v>419</v>
      </c>
      <c r="B82" s="93">
        <v>23869.370299999999</v>
      </c>
      <c r="C82" s="93">
        <v>38.747399999999999</v>
      </c>
      <c r="D82" s="93">
        <v>134.53100000000001</v>
      </c>
      <c r="E82" s="93">
        <v>0</v>
      </c>
      <c r="F82" s="93">
        <v>5.9999999999999995E-4</v>
      </c>
      <c r="G82" s="93">
        <v>16647.556499999999</v>
      </c>
      <c r="H82" s="93">
        <v>9972.7284999999993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 s="93" t="s">
        <v>420</v>
      </c>
      <c r="B83" s="93">
        <v>26958.376100000001</v>
      </c>
      <c r="C83" s="93">
        <v>43.882300000000001</v>
      </c>
      <c r="D83" s="93">
        <v>152.88939999999999</v>
      </c>
      <c r="E83" s="93">
        <v>0</v>
      </c>
      <c r="F83" s="93">
        <v>6.9999999999999999E-4</v>
      </c>
      <c r="G83" s="93">
        <v>18919.432700000001</v>
      </c>
      <c r="H83" s="93">
        <v>11275.402599999999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421</v>
      </c>
      <c r="B84" s="93">
        <v>27708.259900000001</v>
      </c>
      <c r="C84" s="93">
        <v>45.469900000000003</v>
      </c>
      <c r="D84" s="93">
        <v>160.03049999999999</v>
      </c>
      <c r="E84" s="93">
        <v>0</v>
      </c>
      <c r="F84" s="93">
        <v>6.9999999999999999E-4</v>
      </c>
      <c r="G84" s="93">
        <v>19803.4303</v>
      </c>
      <c r="H84" s="93">
        <v>11625.812400000001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93" t="s">
        <v>278</v>
      </c>
      <c r="B85" s="93">
        <v>30557.895499999999</v>
      </c>
      <c r="C85" s="93">
        <v>50.431699999999999</v>
      </c>
      <c r="D85" s="93">
        <v>178.73599999999999</v>
      </c>
      <c r="E85" s="93">
        <v>0</v>
      </c>
      <c r="F85" s="93">
        <v>8.0000000000000004E-4</v>
      </c>
      <c r="G85" s="93">
        <v>22118.452099999999</v>
      </c>
      <c r="H85" s="93">
        <v>12850.071099999999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93" t="s">
        <v>422</v>
      </c>
      <c r="B86" s="93">
        <v>30670.809300000001</v>
      </c>
      <c r="C86" s="93">
        <v>50.770400000000002</v>
      </c>
      <c r="D86" s="93">
        <v>180.59559999999999</v>
      </c>
      <c r="E86" s="93">
        <v>0</v>
      </c>
      <c r="F86" s="93">
        <v>8.0000000000000004E-4</v>
      </c>
      <c r="G86" s="93">
        <v>22348.7042</v>
      </c>
      <c r="H86" s="93">
        <v>12912.819100000001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423</v>
      </c>
      <c r="B87" s="93">
        <v>32780.980000000003</v>
      </c>
      <c r="C87" s="93">
        <v>54.398099999999999</v>
      </c>
      <c r="D87" s="93">
        <v>194.08080000000001</v>
      </c>
      <c r="E87" s="93">
        <v>0</v>
      </c>
      <c r="F87" s="93">
        <v>8.9999999999999998E-4</v>
      </c>
      <c r="G87" s="93">
        <v>24017.6077</v>
      </c>
      <c r="H87" s="93">
        <v>13814.7246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424</v>
      </c>
      <c r="B88" s="93">
        <v>32486.921200000001</v>
      </c>
      <c r="C88" s="93">
        <v>53.866900000000001</v>
      </c>
      <c r="D88" s="93">
        <v>191.999</v>
      </c>
      <c r="E88" s="93">
        <v>0</v>
      </c>
      <c r="F88" s="93">
        <v>8.9999999999999998E-4</v>
      </c>
      <c r="G88" s="93">
        <v>23759.954000000002</v>
      </c>
      <c r="H88" s="93">
        <v>13686.4627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425</v>
      </c>
      <c r="B89" s="93">
        <v>30727.106100000001</v>
      </c>
      <c r="C89" s="93">
        <v>50.8506</v>
      </c>
      <c r="D89" s="93">
        <v>180.82499999999999</v>
      </c>
      <c r="E89" s="93">
        <v>0</v>
      </c>
      <c r="F89" s="93">
        <v>8.0000000000000004E-4</v>
      </c>
      <c r="G89" s="93">
        <v>22377.076400000002</v>
      </c>
      <c r="H89" s="93">
        <v>12935.220600000001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426</v>
      </c>
      <c r="B90" s="93">
        <v>29905.5304</v>
      </c>
      <c r="C90" s="93">
        <v>49.253500000000003</v>
      </c>
      <c r="D90" s="93">
        <v>174.12049999999999</v>
      </c>
      <c r="E90" s="93">
        <v>0</v>
      </c>
      <c r="F90" s="93">
        <v>8.0000000000000004E-4</v>
      </c>
      <c r="G90" s="93">
        <v>21547.197</v>
      </c>
      <c r="H90" s="93">
        <v>12565.559600000001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427</v>
      </c>
      <c r="B91" s="93">
        <v>26889.540799999999</v>
      </c>
      <c r="C91" s="93">
        <v>43.993499999999997</v>
      </c>
      <c r="D91" s="93">
        <v>154.25630000000001</v>
      </c>
      <c r="E91" s="93">
        <v>0</v>
      </c>
      <c r="F91" s="93">
        <v>6.9999999999999999E-4</v>
      </c>
      <c r="G91" s="93">
        <v>19088.7716</v>
      </c>
      <c r="H91" s="93">
        <v>11268.983099999999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3" t="s">
        <v>428</v>
      </c>
      <c r="B92" s="93">
        <v>25882.319899999999</v>
      </c>
      <c r="C92" s="93">
        <v>42.000500000000002</v>
      </c>
      <c r="D92" s="93">
        <v>145.76240000000001</v>
      </c>
      <c r="E92" s="93">
        <v>0</v>
      </c>
      <c r="F92" s="93">
        <v>6.9999999999999999E-4</v>
      </c>
      <c r="G92" s="93">
        <v>18037.380099999998</v>
      </c>
      <c r="H92" s="93">
        <v>10812.2988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3"/>
      <c r="B93" s="93"/>
      <c r="C93" s="93"/>
      <c r="D93" s="93"/>
      <c r="E93" s="93"/>
      <c r="F93" s="93"/>
      <c r="G93" s="93"/>
      <c r="H93" s="93"/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429</v>
      </c>
      <c r="B94" s="93">
        <v>344655.85810000001</v>
      </c>
      <c r="C94" s="93">
        <v>566.05110000000002</v>
      </c>
      <c r="D94" s="93">
        <v>1994.2228</v>
      </c>
      <c r="E94" s="93">
        <v>0</v>
      </c>
      <c r="F94" s="93">
        <v>9.1999999999999998E-3</v>
      </c>
      <c r="G94" s="93">
        <v>246781.24290000001</v>
      </c>
      <c r="H94" s="93">
        <v>144656.87390000001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3" t="s">
        <v>430</v>
      </c>
      <c r="B95" s="93">
        <v>23869.370299999999</v>
      </c>
      <c r="C95" s="93">
        <v>38.747399999999999</v>
      </c>
      <c r="D95" s="93">
        <v>134.53100000000001</v>
      </c>
      <c r="E95" s="93">
        <v>0</v>
      </c>
      <c r="F95" s="93">
        <v>5.9999999999999995E-4</v>
      </c>
      <c r="G95" s="93">
        <v>16647.556499999999</v>
      </c>
      <c r="H95" s="93">
        <v>9972.7284999999993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3" t="s">
        <v>431</v>
      </c>
      <c r="B96" s="93">
        <v>32780.980000000003</v>
      </c>
      <c r="C96" s="93">
        <v>54.398099999999999</v>
      </c>
      <c r="D96" s="93">
        <v>194.08080000000001</v>
      </c>
      <c r="E96" s="93">
        <v>0</v>
      </c>
      <c r="F96" s="93">
        <v>8.9999999999999998E-4</v>
      </c>
      <c r="G96" s="93">
        <v>24017.6077</v>
      </c>
      <c r="H96" s="93">
        <v>13814.7246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 s="87"/>
      <c r="B98" s="93" t="s">
        <v>439</v>
      </c>
      <c r="C98" s="93" t="s">
        <v>440</v>
      </c>
      <c r="D98" s="93" t="s">
        <v>441</v>
      </c>
      <c r="E98" s="93" t="s">
        <v>442</v>
      </c>
      <c r="F98" s="93" t="s">
        <v>443</v>
      </c>
      <c r="G98" s="93" t="s">
        <v>444</v>
      </c>
      <c r="H98" s="93" t="s">
        <v>445</v>
      </c>
      <c r="I98" s="93" t="s">
        <v>446</v>
      </c>
      <c r="J98" s="93" t="s">
        <v>447</v>
      </c>
      <c r="K98" s="93" t="s">
        <v>448</v>
      </c>
      <c r="L98" s="93" t="s">
        <v>449</v>
      </c>
      <c r="M98" s="93" t="s">
        <v>450</v>
      </c>
      <c r="N98" s="93" t="s">
        <v>451</v>
      </c>
      <c r="O98" s="93" t="s">
        <v>452</v>
      </c>
      <c r="P98" s="93" t="s">
        <v>453</v>
      </c>
      <c r="Q98" s="93" t="s">
        <v>454</v>
      </c>
      <c r="R98" s="93" t="s">
        <v>455</v>
      </c>
      <c r="S98" s="93" t="s">
        <v>456</v>
      </c>
    </row>
    <row r="99" spans="1:19">
      <c r="A99" s="93" t="s">
        <v>418</v>
      </c>
      <c r="B99" s="94">
        <v>123106000000</v>
      </c>
      <c r="C99" s="93">
        <v>77412.792000000001</v>
      </c>
      <c r="D99" s="93" t="s">
        <v>564</v>
      </c>
      <c r="E99" s="93">
        <v>11214.473</v>
      </c>
      <c r="F99" s="93">
        <v>26914.7</v>
      </c>
      <c r="G99" s="93">
        <v>8899.3719999999994</v>
      </c>
      <c r="H99" s="93">
        <v>0</v>
      </c>
      <c r="I99" s="93">
        <v>28231.227999999999</v>
      </c>
      <c r="J99" s="93">
        <v>0</v>
      </c>
      <c r="K99" s="93">
        <v>0</v>
      </c>
      <c r="L99" s="93">
        <v>0</v>
      </c>
      <c r="M99" s="93">
        <v>0</v>
      </c>
      <c r="N99" s="93">
        <v>0</v>
      </c>
      <c r="O99" s="93">
        <v>0</v>
      </c>
      <c r="P99" s="93">
        <v>0</v>
      </c>
      <c r="Q99" s="93">
        <v>2153.018</v>
      </c>
      <c r="R99" s="93">
        <v>0</v>
      </c>
      <c r="S99" s="93">
        <v>0</v>
      </c>
    </row>
    <row r="100" spans="1:19">
      <c r="A100" s="93" t="s">
        <v>419</v>
      </c>
      <c r="B100" s="94">
        <v>113129000000</v>
      </c>
      <c r="C100" s="93">
        <v>79216.713000000003</v>
      </c>
      <c r="D100" s="93" t="s">
        <v>457</v>
      </c>
      <c r="E100" s="93">
        <v>11214.473</v>
      </c>
      <c r="F100" s="93">
        <v>26914.7</v>
      </c>
      <c r="G100" s="93">
        <v>8899.3719999999994</v>
      </c>
      <c r="H100" s="93">
        <v>0</v>
      </c>
      <c r="I100" s="93">
        <v>29716.705999999998</v>
      </c>
      <c r="J100" s="93">
        <v>0</v>
      </c>
      <c r="K100" s="93">
        <v>0</v>
      </c>
      <c r="L100" s="93">
        <v>0</v>
      </c>
      <c r="M100" s="93">
        <v>0</v>
      </c>
      <c r="N100" s="93">
        <v>0</v>
      </c>
      <c r="O100" s="93">
        <v>0</v>
      </c>
      <c r="P100" s="93">
        <v>0</v>
      </c>
      <c r="Q100" s="93">
        <v>2471.4609999999998</v>
      </c>
      <c r="R100" s="93">
        <v>0</v>
      </c>
      <c r="S100" s="93">
        <v>0</v>
      </c>
    </row>
    <row r="101" spans="1:19">
      <c r="A101" s="93" t="s">
        <v>420</v>
      </c>
      <c r="B101" s="94">
        <v>128568000000</v>
      </c>
      <c r="C101" s="93">
        <v>79110.671000000002</v>
      </c>
      <c r="D101" s="93" t="s">
        <v>458</v>
      </c>
      <c r="E101" s="93">
        <v>11214.473</v>
      </c>
      <c r="F101" s="93">
        <v>26914.7</v>
      </c>
      <c r="G101" s="93">
        <v>8899.3719999999994</v>
      </c>
      <c r="H101" s="93">
        <v>0</v>
      </c>
      <c r="I101" s="93">
        <v>29920.907999999999</v>
      </c>
      <c r="J101" s="93">
        <v>0</v>
      </c>
      <c r="K101" s="93">
        <v>0</v>
      </c>
      <c r="L101" s="93">
        <v>0</v>
      </c>
      <c r="M101" s="93">
        <v>0</v>
      </c>
      <c r="N101" s="93">
        <v>0</v>
      </c>
      <c r="O101" s="93">
        <v>0</v>
      </c>
      <c r="P101" s="93">
        <v>0</v>
      </c>
      <c r="Q101" s="93">
        <v>2161.2179999999998</v>
      </c>
      <c r="R101" s="93">
        <v>0</v>
      </c>
      <c r="S101" s="93">
        <v>0</v>
      </c>
    </row>
    <row r="102" spans="1:19">
      <c r="A102" s="93" t="s">
        <v>421</v>
      </c>
      <c r="B102" s="94">
        <v>134575000000</v>
      </c>
      <c r="C102" s="93">
        <v>81819.138000000006</v>
      </c>
      <c r="D102" s="93" t="s">
        <v>468</v>
      </c>
      <c r="E102" s="93">
        <v>11214.473</v>
      </c>
      <c r="F102" s="93">
        <v>26914.7</v>
      </c>
      <c r="G102" s="93">
        <v>8899.3719999999994</v>
      </c>
      <c r="H102" s="93">
        <v>0</v>
      </c>
      <c r="I102" s="93">
        <v>32678.447</v>
      </c>
      <c r="J102" s="93">
        <v>0</v>
      </c>
      <c r="K102" s="93">
        <v>0</v>
      </c>
      <c r="L102" s="93">
        <v>0</v>
      </c>
      <c r="M102" s="93">
        <v>0</v>
      </c>
      <c r="N102" s="93">
        <v>0</v>
      </c>
      <c r="O102" s="93">
        <v>0</v>
      </c>
      <c r="P102" s="93">
        <v>0</v>
      </c>
      <c r="Q102" s="93">
        <v>2112.145</v>
      </c>
      <c r="R102" s="93">
        <v>0</v>
      </c>
      <c r="S102" s="93">
        <v>0</v>
      </c>
    </row>
    <row r="103" spans="1:19">
      <c r="A103" s="93" t="s">
        <v>278</v>
      </c>
      <c r="B103" s="94">
        <v>150307000000</v>
      </c>
      <c r="C103" s="93">
        <v>84578.187000000005</v>
      </c>
      <c r="D103" s="93" t="s">
        <v>565</v>
      </c>
      <c r="E103" s="93">
        <v>11214.473</v>
      </c>
      <c r="F103" s="93">
        <v>26914.7</v>
      </c>
      <c r="G103" s="93">
        <v>8899.3719999999994</v>
      </c>
      <c r="H103" s="93">
        <v>0</v>
      </c>
      <c r="I103" s="93">
        <v>35357.798000000003</v>
      </c>
      <c r="J103" s="93">
        <v>0</v>
      </c>
      <c r="K103" s="93">
        <v>0</v>
      </c>
      <c r="L103" s="93">
        <v>0</v>
      </c>
      <c r="M103" s="93">
        <v>0</v>
      </c>
      <c r="N103" s="93">
        <v>0</v>
      </c>
      <c r="O103" s="93">
        <v>0</v>
      </c>
      <c r="P103" s="93">
        <v>0</v>
      </c>
      <c r="Q103" s="93">
        <v>2191.8429999999998</v>
      </c>
      <c r="R103" s="93">
        <v>0</v>
      </c>
      <c r="S103" s="93">
        <v>0</v>
      </c>
    </row>
    <row r="104" spans="1:19">
      <c r="A104" s="93" t="s">
        <v>422</v>
      </c>
      <c r="B104" s="94">
        <v>151872000000</v>
      </c>
      <c r="C104" s="93">
        <v>86325.913</v>
      </c>
      <c r="D104" s="93" t="s">
        <v>566</v>
      </c>
      <c r="E104" s="93">
        <v>11214.473</v>
      </c>
      <c r="F104" s="93">
        <v>26914.7</v>
      </c>
      <c r="G104" s="93">
        <v>8899.3719999999994</v>
      </c>
      <c r="H104" s="93">
        <v>0</v>
      </c>
      <c r="I104" s="93">
        <v>36219.896000000001</v>
      </c>
      <c r="J104" s="93">
        <v>0</v>
      </c>
      <c r="K104" s="93">
        <v>0</v>
      </c>
      <c r="L104" s="93">
        <v>0</v>
      </c>
      <c r="M104" s="93">
        <v>0</v>
      </c>
      <c r="N104" s="93">
        <v>0</v>
      </c>
      <c r="O104" s="93">
        <v>0</v>
      </c>
      <c r="P104" s="93">
        <v>0</v>
      </c>
      <c r="Q104" s="93">
        <v>3077.471</v>
      </c>
      <c r="R104" s="93">
        <v>0</v>
      </c>
      <c r="S104" s="93">
        <v>0</v>
      </c>
    </row>
    <row r="105" spans="1:19">
      <c r="A105" s="93" t="s">
        <v>423</v>
      </c>
      <c r="B105" s="94">
        <v>163213000000</v>
      </c>
      <c r="C105" s="93">
        <v>86071.629000000001</v>
      </c>
      <c r="D105" s="93" t="s">
        <v>567</v>
      </c>
      <c r="E105" s="93">
        <v>11214.473</v>
      </c>
      <c r="F105" s="93">
        <v>26914.7</v>
      </c>
      <c r="G105" s="93">
        <v>8899.3719999999994</v>
      </c>
      <c r="H105" s="93">
        <v>0</v>
      </c>
      <c r="I105" s="93">
        <v>35965.612000000001</v>
      </c>
      <c r="J105" s="93">
        <v>0</v>
      </c>
      <c r="K105" s="93">
        <v>0</v>
      </c>
      <c r="L105" s="93">
        <v>0</v>
      </c>
      <c r="M105" s="93">
        <v>0</v>
      </c>
      <c r="N105" s="93">
        <v>0</v>
      </c>
      <c r="O105" s="93">
        <v>0</v>
      </c>
      <c r="P105" s="93">
        <v>0</v>
      </c>
      <c r="Q105" s="93">
        <v>3077.471</v>
      </c>
      <c r="R105" s="93">
        <v>0</v>
      </c>
      <c r="S105" s="93">
        <v>0</v>
      </c>
    </row>
    <row r="106" spans="1:19">
      <c r="A106" s="93" t="s">
        <v>424</v>
      </c>
      <c r="B106" s="94">
        <v>161462000000</v>
      </c>
      <c r="C106" s="93">
        <v>86309.832999999999</v>
      </c>
      <c r="D106" s="93" t="s">
        <v>549</v>
      </c>
      <c r="E106" s="93">
        <v>11214.473</v>
      </c>
      <c r="F106" s="93">
        <v>26914.7</v>
      </c>
      <c r="G106" s="93">
        <v>8899.3719999999994</v>
      </c>
      <c r="H106" s="93">
        <v>0</v>
      </c>
      <c r="I106" s="93">
        <v>37044.942999999999</v>
      </c>
      <c r="J106" s="93">
        <v>0</v>
      </c>
      <c r="K106" s="93">
        <v>0</v>
      </c>
      <c r="L106" s="93">
        <v>0</v>
      </c>
      <c r="M106" s="93">
        <v>0</v>
      </c>
      <c r="N106" s="93">
        <v>0</v>
      </c>
      <c r="O106" s="93">
        <v>0</v>
      </c>
      <c r="P106" s="93">
        <v>0</v>
      </c>
      <c r="Q106" s="93">
        <v>2236.3449999999998</v>
      </c>
      <c r="R106" s="93">
        <v>0</v>
      </c>
      <c r="S106" s="93">
        <v>0</v>
      </c>
    </row>
    <row r="107" spans="1:19">
      <c r="A107" s="93" t="s">
        <v>425</v>
      </c>
      <c r="B107" s="94">
        <v>152065000000</v>
      </c>
      <c r="C107" s="93">
        <v>85404.846999999994</v>
      </c>
      <c r="D107" s="93" t="s">
        <v>568</v>
      </c>
      <c r="E107" s="93">
        <v>11214.473</v>
      </c>
      <c r="F107" s="93">
        <v>26914.7</v>
      </c>
      <c r="G107" s="93">
        <v>8899.3719999999994</v>
      </c>
      <c r="H107" s="93">
        <v>0</v>
      </c>
      <c r="I107" s="93">
        <v>36162.644999999997</v>
      </c>
      <c r="J107" s="93">
        <v>0</v>
      </c>
      <c r="K107" s="93">
        <v>0</v>
      </c>
      <c r="L107" s="93">
        <v>0</v>
      </c>
      <c r="M107" s="93">
        <v>0</v>
      </c>
      <c r="N107" s="93">
        <v>0</v>
      </c>
      <c r="O107" s="93">
        <v>0</v>
      </c>
      <c r="P107" s="93">
        <v>0</v>
      </c>
      <c r="Q107" s="93">
        <v>2213.6550000000002</v>
      </c>
      <c r="R107" s="93">
        <v>0</v>
      </c>
      <c r="S107" s="93">
        <v>0</v>
      </c>
    </row>
    <row r="108" spans="1:19">
      <c r="A108" s="93" t="s">
        <v>426</v>
      </c>
      <c r="B108" s="94">
        <v>146425000000</v>
      </c>
      <c r="C108" s="93">
        <v>84623.9</v>
      </c>
      <c r="D108" s="93" t="s">
        <v>569</v>
      </c>
      <c r="E108" s="93">
        <v>11214.473</v>
      </c>
      <c r="F108" s="93">
        <v>26914.7</v>
      </c>
      <c r="G108" s="93">
        <v>8899.3719999999994</v>
      </c>
      <c r="H108" s="93">
        <v>0</v>
      </c>
      <c r="I108" s="93">
        <v>34544.843000000001</v>
      </c>
      <c r="J108" s="93">
        <v>0</v>
      </c>
      <c r="K108" s="93">
        <v>0</v>
      </c>
      <c r="L108" s="93">
        <v>0</v>
      </c>
      <c r="M108" s="93">
        <v>0</v>
      </c>
      <c r="N108" s="93">
        <v>0</v>
      </c>
      <c r="O108" s="93">
        <v>0</v>
      </c>
      <c r="P108" s="93">
        <v>0</v>
      </c>
      <c r="Q108" s="93">
        <v>3050.511</v>
      </c>
      <c r="R108" s="93">
        <v>0</v>
      </c>
      <c r="S108" s="93">
        <v>0</v>
      </c>
    </row>
    <row r="109" spans="1:19">
      <c r="A109" s="93" t="s">
        <v>427</v>
      </c>
      <c r="B109" s="94">
        <v>129719000000</v>
      </c>
      <c r="C109" s="93">
        <v>81774.180999999997</v>
      </c>
      <c r="D109" s="93" t="s">
        <v>570</v>
      </c>
      <c r="E109" s="93">
        <v>11214.473</v>
      </c>
      <c r="F109" s="93">
        <v>26914.7</v>
      </c>
      <c r="G109" s="93">
        <v>8899.3719999999994</v>
      </c>
      <c r="H109" s="93">
        <v>0</v>
      </c>
      <c r="I109" s="93">
        <v>32577.655999999999</v>
      </c>
      <c r="J109" s="93">
        <v>0</v>
      </c>
      <c r="K109" s="93">
        <v>0</v>
      </c>
      <c r="L109" s="93">
        <v>0</v>
      </c>
      <c r="M109" s="93">
        <v>0</v>
      </c>
      <c r="N109" s="93">
        <v>0</v>
      </c>
      <c r="O109" s="93">
        <v>0</v>
      </c>
      <c r="P109" s="93">
        <v>0</v>
      </c>
      <c r="Q109" s="93">
        <v>2167.98</v>
      </c>
      <c r="R109" s="93">
        <v>0</v>
      </c>
      <c r="S109" s="93">
        <v>0</v>
      </c>
    </row>
    <row r="110" spans="1:19">
      <c r="A110" s="93" t="s">
        <v>428</v>
      </c>
      <c r="B110" s="94">
        <v>122574000000</v>
      </c>
      <c r="C110" s="93">
        <v>75573.11</v>
      </c>
      <c r="D110" s="93" t="s">
        <v>483</v>
      </c>
      <c r="E110" s="93">
        <v>11214.473</v>
      </c>
      <c r="F110" s="93">
        <v>26914.7</v>
      </c>
      <c r="G110" s="93">
        <v>8899.3719999999994</v>
      </c>
      <c r="H110" s="93">
        <v>0</v>
      </c>
      <c r="I110" s="93">
        <v>26392.455999999998</v>
      </c>
      <c r="J110" s="93">
        <v>0</v>
      </c>
      <c r="K110" s="93">
        <v>0</v>
      </c>
      <c r="L110" s="93">
        <v>0</v>
      </c>
      <c r="M110" s="93">
        <v>0</v>
      </c>
      <c r="N110" s="93">
        <v>0</v>
      </c>
      <c r="O110" s="93">
        <v>0</v>
      </c>
      <c r="P110" s="93">
        <v>0</v>
      </c>
      <c r="Q110" s="93">
        <v>2152.1080000000002</v>
      </c>
      <c r="R110" s="93">
        <v>0</v>
      </c>
      <c r="S110" s="93">
        <v>0</v>
      </c>
    </row>
    <row r="111" spans="1:19">
      <c r="A111" s="93"/>
      <c r="B111" s="93"/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</row>
    <row r="112" spans="1:19">
      <c r="A112" s="93" t="s">
        <v>429</v>
      </c>
      <c r="B112" s="94">
        <v>1677020000000</v>
      </c>
      <c r="C112" s="93"/>
      <c r="D112" s="93"/>
      <c r="E112" s="93"/>
      <c r="F112" s="93"/>
      <c r="G112" s="93"/>
      <c r="H112" s="93"/>
      <c r="I112" s="93"/>
      <c r="J112" s="93"/>
      <c r="K112" s="93"/>
      <c r="L112" s="93">
        <v>0</v>
      </c>
      <c r="M112" s="93">
        <v>0</v>
      </c>
      <c r="N112" s="93">
        <v>0</v>
      </c>
      <c r="O112" s="93">
        <v>0</v>
      </c>
      <c r="P112" s="93">
        <v>0</v>
      </c>
      <c r="Q112" s="93"/>
      <c r="R112" s="93">
        <v>0</v>
      </c>
      <c r="S112" s="93">
        <v>0</v>
      </c>
    </row>
    <row r="113" spans="1:19">
      <c r="A113" s="93" t="s">
        <v>430</v>
      </c>
      <c r="B113" s="94">
        <v>113129000000</v>
      </c>
      <c r="C113" s="93">
        <v>75573.11</v>
      </c>
      <c r="D113" s="93"/>
      <c r="E113" s="93">
        <v>11214.473</v>
      </c>
      <c r="F113" s="93">
        <v>26914.7</v>
      </c>
      <c r="G113" s="93">
        <v>8899.3719999999994</v>
      </c>
      <c r="H113" s="93">
        <v>0</v>
      </c>
      <c r="I113" s="93">
        <v>26392.455999999998</v>
      </c>
      <c r="J113" s="93">
        <v>0</v>
      </c>
      <c r="K113" s="93">
        <v>0</v>
      </c>
      <c r="L113" s="93">
        <v>0</v>
      </c>
      <c r="M113" s="93">
        <v>0</v>
      </c>
      <c r="N113" s="93">
        <v>0</v>
      </c>
      <c r="O113" s="93">
        <v>0</v>
      </c>
      <c r="P113" s="93">
        <v>0</v>
      </c>
      <c r="Q113" s="93">
        <v>2112.145</v>
      </c>
      <c r="R113" s="93">
        <v>0</v>
      </c>
      <c r="S113" s="93">
        <v>0</v>
      </c>
    </row>
    <row r="114" spans="1:19">
      <c r="A114" s="93" t="s">
        <v>431</v>
      </c>
      <c r="B114" s="94">
        <v>163213000000</v>
      </c>
      <c r="C114" s="93">
        <v>86325.913</v>
      </c>
      <c r="D114" s="93"/>
      <c r="E114" s="93">
        <v>11214.473</v>
      </c>
      <c r="F114" s="93">
        <v>26914.7</v>
      </c>
      <c r="G114" s="93">
        <v>8899.3719999999994</v>
      </c>
      <c r="H114" s="93">
        <v>0</v>
      </c>
      <c r="I114" s="93">
        <v>37044.942999999999</v>
      </c>
      <c r="J114" s="93">
        <v>0</v>
      </c>
      <c r="K114" s="93">
        <v>0</v>
      </c>
      <c r="L114" s="93">
        <v>0</v>
      </c>
      <c r="M114" s="93">
        <v>0</v>
      </c>
      <c r="N114" s="93">
        <v>0</v>
      </c>
      <c r="O114" s="93">
        <v>0</v>
      </c>
      <c r="P114" s="93">
        <v>0</v>
      </c>
      <c r="Q114" s="93">
        <v>3077.471</v>
      </c>
      <c r="R114" s="93">
        <v>0</v>
      </c>
      <c r="S114" s="93">
        <v>0</v>
      </c>
    </row>
    <row r="115" spans="1:1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7"/>
      <c r="B116" s="93" t="s">
        <v>460</v>
      </c>
      <c r="C116" s="93" t="s">
        <v>461</v>
      </c>
      <c r="D116" s="93" t="s">
        <v>157</v>
      </c>
      <c r="E116" s="93" t="s">
        <v>158</v>
      </c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93" t="s">
        <v>462</v>
      </c>
      <c r="B117" s="93">
        <v>36047.120000000003</v>
      </c>
      <c r="C117" s="93">
        <v>10747.57</v>
      </c>
      <c r="D117" s="93">
        <v>0</v>
      </c>
      <c r="E117" s="93">
        <v>46794.69</v>
      </c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93" t="s">
        <v>463</v>
      </c>
      <c r="B118" s="93">
        <v>70.52</v>
      </c>
      <c r="C118" s="93">
        <v>21.03</v>
      </c>
      <c r="D118" s="93">
        <v>0</v>
      </c>
      <c r="E118" s="93">
        <v>91.55</v>
      </c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93" t="s">
        <v>464</v>
      </c>
      <c r="B119" s="93">
        <v>70.52</v>
      </c>
      <c r="C119" s="93">
        <v>21.03</v>
      </c>
      <c r="D119" s="93">
        <v>0</v>
      </c>
      <c r="E119" s="93">
        <v>91.55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6"/>
      <c r="B120" s="86"/>
      <c r="C120" s="86"/>
      <c r="D120" s="86"/>
      <c r="E120" s="86"/>
    </row>
    <row r="121" spans="1:19">
      <c r="A121" s="86"/>
      <c r="B121" s="86"/>
      <c r="C121" s="86"/>
      <c r="D121" s="86"/>
      <c r="E121" s="86"/>
    </row>
    <row r="122" spans="1:19">
      <c r="A122" s="86"/>
      <c r="B122" s="86"/>
      <c r="C122" s="86"/>
      <c r="D122" s="86"/>
      <c r="E122" s="86"/>
    </row>
    <row r="123" spans="1:19">
      <c r="A123" s="86"/>
      <c r="B123" s="86"/>
    </row>
    <row r="124" spans="1:19">
      <c r="A124" s="86"/>
      <c r="B124" s="86"/>
    </row>
    <row r="125" spans="1:19">
      <c r="A125" s="86"/>
      <c r="B125" s="86"/>
    </row>
    <row r="126" spans="1:19">
      <c r="A126" s="86"/>
      <c r="B126" s="8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1"/>
  <dimension ref="A1:S126"/>
  <sheetViews>
    <sheetView workbookViewId="0"/>
  </sheetViews>
  <sheetFormatPr defaultRowHeight="10.5"/>
  <cols>
    <col min="1" max="1" width="38.5" style="84" customWidth="1"/>
    <col min="2" max="2" width="32.6640625" style="84" customWidth="1"/>
    <col min="3" max="3" width="33.6640625" style="84" customWidth="1"/>
    <col min="4" max="4" width="38.6640625" style="84" customWidth="1"/>
    <col min="5" max="5" width="45.6640625" style="84" customWidth="1"/>
    <col min="6" max="6" width="50" style="84" customWidth="1"/>
    <col min="7" max="7" width="43.6640625" style="84" customWidth="1"/>
    <col min="8" max="9" width="38.33203125" style="84" customWidth="1"/>
    <col min="10" max="10" width="46.1640625" style="84" customWidth="1"/>
    <col min="11" max="11" width="36.5" style="84" customWidth="1"/>
    <col min="12" max="12" width="45" style="84" customWidth="1"/>
    <col min="13" max="13" width="50.1640625" style="84" customWidth="1"/>
    <col min="14" max="15" width="44.83203125" style="84" customWidth="1"/>
    <col min="16" max="16" width="45.33203125" style="84" customWidth="1"/>
    <col min="17" max="17" width="45.1640625" style="84" customWidth="1"/>
    <col min="18" max="18" width="42.6640625" style="84" customWidth="1"/>
    <col min="19" max="19" width="48.1640625" style="84" customWidth="1"/>
    <col min="20" max="23" width="9.33203125" style="84" customWidth="1"/>
    <col min="24" max="16384" width="9.33203125" style="84"/>
  </cols>
  <sheetData>
    <row r="1" spans="1:19">
      <c r="A1" s="87"/>
      <c r="B1" s="93" t="s">
        <v>316</v>
      </c>
      <c r="C1" s="93" t="s">
        <v>317</v>
      </c>
      <c r="D1" s="93" t="s">
        <v>318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319</v>
      </c>
      <c r="B2" s="93">
        <v>2727.99</v>
      </c>
      <c r="C2" s="93">
        <v>5336.92</v>
      </c>
      <c r="D2" s="93">
        <v>5336.92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320</v>
      </c>
      <c r="B3" s="93">
        <v>2727.99</v>
      </c>
      <c r="C3" s="93">
        <v>5336.92</v>
      </c>
      <c r="D3" s="93">
        <v>5336.92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321</v>
      </c>
      <c r="B4" s="93">
        <v>6916.55</v>
      </c>
      <c r="C4" s="93">
        <v>13531.27</v>
      </c>
      <c r="D4" s="93">
        <v>13531.27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322</v>
      </c>
      <c r="B5" s="93">
        <v>6916.55</v>
      </c>
      <c r="C5" s="93">
        <v>13531.27</v>
      </c>
      <c r="D5" s="93">
        <v>13531.27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3" t="s">
        <v>323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324</v>
      </c>
      <c r="B8" s="93">
        <v>511.15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325</v>
      </c>
      <c r="B9" s="93">
        <v>511.15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326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3" t="s">
        <v>327</v>
      </c>
      <c r="C12" s="93" t="s">
        <v>328</v>
      </c>
      <c r="D12" s="93" t="s">
        <v>329</v>
      </c>
      <c r="E12" s="93" t="s">
        <v>330</v>
      </c>
      <c r="F12" s="93" t="s">
        <v>331</v>
      </c>
      <c r="G12" s="93" t="s">
        <v>332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64</v>
      </c>
      <c r="B13" s="93">
        <v>0</v>
      </c>
      <c r="C13" s="93">
        <v>224.37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65</v>
      </c>
      <c r="B14" s="93">
        <v>337.35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73</v>
      </c>
      <c r="B15" s="93">
        <v>289.8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74</v>
      </c>
      <c r="B16" s="93">
        <v>16.84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75</v>
      </c>
      <c r="B17" s="93">
        <v>599.04999999999995</v>
      </c>
      <c r="C17" s="93">
        <v>800.92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76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77</v>
      </c>
      <c r="B19" s="93">
        <v>242.65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78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79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80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59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81</v>
      </c>
      <c r="B24" s="93">
        <v>0</v>
      </c>
      <c r="C24" s="93">
        <v>152.47</v>
      </c>
      <c r="D24" s="93">
        <v>0</v>
      </c>
      <c r="E24" s="93">
        <v>0</v>
      </c>
      <c r="F24" s="93">
        <v>0</v>
      </c>
      <c r="G24" s="93">
        <v>1377.36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82</v>
      </c>
      <c r="B25" s="93">
        <v>64.53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83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84</v>
      </c>
      <c r="B28" s="93">
        <v>1550.23</v>
      </c>
      <c r="C28" s="93">
        <v>1177.75</v>
      </c>
      <c r="D28" s="93">
        <v>0</v>
      </c>
      <c r="E28" s="93">
        <v>0</v>
      </c>
      <c r="F28" s="93">
        <v>0</v>
      </c>
      <c r="G28" s="93">
        <v>1377.36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3" t="s">
        <v>323</v>
      </c>
      <c r="C30" s="93" t="s">
        <v>227</v>
      </c>
      <c r="D30" s="93" t="s">
        <v>333</v>
      </c>
      <c r="E30" s="93" t="s">
        <v>334</v>
      </c>
      <c r="F30" s="93" t="s">
        <v>335</v>
      </c>
      <c r="G30" s="93" t="s">
        <v>336</v>
      </c>
      <c r="H30" s="93" t="s">
        <v>337</v>
      </c>
      <c r="I30" s="93" t="s">
        <v>338</v>
      </c>
      <c r="J30" s="93" t="s">
        <v>339</v>
      </c>
      <c r="K30"/>
      <c r="L30"/>
      <c r="M30"/>
      <c r="N30"/>
      <c r="O30"/>
      <c r="P30"/>
      <c r="Q30"/>
      <c r="R30"/>
      <c r="S30"/>
    </row>
    <row r="31" spans="1:19">
      <c r="A31" s="93" t="s">
        <v>340</v>
      </c>
      <c r="B31" s="93">
        <v>371.75</v>
      </c>
      <c r="C31" s="93" t="s">
        <v>235</v>
      </c>
      <c r="D31" s="93">
        <v>1133.3900000000001</v>
      </c>
      <c r="E31" s="93">
        <v>1</v>
      </c>
      <c r="F31" s="93">
        <v>169.19</v>
      </c>
      <c r="G31" s="93">
        <v>47.17</v>
      </c>
      <c r="H31" s="93">
        <v>27.38</v>
      </c>
      <c r="I31" s="93">
        <v>1.39</v>
      </c>
      <c r="J31" s="93">
        <v>60.261200000000002</v>
      </c>
      <c r="K31"/>
      <c r="L31"/>
      <c r="M31"/>
      <c r="N31"/>
      <c r="O31"/>
      <c r="P31"/>
      <c r="Q31"/>
      <c r="R31"/>
      <c r="S31"/>
    </row>
    <row r="32" spans="1:19">
      <c r="A32" s="93" t="s">
        <v>341</v>
      </c>
      <c r="B32" s="93">
        <v>139.41</v>
      </c>
      <c r="C32" s="93" t="s">
        <v>235</v>
      </c>
      <c r="D32" s="93">
        <v>425.02</v>
      </c>
      <c r="E32" s="93">
        <v>1</v>
      </c>
      <c r="F32" s="93">
        <v>106.53</v>
      </c>
      <c r="G32" s="93">
        <v>0</v>
      </c>
      <c r="H32" s="93">
        <v>16.37</v>
      </c>
      <c r="I32" s="93">
        <v>18.59</v>
      </c>
      <c r="J32" s="93">
        <v>1579.5173</v>
      </c>
      <c r="K32"/>
      <c r="L32"/>
      <c r="M32"/>
      <c r="N32"/>
      <c r="O32"/>
      <c r="P32"/>
      <c r="Q32"/>
      <c r="R32"/>
      <c r="S32"/>
    </row>
    <row r="33" spans="1:19">
      <c r="A33" s="93" t="s">
        <v>158</v>
      </c>
      <c r="B33" s="93">
        <v>511.15</v>
      </c>
      <c r="C33" s="93"/>
      <c r="D33" s="93">
        <v>1558.4</v>
      </c>
      <c r="E33" s="93"/>
      <c r="F33" s="93">
        <v>275.72000000000003</v>
      </c>
      <c r="G33" s="93">
        <v>47.17</v>
      </c>
      <c r="H33" s="93">
        <v>24.377300000000002</v>
      </c>
      <c r="I33" s="93">
        <v>1.86</v>
      </c>
      <c r="J33" s="93">
        <v>474.60320000000002</v>
      </c>
      <c r="K33"/>
      <c r="L33"/>
      <c r="M33"/>
      <c r="N33"/>
      <c r="O33"/>
      <c r="P33"/>
      <c r="Q33"/>
      <c r="R33"/>
      <c r="S33"/>
    </row>
    <row r="34" spans="1:19">
      <c r="A34" s="93" t="s">
        <v>342</v>
      </c>
      <c r="B34" s="93">
        <v>511.15</v>
      </c>
      <c r="C34" s="93"/>
      <c r="D34" s="93">
        <v>1558.4</v>
      </c>
      <c r="E34" s="93"/>
      <c r="F34" s="93">
        <v>275.72000000000003</v>
      </c>
      <c r="G34" s="93">
        <v>47.17</v>
      </c>
      <c r="H34" s="93">
        <v>24.377300000000002</v>
      </c>
      <c r="I34" s="93">
        <v>1.86</v>
      </c>
      <c r="J34" s="93">
        <v>474.60320000000002</v>
      </c>
      <c r="K34"/>
      <c r="L34"/>
      <c r="M34"/>
      <c r="N34"/>
      <c r="O34"/>
      <c r="P34"/>
      <c r="Q34"/>
      <c r="R34"/>
      <c r="S34"/>
    </row>
    <row r="35" spans="1:19">
      <c r="A35" s="93" t="s">
        <v>343</v>
      </c>
      <c r="B35" s="93">
        <v>0</v>
      </c>
      <c r="C35" s="93"/>
      <c r="D35" s="93">
        <v>0</v>
      </c>
      <c r="E35" s="93"/>
      <c r="F35" s="93">
        <v>0</v>
      </c>
      <c r="G35" s="93">
        <v>0</v>
      </c>
      <c r="H35" s="93"/>
      <c r="I35" s="93"/>
      <c r="J35" s="93"/>
      <c r="K35"/>
      <c r="L35"/>
      <c r="M35"/>
      <c r="N35"/>
      <c r="O35"/>
      <c r="P35"/>
      <c r="Q35"/>
      <c r="R35"/>
      <c r="S35"/>
    </row>
    <row r="36" spans="1:19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1:19">
      <c r="A37" s="87"/>
      <c r="B37" s="93" t="s">
        <v>43</v>
      </c>
      <c r="C37" s="93" t="s">
        <v>344</v>
      </c>
      <c r="D37" s="93" t="s">
        <v>345</v>
      </c>
      <c r="E37" s="93" t="s">
        <v>346</v>
      </c>
      <c r="F37" s="93" t="s">
        <v>347</v>
      </c>
      <c r="G37" s="93" t="s">
        <v>348</v>
      </c>
      <c r="H37" s="93" t="s">
        <v>349</v>
      </c>
      <c r="I37" s="93" t="s">
        <v>350</v>
      </c>
      <c r="J37"/>
      <c r="K37"/>
      <c r="L37"/>
      <c r="M37"/>
      <c r="N37"/>
      <c r="O37"/>
      <c r="P37"/>
      <c r="Q37"/>
      <c r="R37"/>
      <c r="S37"/>
    </row>
    <row r="38" spans="1:19">
      <c r="A38" s="93" t="s">
        <v>351</v>
      </c>
      <c r="B38" s="93" t="s">
        <v>352</v>
      </c>
      <c r="C38" s="93">
        <v>0.22</v>
      </c>
      <c r="D38" s="93">
        <v>1.306</v>
      </c>
      <c r="E38" s="93">
        <v>1.623</v>
      </c>
      <c r="F38" s="93">
        <v>50.13</v>
      </c>
      <c r="G38" s="93">
        <v>90</v>
      </c>
      <c r="H38" s="93">
        <v>90</v>
      </c>
      <c r="I38" s="93" t="s">
        <v>353</v>
      </c>
      <c r="J38"/>
      <c r="K38"/>
      <c r="L38"/>
      <c r="M38"/>
      <c r="N38"/>
      <c r="O38"/>
      <c r="P38"/>
      <c r="Q38"/>
      <c r="R38"/>
      <c r="S38"/>
    </row>
    <row r="39" spans="1:19">
      <c r="A39" s="93" t="s">
        <v>354</v>
      </c>
      <c r="B39" s="93" t="s">
        <v>352</v>
      </c>
      <c r="C39" s="93">
        <v>0.22</v>
      </c>
      <c r="D39" s="93">
        <v>1.306</v>
      </c>
      <c r="E39" s="93">
        <v>1.623</v>
      </c>
      <c r="F39" s="93">
        <v>68.930000000000007</v>
      </c>
      <c r="G39" s="93">
        <v>180</v>
      </c>
      <c r="H39" s="93">
        <v>90</v>
      </c>
      <c r="I39" s="93" t="s">
        <v>355</v>
      </c>
      <c r="J39"/>
      <c r="K39"/>
      <c r="L39"/>
      <c r="M39"/>
      <c r="N39"/>
      <c r="O39"/>
      <c r="P39"/>
      <c r="Q39"/>
      <c r="R39"/>
      <c r="S39"/>
    </row>
    <row r="40" spans="1:19">
      <c r="A40" s="93" t="s">
        <v>356</v>
      </c>
      <c r="B40" s="93" t="s">
        <v>352</v>
      </c>
      <c r="C40" s="93">
        <v>0.22</v>
      </c>
      <c r="D40" s="93">
        <v>1.306</v>
      </c>
      <c r="E40" s="93">
        <v>1.623</v>
      </c>
      <c r="F40" s="93">
        <v>50.13</v>
      </c>
      <c r="G40" s="93">
        <v>270</v>
      </c>
      <c r="H40" s="93">
        <v>90</v>
      </c>
      <c r="I40" s="93" t="s">
        <v>357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358</v>
      </c>
      <c r="B41" s="93" t="s">
        <v>359</v>
      </c>
      <c r="C41" s="93">
        <v>0.3</v>
      </c>
      <c r="D41" s="93">
        <v>3.12</v>
      </c>
      <c r="E41" s="93">
        <v>12.904</v>
      </c>
      <c r="F41" s="93">
        <v>371.75</v>
      </c>
      <c r="G41" s="93">
        <v>0</v>
      </c>
      <c r="H41" s="93">
        <v>180</v>
      </c>
      <c r="I41" s="93"/>
      <c r="J41"/>
      <c r="K41"/>
      <c r="L41"/>
      <c r="M41"/>
      <c r="N41"/>
      <c r="O41"/>
      <c r="P41"/>
      <c r="Q41"/>
      <c r="R41"/>
      <c r="S41"/>
    </row>
    <row r="42" spans="1:19">
      <c r="A42" s="93" t="s">
        <v>561</v>
      </c>
      <c r="B42" s="93" t="s">
        <v>562</v>
      </c>
      <c r="C42" s="93">
        <v>0.3</v>
      </c>
      <c r="D42" s="93">
        <v>0.56899999999999995</v>
      </c>
      <c r="E42" s="93">
        <v>0.63700000000000001</v>
      </c>
      <c r="F42" s="93">
        <v>371.75</v>
      </c>
      <c r="G42" s="93">
        <v>180</v>
      </c>
      <c r="H42" s="93">
        <v>0</v>
      </c>
      <c r="I42" s="93"/>
      <c r="J42"/>
      <c r="K42"/>
      <c r="L42"/>
      <c r="M42"/>
      <c r="N42"/>
      <c r="O42"/>
      <c r="P42"/>
      <c r="Q42"/>
      <c r="R42"/>
      <c r="S42"/>
    </row>
    <row r="43" spans="1:19">
      <c r="A43" s="93" t="s">
        <v>360</v>
      </c>
      <c r="B43" s="93" t="s">
        <v>352</v>
      </c>
      <c r="C43" s="93">
        <v>0.22</v>
      </c>
      <c r="D43" s="93">
        <v>1.306</v>
      </c>
      <c r="E43" s="93">
        <v>1.623</v>
      </c>
      <c r="F43" s="93">
        <v>18.8</v>
      </c>
      <c r="G43" s="93">
        <v>90</v>
      </c>
      <c r="H43" s="93">
        <v>90</v>
      </c>
      <c r="I43" s="93" t="s">
        <v>353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361</v>
      </c>
      <c r="B44" s="93" t="s">
        <v>352</v>
      </c>
      <c r="C44" s="93">
        <v>0.22</v>
      </c>
      <c r="D44" s="93">
        <v>1.306</v>
      </c>
      <c r="E44" s="93">
        <v>1.623</v>
      </c>
      <c r="F44" s="93">
        <v>68.930000000000007</v>
      </c>
      <c r="G44" s="93">
        <v>0</v>
      </c>
      <c r="H44" s="93">
        <v>90</v>
      </c>
      <c r="I44" s="93" t="s">
        <v>362</v>
      </c>
      <c r="J44"/>
      <c r="K44"/>
      <c r="L44"/>
      <c r="M44"/>
      <c r="N44"/>
      <c r="O44"/>
      <c r="P44"/>
      <c r="Q44"/>
      <c r="R44"/>
      <c r="S44"/>
    </row>
    <row r="45" spans="1:19">
      <c r="A45" s="93" t="s">
        <v>363</v>
      </c>
      <c r="B45" s="93" t="s">
        <v>352</v>
      </c>
      <c r="C45" s="93">
        <v>0.22</v>
      </c>
      <c r="D45" s="93">
        <v>1.306</v>
      </c>
      <c r="E45" s="93">
        <v>1.623</v>
      </c>
      <c r="F45" s="93">
        <v>18.8</v>
      </c>
      <c r="G45" s="93">
        <v>270</v>
      </c>
      <c r="H45" s="93">
        <v>90</v>
      </c>
      <c r="I45" s="93" t="s">
        <v>357</v>
      </c>
      <c r="J45"/>
      <c r="K45"/>
      <c r="L45"/>
      <c r="M45"/>
      <c r="N45"/>
      <c r="O45"/>
      <c r="P45"/>
      <c r="Q45"/>
      <c r="R45"/>
      <c r="S45"/>
    </row>
    <row r="46" spans="1:19">
      <c r="A46" s="93" t="s">
        <v>364</v>
      </c>
      <c r="B46" s="93" t="s">
        <v>359</v>
      </c>
      <c r="C46" s="93">
        <v>0.3</v>
      </c>
      <c r="D46" s="93">
        <v>3.12</v>
      </c>
      <c r="E46" s="93">
        <v>12.904</v>
      </c>
      <c r="F46" s="93">
        <v>139.41</v>
      </c>
      <c r="G46" s="93">
        <v>0</v>
      </c>
      <c r="H46" s="93">
        <v>180</v>
      </c>
      <c r="I46" s="93"/>
      <c r="J46"/>
      <c r="K46"/>
      <c r="L46"/>
      <c r="M46"/>
      <c r="N46"/>
      <c r="O46"/>
      <c r="P46"/>
      <c r="Q46"/>
      <c r="R46"/>
      <c r="S46"/>
    </row>
    <row r="47" spans="1:19">
      <c r="A47" s="93" t="s">
        <v>563</v>
      </c>
      <c r="B47" s="93" t="s">
        <v>562</v>
      </c>
      <c r="C47" s="93">
        <v>0.3</v>
      </c>
      <c r="D47" s="93">
        <v>0.56899999999999995</v>
      </c>
      <c r="E47" s="93">
        <v>0.63700000000000001</v>
      </c>
      <c r="F47" s="93">
        <v>139.41</v>
      </c>
      <c r="G47" s="93">
        <v>180</v>
      </c>
      <c r="H47" s="93">
        <v>0</v>
      </c>
      <c r="I47" s="93"/>
      <c r="J47"/>
      <c r="K47"/>
      <c r="L47"/>
      <c r="M47"/>
      <c r="N47"/>
      <c r="O47"/>
      <c r="P47"/>
      <c r="Q47"/>
      <c r="R47"/>
      <c r="S47"/>
    </row>
    <row r="48" spans="1:19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19">
      <c r="A49" s="87"/>
      <c r="B49" s="93" t="s">
        <v>43</v>
      </c>
      <c r="C49" s="93" t="s">
        <v>365</v>
      </c>
      <c r="D49" s="93" t="s">
        <v>366</v>
      </c>
      <c r="E49" s="93" t="s">
        <v>367</v>
      </c>
      <c r="F49" s="93" t="s">
        <v>37</v>
      </c>
      <c r="G49" s="93" t="s">
        <v>368</v>
      </c>
      <c r="H49" s="93" t="s">
        <v>369</v>
      </c>
      <c r="I49" s="93" t="s">
        <v>370</v>
      </c>
      <c r="J49" s="93" t="s">
        <v>348</v>
      </c>
      <c r="K49" s="93" t="s">
        <v>350</v>
      </c>
      <c r="L49"/>
      <c r="M49"/>
      <c r="N49"/>
      <c r="O49"/>
      <c r="P49"/>
      <c r="Q49"/>
      <c r="R49"/>
      <c r="S49"/>
    </row>
    <row r="50" spans="1:19">
      <c r="A50" s="93" t="s">
        <v>371</v>
      </c>
      <c r="B50" s="93" t="s">
        <v>649</v>
      </c>
      <c r="C50" s="93">
        <v>13.94</v>
      </c>
      <c r="D50" s="93">
        <v>13.94</v>
      </c>
      <c r="E50" s="93">
        <v>5.835</v>
      </c>
      <c r="F50" s="93">
        <v>0.54</v>
      </c>
      <c r="G50" s="93">
        <v>0.38400000000000001</v>
      </c>
      <c r="H50" s="93" t="s">
        <v>58</v>
      </c>
      <c r="I50" s="93" t="s">
        <v>351</v>
      </c>
      <c r="J50" s="93">
        <v>90</v>
      </c>
      <c r="K50" s="93" t="s">
        <v>353</v>
      </c>
      <c r="L50"/>
      <c r="M50"/>
      <c r="N50"/>
      <c r="O50"/>
      <c r="P50"/>
      <c r="Q50"/>
      <c r="R50"/>
      <c r="S50"/>
    </row>
    <row r="51" spans="1:19">
      <c r="A51" s="93" t="s">
        <v>372</v>
      </c>
      <c r="B51" s="93" t="s">
        <v>649</v>
      </c>
      <c r="C51" s="93">
        <v>19.3</v>
      </c>
      <c r="D51" s="93">
        <v>19.3</v>
      </c>
      <c r="E51" s="93">
        <v>5.835</v>
      </c>
      <c r="F51" s="93">
        <v>0.54</v>
      </c>
      <c r="G51" s="93">
        <v>0.38400000000000001</v>
      </c>
      <c r="H51" s="93" t="s">
        <v>58</v>
      </c>
      <c r="I51" s="93" t="s">
        <v>354</v>
      </c>
      <c r="J51" s="93">
        <v>180</v>
      </c>
      <c r="K51" s="93" t="s">
        <v>355</v>
      </c>
      <c r="L51"/>
      <c r="M51"/>
      <c r="N51"/>
      <c r="O51"/>
      <c r="P51"/>
      <c r="Q51"/>
      <c r="R51"/>
      <c r="S51"/>
    </row>
    <row r="52" spans="1:19">
      <c r="A52" s="93" t="s">
        <v>373</v>
      </c>
      <c r="B52" s="93" t="s">
        <v>649</v>
      </c>
      <c r="C52" s="93">
        <v>13.94</v>
      </c>
      <c r="D52" s="93">
        <v>13.94</v>
      </c>
      <c r="E52" s="93">
        <v>5.835</v>
      </c>
      <c r="F52" s="93">
        <v>0.54</v>
      </c>
      <c r="G52" s="93">
        <v>0.38400000000000001</v>
      </c>
      <c r="H52" s="93" t="s">
        <v>58</v>
      </c>
      <c r="I52" s="93" t="s">
        <v>356</v>
      </c>
      <c r="J52" s="93">
        <v>270</v>
      </c>
      <c r="K52" s="93" t="s">
        <v>357</v>
      </c>
      <c r="L52"/>
      <c r="M52"/>
      <c r="N52"/>
      <c r="O52"/>
      <c r="P52"/>
      <c r="Q52"/>
      <c r="R52"/>
      <c r="S52"/>
    </row>
    <row r="53" spans="1:19">
      <c r="A53" s="93" t="s">
        <v>374</v>
      </c>
      <c r="B53" s="93"/>
      <c r="C53" s="93"/>
      <c r="D53" s="93">
        <v>47.17</v>
      </c>
      <c r="E53" s="93">
        <v>5.83</v>
      </c>
      <c r="F53" s="93">
        <v>0.54</v>
      </c>
      <c r="G53" s="93">
        <v>0.38400000000000001</v>
      </c>
      <c r="H53" s="93"/>
      <c r="I53" s="93"/>
      <c r="J53" s="93"/>
      <c r="K53" s="93"/>
      <c r="L53"/>
      <c r="M53"/>
      <c r="N53"/>
      <c r="O53"/>
      <c r="P53"/>
      <c r="Q53"/>
      <c r="R53"/>
      <c r="S53"/>
    </row>
    <row r="54" spans="1:19">
      <c r="A54" s="93" t="s">
        <v>375</v>
      </c>
      <c r="B54" s="93"/>
      <c r="C54" s="93"/>
      <c r="D54" s="93">
        <v>0</v>
      </c>
      <c r="E54" s="93" t="s">
        <v>376</v>
      </c>
      <c r="F54" s="93" t="s">
        <v>376</v>
      </c>
      <c r="G54" s="93" t="s">
        <v>376</v>
      </c>
      <c r="H54" s="93"/>
      <c r="I54" s="93"/>
      <c r="J54" s="93"/>
      <c r="K54" s="93"/>
      <c r="L54"/>
      <c r="M54"/>
      <c r="N54"/>
      <c r="O54"/>
      <c r="P54"/>
      <c r="Q54"/>
      <c r="R54"/>
      <c r="S54"/>
    </row>
    <row r="55" spans="1:19">
      <c r="A55" s="93" t="s">
        <v>377</v>
      </c>
      <c r="B55" s="93"/>
      <c r="C55" s="93"/>
      <c r="D55" s="93">
        <v>47.17</v>
      </c>
      <c r="E55" s="93">
        <v>5.83</v>
      </c>
      <c r="F55" s="93">
        <v>0.54</v>
      </c>
      <c r="G55" s="93">
        <v>0.38400000000000001</v>
      </c>
      <c r="H55" s="93"/>
      <c r="I55" s="93"/>
      <c r="J55" s="93"/>
      <c r="K55" s="93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87"/>
      <c r="B57" s="93" t="s">
        <v>111</v>
      </c>
      <c r="C57" s="93" t="s">
        <v>378</v>
      </c>
      <c r="D57" s="93" t="s">
        <v>379</v>
      </c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93" t="s">
        <v>27</v>
      </c>
      <c r="B58" s="93"/>
      <c r="C58" s="93"/>
      <c r="D58" s="93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7"/>
      <c r="B60" s="93" t="s">
        <v>111</v>
      </c>
      <c r="C60" s="93" t="s">
        <v>380</v>
      </c>
      <c r="D60" s="93" t="s">
        <v>381</v>
      </c>
      <c r="E60" s="93" t="s">
        <v>382</v>
      </c>
      <c r="F60" s="93" t="s">
        <v>383</v>
      </c>
      <c r="G60" s="93" t="s">
        <v>379</v>
      </c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93" t="s">
        <v>384</v>
      </c>
      <c r="B61" s="93" t="s">
        <v>385</v>
      </c>
      <c r="C61" s="93">
        <v>104608.73</v>
      </c>
      <c r="D61" s="93">
        <v>70724.210000000006</v>
      </c>
      <c r="E61" s="93">
        <v>33884.519999999997</v>
      </c>
      <c r="F61" s="93">
        <v>0.68</v>
      </c>
      <c r="G61" s="93">
        <v>3.33</v>
      </c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93" t="s">
        <v>386</v>
      </c>
      <c r="B62" s="93" t="s">
        <v>385</v>
      </c>
      <c r="C62" s="93">
        <v>24818.02</v>
      </c>
      <c r="D62" s="93">
        <v>16779.05</v>
      </c>
      <c r="E62" s="93">
        <v>8038.97</v>
      </c>
      <c r="F62" s="93">
        <v>0.68</v>
      </c>
      <c r="G62" s="93">
        <v>3.3</v>
      </c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87"/>
      <c r="B64" s="93" t="s">
        <v>111</v>
      </c>
      <c r="C64" s="93" t="s">
        <v>380</v>
      </c>
      <c r="D64" s="93" t="s">
        <v>379</v>
      </c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93" t="s">
        <v>387</v>
      </c>
      <c r="B65" s="93" t="s">
        <v>388</v>
      </c>
      <c r="C65" s="93">
        <v>171945.78</v>
      </c>
      <c r="D65" s="93">
        <v>0.78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 s="93" t="s">
        <v>389</v>
      </c>
      <c r="B66" s="93" t="s">
        <v>388</v>
      </c>
      <c r="C66" s="93">
        <v>51080.78</v>
      </c>
      <c r="D66" s="93">
        <v>0.78</v>
      </c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87"/>
      <c r="B68" s="93" t="s">
        <v>111</v>
      </c>
      <c r="C68" s="93" t="s">
        <v>390</v>
      </c>
      <c r="D68" s="93" t="s">
        <v>391</v>
      </c>
      <c r="E68" s="93" t="s">
        <v>392</v>
      </c>
      <c r="F68" s="93" t="s">
        <v>393</v>
      </c>
      <c r="G68" s="93" t="s">
        <v>394</v>
      </c>
      <c r="H68" s="93" t="s">
        <v>395</v>
      </c>
      <c r="I68"/>
      <c r="J68"/>
      <c r="K68"/>
      <c r="L68"/>
      <c r="M68"/>
      <c r="N68"/>
      <c r="O68"/>
      <c r="P68"/>
      <c r="Q68"/>
      <c r="R68"/>
      <c r="S68"/>
    </row>
    <row r="69" spans="1:19">
      <c r="A69" s="93" t="s">
        <v>396</v>
      </c>
      <c r="B69" s="93" t="s">
        <v>397</v>
      </c>
      <c r="C69" s="93">
        <v>1</v>
      </c>
      <c r="D69" s="93">
        <v>0</v>
      </c>
      <c r="E69" s="93">
        <v>1.83</v>
      </c>
      <c r="F69" s="93">
        <v>0</v>
      </c>
      <c r="G69" s="93">
        <v>1</v>
      </c>
      <c r="H69" s="93" t="s">
        <v>398</v>
      </c>
      <c r="I69"/>
      <c r="J69"/>
      <c r="K69"/>
      <c r="L69"/>
      <c r="M69"/>
      <c r="N69"/>
      <c r="O69"/>
      <c r="P69"/>
      <c r="Q69"/>
      <c r="R69"/>
      <c r="S69"/>
    </row>
    <row r="70" spans="1:19">
      <c r="A70" s="93" t="s">
        <v>399</v>
      </c>
      <c r="B70" s="93" t="s">
        <v>397</v>
      </c>
      <c r="C70" s="93">
        <v>1</v>
      </c>
      <c r="D70" s="93">
        <v>0</v>
      </c>
      <c r="E70" s="93">
        <v>0.06</v>
      </c>
      <c r="F70" s="93">
        <v>0</v>
      </c>
      <c r="G70" s="93">
        <v>1</v>
      </c>
      <c r="H70" s="93" t="s">
        <v>398</v>
      </c>
      <c r="I70"/>
      <c r="J70"/>
      <c r="K70"/>
      <c r="L70"/>
      <c r="M70"/>
      <c r="N70"/>
      <c r="O70"/>
      <c r="P70"/>
      <c r="Q70"/>
      <c r="R70"/>
      <c r="S70"/>
    </row>
    <row r="71" spans="1:19">
      <c r="A71" s="93" t="s">
        <v>400</v>
      </c>
      <c r="B71" s="93" t="s">
        <v>401</v>
      </c>
      <c r="C71" s="93">
        <v>0.57999999999999996</v>
      </c>
      <c r="D71" s="93">
        <v>1109.6500000000001</v>
      </c>
      <c r="E71" s="93">
        <v>4.21</v>
      </c>
      <c r="F71" s="93">
        <v>8035.23</v>
      </c>
      <c r="G71" s="93">
        <v>1</v>
      </c>
      <c r="H71" s="93" t="s">
        <v>402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93" t="s">
        <v>403</v>
      </c>
      <c r="B72" s="93" t="s">
        <v>401</v>
      </c>
      <c r="C72" s="93">
        <v>0.55000000000000004</v>
      </c>
      <c r="D72" s="93">
        <v>622</v>
      </c>
      <c r="E72" s="93">
        <v>1</v>
      </c>
      <c r="F72" s="93">
        <v>1138.54</v>
      </c>
      <c r="G72" s="93">
        <v>1</v>
      </c>
      <c r="H72" s="93" t="s">
        <v>402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7"/>
      <c r="B74" s="93" t="s">
        <v>111</v>
      </c>
      <c r="C74" s="93" t="s">
        <v>404</v>
      </c>
      <c r="D74" s="93" t="s">
        <v>405</v>
      </c>
      <c r="E74" s="93" t="s">
        <v>406</v>
      </c>
      <c r="F74" s="93" t="s">
        <v>407</v>
      </c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408</v>
      </c>
      <c r="B75" s="93" t="s">
        <v>409</v>
      </c>
      <c r="C75" s="93" t="s">
        <v>410</v>
      </c>
      <c r="D75" s="93">
        <v>0.1</v>
      </c>
      <c r="E75" s="93">
        <v>0</v>
      </c>
      <c r="F75" s="93">
        <v>1</v>
      </c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87"/>
      <c r="B77" s="93" t="s">
        <v>111</v>
      </c>
      <c r="C77" s="93" t="s">
        <v>411</v>
      </c>
      <c r="D77" s="93" t="s">
        <v>412</v>
      </c>
      <c r="E77" s="93" t="s">
        <v>413</v>
      </c>
      <c r="F77" s="93" t="s">
        <v>414</v>
      </c>
      <c r="G77" s="93" t="s">
        <v>415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3" t="s">
        <v>416</v>
      </c>
      <c r="B78" s="93" t="s">
        <v>417</v>
      </c>
      <c r="C78" s="93">
        <v>0.2</v>
      </c>
      <c r="D78" s="93">
        <v>845000</v>
      </c>
      <c r="E78" s="93">
        <v>0.8</v>
      </c>
      <c r="F78" s="93">
        <v>3.43</v>
      </c>
      <c r="G78" s="93">
        <v>0.57999999999999996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87"/>
      <c r="B80" s="93" t="s">
        <v>432</v>
      </c>
      <c r="C80" s="93" t="s">
        <v>433</v>
      </c>
      <c r="D80" s="93" t="s">
        <v>434</v>
      </c>
      <c r="E80" s="93" t="s">
        <v>435</v>
      </c>
      <c r="F80" s="93" t="s">
        <v>436</v>
      </c>
      <c r="G80" s="93" t="s">
        <v>437</v>
      </c>
      <c r="H80" s="93" t="s">
        <v>438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418</v>
      </c>
      <c r="B81" s="93">
        <v>33171.353000000003</v>
      </c>
      <c r="C81" s="93">
        <v>40.509599999999999</v>
      </c>
      <c r="D81" s="93">
        <v>145.74860000000001</v>
      </c>
      <c r="E81" s="93">
        <v>0</v>
      </c>
      <c r="F81" s="93">
        <v>4.0000000000000002E-4</v>
      </c>
      <c r="G81" s="93">
        <v>49703.652300000002</v>
      </c>
      <c r="H81" s="93">
        <v>12820.9972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93" t="s">
        <v>419</v>
      </c>
      <c r="B82" s="93">
        <v>29455.909500000002</v>
      </c>
      <c r="C82" s="93">
        <v>35.919600000000003</v>
      </c>
      <c r="D82" s="93">
        <v>128.68709999999999</v>
      </c>
      <c r="E82" s="93">
        <v>0</v>
      </c>
      <c r="F82" s="93">
        <v>4.0000000000000002E-4</v>
      </c>
      <c r="G82" s="93">
        <v>43884.994500000001</v>
      </c>
      <c r="H82" s="93">
        <v>11378.1695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 s="93" t="s">
        <v>420</v>
      </c>
      <c r="B83" s="93">
        <v>31636.387699999999</v>
      </c>
      <c r="C83" s="93">
        <v>39.361800000000002</v>
      </c>
      <c r="D83" s="93">
        <v>149.18180000000001</v>
      </c>
      <c r="E83" s="93">
        <v>0</v>
      </c>
      <c r="F83" s="93">
        <v>4.0000000000000002E-4</v>
      </c>
      <c r="G83" s="93">
        <v>50878.522100000002</v>
      </c>
      <c r="H83" s="93">
        <v>12321.3889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421</v>
      </c>
      <c r="B84" s="93">
        <v>32501.1999</v>
      </c>
      <c r="C84" s="93">
        <v>40.959299999999999</v>
      </c>
      <c r="D84" s="93">
        <v>160.56440000000001</v>
      </c>
      <c r="E84" s="93">
        <v>0</v>
      </c>
      <c r="F84" s="93">
        <v>5.0000000000000001E-4</v>
      </c>
      <c r="G84" s="93">
        <v>54763.272299999997</v>
      </c>
      <c r="H84" s="93">
        <v>12725.433000000001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93" t="s">
        <v>278</v>
      </c>
      <c r="B85" s="93">
        <v>36986.194199999998</v>
      </c>
      <c r="C85" s="93">
        <v>46.9011</v>
      </c>
      <c r="D85" s="93">
        <v>186.7784</v>
      </c>
      <c r="E85" s="93">
        <v>0</v>
      </c>
      <c r="F85" s="93">
        <v>5.0000000000000001E-4</v>
      </c>
      <c r="G85" s="93">
        <v>63705.472999999998</v>
      </c>
      <c r="H85" s="93">
        <v>14518.814200000001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93" t="s">
        <v>422</v>
      </c>
      <c r="B86" s="93">
        <v>38931.085500000001</v>
      </c>
      <c r="C86" s="93">
        <v>49.560499999999998</v>
      </c>
      <c r="D86" s="93">
        <v>199.30449999999999</v>
      </c>
      <c r="E86" s="93">
        <v>0</v>
      </c>
      <c r="F86" s="93">
        <v>5.9999999999999995E-4</v>
      </c>
      <c r="G86" s="93">
        <v>67978.734299999996</v>
      </c>
      <c r="H86" s="93">
        <v>15307.165199999999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423</v>
      </c>
      <c r="B87" s="93">
        <v>42180.959499999997</v>
      </c>
      <c r="C87" s="93">
        <v>53.796999999999997</v>
      </c>
      <c r="D87" s="93">
        <v>217.333</v>
      </c>
      <c r="E87" s="93">
        <v>0</v>
      </c>
      <c r="F87" s="93">
        <v>5.9999999999999995E-4</v>
      </c>
      <c r="G87" s="93">
        <v>74128.3701</v>
      </c>
      <c r="H87" s="93">
        <v>16597.773099999999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424</v>
      </c>
      <c r="B88" s="93">
        <v>41291.860099999998</v>
      </c>
      <c r="C88" s="93">
        <v>52.623399999999997</v>
      </c>
      <c r="D88" s="93">
        <v>212.19710000000001</v>
      </c>
      <c r="E88" s="93">
        <v>0</v>
      </c>
      <c r="F88" s="93">
        <v>5.9999999999999995E-4</v>
      </c>
      <c r="G88" s="93">
        <v>72376.423200000005</v>
      </c>
      <c r="H88" s="93">
        <v>16242.8148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425</v>
      </c>
      <c r="B89" s="93">
        <v>37223.837</v>
      </c>
      <c r="C89" s="93">
        <v>47.310899999999997</v>
      </c>
      <c r="D89" s="93">
        <v>189.49680000000001</v>
      </c>
      <c r="E89" s="93">
        <v>0</v>
      </c>
      <c r="F89" s="93">
        <v>5.0000000000000001E-4</v>
      </c>
      <c r="G89" s="93">
        <v>64633.160499999998</v>
      </c>
      <c r="H89" s="93">
        <v>14626.0733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426</v>
      </c>
      <c r="B90" s="93">
        <v>34623.210899999998</v>
      </c>
      <c r="C90" s="93">
        <v>43.724699999999999</v>
      </c>
      <c r="D90" s="93">
        <v>172.32509999999999</v>
      </c>
      <c r="E90" s="93">
        <v>0</v>
      </c>
      <c r="F90" s="93">
        <v>5.0000000000000001E-4</v>
      </c>
      <c r="G90" s="93">
        <v>58774.924599999998</v>
      </c>
      <c r="H90" s="93">
        <v>13568.036400000001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427</v>
      </c>
      <c r="B91" s="93">
        <v>31236.416000000001</v>
      </c>
      <c r="C91" s="93">
        <v>39.020699999999998</v>
      </c>
      <c r="D91" s="93">
        <v>149.4889</v>
      </c>
      <c r="E91" s="93">
        <v>0</v>
      </c>
      <c r="F91" s="93">
        <v>4.0000000000000002E-4</v>
      </c>
      <c r="G91" s="93">
        <v>50984.078500000003</v>
      </c>
      <c r="H91" s="93">
        <v>12185.7971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3" t="s">
        <v>428</v>
      </c>
      <c r="B92" s="93">
        <v>32551.719099999998</v>
      </c>
      <c r="C92" s="93">
        <v>39.770299999999999</v>
      </c>
      <c r="D92" s="93">
        <v>143.26920000000001</v>
      </c>
      <c r="E92" s="93">
        <v>0</v>
      </c>
      <c r="F92" s="93">
        <v>4.0000000000000002E-4</v>
      </c>
      <c r="G92" s="93">
        <v>48858.208299999998</v>
      </c>
      <c r="H92" s="93">
        <v>12583.7413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3"/>
      <c r="B93" s="93"/>
      <c r="C93" s="93"/>
      <c r="D93" s="93"/>
      <c r="E93" s="93"/>
      <c r="F93" s="93"/>
      <c r="G93" s="93"/>
      <c r="H93" s="93"/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429</v>
      </c>
      <c r="B94" s="93">
        <v>421790.13260000001</v>
      </c>
      <c r="C94" s="93">
        <v>529.45899999999995</v>
      </c>
      <c r="D94" s="93">
        <v>2054.3748000000001</v>
      </c>
      <c r="E94" s="93">
        <v>0</v>
      </c>
      <c r="F94" s="93">
        <v>5.8999999999999999E-3</v>
      </c>
      <c r="G94" s="93">
        <v>700669.81350000005</v>
      </c>
      <c r="H94" s="93">
        <v>164876.2041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3" t="s">
        <v>430</v>
      </c>
      <c r="B95" s="93">
        <v>29455.909500000002</v>
      </c>
      <c r="C95" s="93">
        <v>35.919600000000003</v>
      </c>
      <c r="D95" s="93">
        <v>128.68709999999999</v>
      </c>
      <c r="E95" s="93">
        <v>0</v>
      </c>
      <c r="F95" s="93">
        <v>4.0000000000000002E-4</v>
      </c>
      <c r="G95" s="93">
        <v>43884.994500000001</v>
      </c>
      <c r="H95" s="93">
        <v>11378.1695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3" t="s">
        <v>431</v>
      </c>
      <c r="B96" s="93">
        <v>42180.959499999997</v>
      </c>
      <c r="C96" s="93">
        <v>53.796999999999997</v>
      </c>
      <c r="D96" s="93">
        <v>217.333</v>
      </c>
      <c r="E96" s="93">
        <v>0</v>
      </c>
      <c r="F96" s="93">
        <v>5.9999999999999995E-4</v>
      </c>
      <c r="G96" s="93">
        <v>74128.3701</v>
      </c>
      <c r="H96" s="93">
        <v>16597.773099999999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 s="87"/>
      <c r="B98" s="93" t="s">
        <v>439</v>
      </c>
      <c r="C98" s="93" t="s">
        <v>440</v>
      </c>
      <c r="D98" s="93" t="s">
        <v>441</v>
      </c>
      <c r="E98" s="93" t="s">
        <v>442</v>
      </c>
      <c r="F98" s="93" t="s">
        <v>443</v>
      </c>
      <c r="G98" s="93" t="s">
        <v>444</v>
      </c>
      <c r="H98" s="93" t="s">
        <v>445</v>
      </c>
      <c r="I98" s="93" t="s">
        <v>446</v>
      </c>
      <c r="J98" s="93" t="s">
        <v>447</v>
      </c>
      <c r="K98" s="93" t="s">
        <v>448</v>
      </c>
      <c r="L98" s="93" t="s">
        <v>449</v>
      </c>
      <c r="M98" s="93" t="s">
        <v>450</v>
      </c>
      <c r="N98" s="93" t="s">
        <v>451</v>
      </c>
      <c r="O98" s="93" t="s">
        <v>452</v>
      </c>
      <c r="P98" s="93" t="s">
        <v>453</v>
      </c>
      <c r="Q98" s="93" t="s">
        <v>454</v>
      </c>
      <c r="R98" s="93" t="s">
        <v>455</v>
      </c>
      <c r="S98" s="93" t="s">
        <v>456</v>
      </c>
    </row>
    <row r="99" spans="1:19">
      <c r="A99" s="93" t="s">
        <v>418</v>
      </c>
      <c r="B99" s="94">
        <v>109969000000</v>
      </c>
      <c r="C99" s="93">
        <v>74014.956000000006</v>
      </c>
      <c r="D99" s="93" t="s">
        <v>571</v>
      </c>
      <c r="E99" s="93">
        <v>11214.473</v>
      </c>
      <c r="F99" s="93">
        <v>26914.7</v>
      </c>
      <c r="G99" s="93">
        <v>9173.7669999999998</v>
      </c>
      <c r="H99" s="93">
        <v>0</v>
      </c>
      <c r="I99" s="93">
        <v>24565.677</v>
      </c>
      <c r="J99" s="93">
        <v>0</v>
      </c>
      <c r="K99" s="93">
        <v>0</v>
      </c>
      <c r="L99" s="93">
        <v>0</v>
      </c>
      <c r="M99" s="93">
        <v>0</v>
      </c>
      <c r="N99" s="93">
        <v>0</v>
      </c>
      <c r="O99" s="93">
        <v>0</v>
      </c>
      <c r="P99" s="93">
        <v>0</v>
      </c>
      <c r="Q99" s="93">
        <v>2146.3380000000002</v>
      </c>
      <c r="R99" s="93">
        <v>0</v>
      </c>
      <c r="S99" s="93">
        <v>0</v>
      </c>
    </row>
    <row r="100" spans="1:19">
      <c r="A100" s="93" t="s">
        <v>419</v>
      </c>
      <c r="B100" s="94">
        <v>97095600000</v>
      </c>
      <c r="C100" s="93">
        <v>70337.660999999993</v>
      </c>
      <c r="D100" s="93" t="s">
        <v>465</v>
      </c>
      <c r="E100" s="93">
        <v>11214.473</v>
      </c>
      <c r="F100" s="93">
        <v>26914.7</v>
      </c>
      <c r="G100" s="93">
        <v>9173.7669999999998</v>
      </c>
      <c r="H100" s="93">
        <v>0</v>
      </c>
      <c r="I100" s="93">
        <v>20915.235000000001</v>
      </c>
      <c r="J100" s="93">
        <v>0</v>
      </c>
      <c r="K100" s="93">
        <v>0</v>
      </c>
      <c r="L100" s="93">
        <v>0</v>
      </c>
      <c r="M100" s="93">
        <v>0</v>
      </c>
      <c r="N100" s="93">
        <v>0</v>
      </c>
      <c r="O100" s="93">
        <v>0</v>
      </c>
      <c r="P100" s="93">
        <v>0</v>
      </c>
      <c r="Q100" s="93">
        <v>2119.4859999999999</v>
      </c>
      <c r="R100" s="93">
        <v>0</v>
      </c>
      <c r="S100" s="93">
        <v>0</v>
      </c>
    </row>
    <row r="101" spans="1:19">
      <c r="A101" s="93" t="s">
        <v>420</v>
      </c>
      <c r="B101" s="94">
        <v>112569000000</v>
      </c>
      <c r="C101" s="93">
        <v>76198.865000000005</v>
      </c>
      <c r="D101" s="93" t="s">
        <v>572</v>
      </c>
      <c r="E101" s="93">
        <v>11214.473</v>
      </c>
      <c r="F101" s="93">
        <v>26914.7</v>
      </c>
      <c r="G101" s="93">
        <v>9173.7669999999998</v>
      </c>
      <c r="H101" s="93">
        <v>0</v>
      </c>
      <c r="I101" s="93">
        <v>26737.429</v>
      </c>
      <c r="J101" s="93">
        <v>0</v>
      </c>
      <c r="K101" s="93">
        <v>0</v>
      </c>
      <c r="L101" s="93">
        <v>0</v>
      </c>
      <c r="M101" s="93">
        <v>0</v>
      </c>
      <c r="N101" s="93">
        <v>0</v>
      </c>
      <c r="O101" s="93">
        <v>0</v>
      </c>
      <c r="P101" s="93">
        <v>0</v>
      </c>
      <c r="Q101" s="93">
        <v>2158.4949999999999</v>
      </c>
      <c r="R101" s="93">
        <v>0</v>
      </c>
      <c r="S101" s="93">
        <v>0</v>
      </c>
    </row>
    <row r="102" spans="1:19">
      <c r="A102" s="93" t="s">
        <v>421</v>
      </c>
      <c r="B102" s="94">
        <v>121164000000</v>
      </c>
      <c r="C102" s="93">
        <v>81674.752999999997</v>
      </c>
      <c r="D102" s="93" t="s">
        <v>573</v>
      </c>
      <c r="E102" s="93">
        <v>11214.473</v>
      </c>
      <c r="F102" s="93">
        <v>26914.7</v>
      </c>
      <c r="G102" s="93">
        <v>9173.7669999999998</v>
      </c>
      <c r="H102" s="93">
        <v>0</v>
      </c>
      <c r="I102" s="93">
        <v>32175.561000000002</v>
      </c>
      <c r="J102" s="93">
        <v>0</v>
      </c>
      <c r="K102" s="93">
        <v>0</v>
      </c>
      <c r="L102" s="93">
        <v>0</v>
      </c>
      <c r="M102" s="93">
        <v>0</v>
      </c>
      <c r="N102" s="93">
        <v>0</v>
      </c>
      <c r="O102" s="93">
        <v>0</v>
      </c>
      <c r="P102" s="93">
        <v>0</v>
      </c>
      <c r="Q102" s="93">
        <v>2196.2510000000002</v>
      </c>
      <c r="R102" s="93">
        <v>0</v>
      </c>
      <c r="S102" s="93">
        <v>0</v>
      </c>
    </row>
    <row r="103" spans="1:19">
      <c r="A103" s="93" t="s">
        <v>278</v>
      </c>
      <c r="B103" s="94">
        <v>140948000000</v>
      </c>
      <c r="C103" s="93">
        <v>87455.76</v>
      </c>
      <c r="D103" s="93" t="s">
        <v>550</v>
      </c>
      <c r="E103" s="93">
        <v>11214.473</v>
      </c>
      <c r="F103" s="93">
        <v>26914.7</v>
      </c>
      <c r="G103" s="93">
        <v>9173.7669999999998</v>
      </c>
      <c r="H103" s="93">
        <v>0</v>
      </c>
      <c r="I103" s="93">
        <v>37983.483</v>
      </c>
      <c r="J103" s="93">
        <v>0</v>
      </c>
      <c r="K103" s="93">
        <v>0</v>
      </c>
      <c r="L103" s="93">
        <v>0</v>
      </c>
      <c r="M103" s="93">
        <v>0</v>
      </c>
      <c r="N103" s="93">
        <v>0</v>
      </c>
      <c r="O103" s="93">
        <v>0</v>
      </c>
      <c r="P103" s="93">
        <v>0</v>
      </c>
      <c r="Q103" s="93">
        <v>2169.3359999999998</v>
      </c>
      <c r="R103" s="93">
        <v>0</v>
      </c>
      <c r="S103" s="93">
        <v>0</v>
      </c>
    </row>
    <row r="104" spans="1:19">
      <c r="A104" s="93" t="s">
        <v>422</v>
      </c>
      <c r="B104" s="94">
        <v>150403000000</v>
      </c>
      <c r="C104" s="93">
        <v>87828.460999999996</v>
      </c>
      <c r="D104" s="93" t="s">
        <v>574</v>
      </c>
      <c r="E104" s="93">
        <v>11214.473</v>
      </c>
      <c r="F104" s="93">
        <v>26914.7</v>
      </c>
      <c r="G104" s="93">
        <v>9173.7669999999998</v>
      </c>
      <c r="H104" s="93">
        <v>0</v>
      </c>
      <c r="I104" s="93">
        <v>38291.625</v>
      </c>
      <c r="J104" s="93">
        <v>0</v>
      </c>
      <c r="K104" s="93">
        <v>0</v>
      </c>
      <c r="L104" s="93">
        <v>0</v>
      </c>
      <c r="M104" s="93">
        <v>0</v>
      </c>
      <c r="N104" s="93">
        <v>0</v>
      </c>
      <c r="O104" s="93">
        <v>0</v>
      </c>
      <c r="P104" s="93">
        <v>0</v>
      </c>
      <c r="Q104" s="93">
        <v>2233.895</v>
      </c>
      <c r="R104" s="93">
        <v>0</v>
      </c>
      <c r="S104" s="93">
        <v>0</v>
      </c>
    </row>
    <row r="105" spans="1:19">
      <c r="A105" s="93" t="s">
        <v>423</v>
      </c>
      <c r="B105" s="94">
        <v>164009000000</v>
      </c>
      <c r="C105" s="93">
        <v>89123.430999999997</v>
      </c>
      <c r="D105" s="93" t="s">
        <v>575</v>
      </c>
      <c r="E105" s="93">
        <v>11214.473</v>
      </c>
      <c r="F105" s="93">
        <v>26914.7</v>
      </c>
      <c r="G105" s="93">
        <v>9173.7669999999998</v>
      </c>
      <c r="H105" s="93">
        <v>0</v>
      </c>
      <c r="I105" s="93">
        <v>39563.377999999997</v>
      </c>
      <c r="J105" s="93">
        <v>0</v>
      </c>
      <c r="K105" s="93">
        <v>0</v>
      </c>
      <c r="L105" s="93">
        <v>0</v>
      </c>
      <c r="M105" s="93">
        <v>0</v>
      </c>
      <c r="N105" s="93">
        <v>0</v>
      </c>
      <c r="O105" s="93">
        <v>0</v>
      </c>
      <c r="P105" s="93">
        <v>0</v>
      </c>
      <c r="Q105" s="93">
        <v>2257.1129999999998</v>
      </c>
      <c r="R105" s="93">
        <v>0</v>
      </c>
      <c r="S105" s="93">
        <v>0</v>
      </c>
    </row>
    <row r="106" spans="1:19">
      <c r="A106" s="93" t="s">
        <v>424</v>
      </c>
      <c r="B106" s="94">
        <v>160133000000</v>
      </c>
      <c r="C106" s="93">
        <v>88732.447</v>
      </c>
      <c r="D106" s="93" t="s">
        <v>576</v>
      </c>
      <c r="E106" s="93">
        <v>11214.473</v>
      </c>
      <c r="F106" s="93">
        <v>26914.7</v>
      </c>
      <c r="G106" s="93">
        <v>9173.7669999999998</v>
      </c>
      <c r="H106" s="93">
        <v>0</v>
      </c>
      <c r="I106" s="93">
        <v>39173.284</v>
      </c>
      <c r="J106" s="93">
        <v>0</v>
      </c>
      <c r="K106" s="93">
        <v>0</v>
      </c>
      <c r="L106" s="93">
        <v>0</v>
      </c>
      <c r="M106" s="93">
        <v>0</v>
      </c>
      <c r="N106" s="93">
        <v>0</v>
      </c>
      <c r="O106" s="93">
        <v>0</v>
      </c>
      <c r="P106" s="93">
        <v>0</v>
      </c>
      <c r="Q106" s="93">
        <v>2256.2220000000002</v>
      </c>
      <c r="R106" s="93">
        <v>0</v>
      </c>
      <c r="S106" s="93">
        <v>0</v>
      </c>
    </row>
    <row r="107" spans="1:19">
      <c r="A107" s="93" t="s">
        <v>425</v>
      </c>
      <c r="B107" s="94">
        <v>143001000000</v>
      </c>
      <c r="C107" s="93">
        <v>87516.875</v>
      </c>
      <c r="D107" s="93" t="s">
        <v>577</v>
      </c>
      <c r="E107" s="93">
        <v>11214.473</v>
      </c>
      <c r="F107" s="93">
        <v>26914.7</v>
      </c>
      <c r="G107" s="93">
        <v>9173.7669999999998</v>
      </c>
      <c r="H107" s="93">
        <v>0</v>
      </c>
      <c r="I107" s="93">
        <v>37146.19</v>
      </c>
      <c r="J107" s="93">
        <v>0</v>
      </c>
      <c r="K107" s="93">
        <v>0</v>
      </c>
      <c r="L107" s="93">
        <v>0</v>
      </c>
      <c r="M107" s="93">
        <v>0</v>
      </c>
      <c r="N107" s="93">
        <v>0</v>
      </c>
      <c r="O107" s="93">
        <v>0</v>
      </c>
      <c r="P107" s="93">
        <v>0</v>
      </c>
      <c r="Q107" s="93">
        <v>3067.7449999999999</v>
      </c>
      <c r="R107" s="93">
        <v>0</v>
      </c>
      <c r="S107" s="93">
        <v>0</v>
      </c>
    </row>
    <row r="108" spans="1:19">
      <c r="A108" s="93" t="s">
        <v>426</v>
      </c>
      <c r="B108" s="94">
        <v>130040000000</v>
      </c>
      <c r="C108" s="93">
        <v>83891.736000000004</v>
      </c>
      <c r="D108" s="93" t="s">
        <v>578</v>
      </c>
      <c r="E108" s="93">
        <v>11214.473</v>
      </c>
      <c r="F108" s="93">
        <v>26914.7</v>
      </c>
      <c r="G108" s="93">
        <v>9173.7669999999998</v>
      </c>
      <c r="H108" s="93">
        <v>0</v>
      </c>
      <c r="I108" s="93">
        <v>34412.097999999998</v>
      </c>
      <c r="J108" s="93">
        <v>0</v>
      </c>
      <c r="K108" s="93">
        <v>0</v>
      </c>
      <c r="L108" s="93">
        <v>0</v>
      </c>
      <c r="M108" s="93">
        <v>0</v>
      </c>
      <c r="N108" s="93">
        <v>0</v>
      </c>
      <c r="O108" s="93">
        <v>0</v>
      </c>
      <c r="P108" s="93">
        <v>0</v>
      </c>
      <c r="Q108" s="93">
        <v>2176.6979999999999</v>
      </c>
      <c r="R108" s="93">
        <v>0</v>
      </c>
      <c r="S108" s="93">
        <v>0</v>
      </c>
    </row>
    <row r="109" spans="1:19">
      <c r="A109" s="93" t="s">
        <v>427</v>
      </c>
      <c r="B109" s="94">
        <v>112802000000</v>
      </c>
      <c r="C109" s="93">
        <v>77107.188999999998</v>
      </c>
      <c r="D109" s="93" t="s">
        <v>579</v>
      </c>
      <c r="E109" s="93">
        <v>11214.473</v>
      </c>
      <c r="F109" s="93">
        <v>26914.7</v>
      </c>
      <c r="G109" s="93">
        <v>9173.7669999999998</v>
      </c>
      <c r="H109" s="93">
        <v>0</v>
      </c>
      <c r="I109" s="93">
        <v>27343.1</v>
      </c>
      <c r="J109" s="93">
        <v>0</v>
      </c>
      <c r="K109" s="93">
        <v>0</v>
      </c>
      <c r="L109" s="93">
        <v>0</v>
      </c>
      <c r="M109" s="93">
        <v>0</v>
      </c>
      <c r="N109" s="93">
        <v>0</v>
      </c>
      <c r="O109" s="93">
        <v>0</v>
      </c>
      <c r="P109" s="93">
        <v>0</v>
      </c>
      <c r="Q109" s="93">
        <v>2461.1489999999999</v>
      </c>
      <c r="R109" s="93">
        <v>0</v>
      </c>
      <c r="S109" s="93">
        <v>0</v>
      </c>
    </row>
    <row r="110" spans="1:19">
      <c r="A110" s="93" t="s">
        <v>428</v>
      </c>
      <c r="B110" s="94">
        <v>108099000000</v>
      </c>
      <c r="C110" s="93">
        <v>76459.962</v>
      </c>
      <c r="D110" s="93" t="s">
        <v>466</v>
      </c>
      <c r="E110" s="93">
        <v>11214.473</v>
      </c>
      <c r="F110" s="93">
        <v>26914.7</v>
      </c>
      <c r="G110" s="93">
        <v>9173.7669999999998</v>
      </c>
      <c r="H110" s="93">
        <v>0</v>
      </c>
      <c r="I110" s="93">
        <v>26995.165000000001</v>
      </c>
      <c r="J110" s="93">
        <v>0</v>
      </c>
      <c r="K110" s="93">
        <v>0</v>
      </c>
      <c r="L110" s="93">
        <v>0</v>
      </c>
      <c r="M110" s="93">
        <v>0</v>
      </c>
      <c r="N110" s="93">
        <v>0</v>
      </c>
      <c r="O110" s="93">
        <v>0</v>
      </c>
      <c r="P110" s="93">
        <v>0</v>
      </c>
      <c r="Q110" s="93">
        <v>2161.8560000000002</v>
      </c>
      <c r="R110" s="93">
        <v>0</v>
      </c>
      <c r="S110" s="93">
        <v>0</v>
      </c>
    </row>
    <row r="111" spans="1:19">
      <c r="A111" s="93"/>
      <c r="B111" s="93"/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</row>
    <row r="112" spans="1:19">
      <c r="A112" s="93" t="s">
        <v>429</v>
      </c>
      <c r="B112" s="94">
        <v>1550230000000</v>
      </c>
      <c r="C112" s="93"/>
      <c r="D112" s="93"/>
      <c r="E112" s="93"/>
      <c r="F112" s="93"/>
      <c r="G112" s="93"/>
      <c r="H112" s="93"/>
      <c r="I112" s="93"/>
      <c r="J112" s="93"/>
      <c r="K112" s="93"/>
      <c r="L112" s="93">
        <v>0</v>
      </c>
      <c r="M112" s="93">
        <v>0</v>
      </c>
      <c r="N112" s="93">
        <v>0</v>
      </c>
      <c r="O112" s="93">
        <v>0</v>
      </c>
      <c r="P112" s="93">
        <v>0</v>
      </c>
      <c r="Q112" s="93"/>
      <c r="R112" s="93">
        <v>0</v>
      </c>
      <c r="S112" s="93">
        <v>0</v>
      </c>
    </row>
    <row r="113" spans="1:19">
      <c r="A113" s="93" t="s">
        <v>430</v>
      </c>
      <c r="B113" s="94">
        <v>97095600000</v>
      </c>
      <c r="C113" s="93">
        <v>70337.660999999993</v>
      </c>
      <c r="D113" s="93"/>
      <c r="E113" s="93">
        <v>11214.473</v>
      </c>
      <c r="F113" s="93">
        <v>26914.7</v>
      </c>
      <c r="G113" s="93">
        <v>9173.7669999999998</v>
      </c>
      <c r="H113" s="93">
        <v>0</v>
      </c>
      <c r="I113" s="93">
        <v>20915.235000000001</v>
      </c>
      <c r="J113" s="93">
        <v>0</v>
      </c>
      <c r="K113" s="93">
        <v>0</v>
      </c>
      <c r="L113" s="93">
        <v>0</v>
      </c>
      <c r="M113" s="93">
        <v>0</v>
      </c>
      <c r="N113" s="93">
        <v>0</v>
      </c>
      <c r="O113" s="93">
        <v>0</v>
      </c>
      <c r="P113" s="93">
        <v>0</v>
      </c>
      <c r="Q113" s="93">
        <v>2119.4859999999999</v>
      </c>
      <c r="R113" s="93">
        <v>0</v>
      </c>
      <c r="S113" s="93">
        <v>0</v>
      </c>
    </row>
    <row r="114" spans="1:19">
      <c r="A114" s="93" t="s">
        <v>431</v>
      </c>
      <c r="B114" s="94">
        <v>164009000000</v>
      </c>
      <c r="C114" s="93">
        <v>89123.430999999997</v>
      </c>
      <c r="D114" s="93"/>
      <c r="E114" s="93">
        <v>11214.473</v>
      </c>
      <c r="F114" s="93">
        <v>26914.7</v>
      </c>
      <c r="G114" s="93">
        <v>9173.7669999999998</v>
      </c>
      <c r="H114" s="93">
        <v>0</v>
      </c>
      <c r="I114" s="93">
        <v>39563.377999999997</v>
      </c>
      <c r="J114" s="93">
        <v>0</v>
      </c>
      <c r="K114" s="93">
        <v>0</v>
      </c>
      <c r="L114" s="93">
        <v>0</v>
      </c>
      <c r="M114" s="93">
        <v>0</v>
      </c>
      <c r="N114" s="93">
        <v>0</v>
      </c>
      <c r="O114" s="93">
        <v>0</v>
      </c>
      <c r="P114" s="93">
        <v>0</v>
      </c>
      <c r="Q114" s="93">
        <v>3067.7449999999999</v>
      </c>
      <c r="R114" s="93">
        <v>0</v>
      </c>
      <c r="S114" s="93">
        <v>0</v>
      </c>
    </row>
    <row r="115" spans="1:1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7"/>
      <c r="B116" s="93" t="s">
        <v>460</v>
      </c>
      <c r="C116" s="93" t="s">
        <v>461</v>
      </c>
      <c r="D116" s="93" t="s">
        <v>157</v>
      </c>
      <c r="E116" s="93" t="s">
        <v>158</v>
      </c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93" t="s">
        <v>462</v>
      </c>
      <c r="B117" s="93">
        <v>46491.82</v>
      </c>
      <c r="C117" s="93">
        <v>9637.33</v>
      </c>
      <c r="D117" s="93">
        <v>0</v>
      </c>
      <c r="E117" s="93">
        <v>56129.15</v>
      </c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93" t="s">
        <v>463</v>
      </c>
      <c r="B118" s="93">
        <v>90.95</v>
      </c>
      <c r="C118" s="93">
        <v>18.850000000000001</v>
      </c>
      <c r="D118" s="93">
        <v>0</v>
      </c>
      <c r="E118" s="93">
        <v>109.81</v>
      </c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93" t="s">
        <v>464</v>
      </c>
      <c r="B119" s="93">
        <v>90.95</v>
      </c>
      <c r="C119" s="93">
        <v>18.850000000000001</v>
      </c>
      <c r="D119" s="93">
        <v>0</v>
      </c>
      <c r="E119" s="93">
        <v>109.81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6"/>
      <c r="B120" s="86"/>
      <c r="C120" s="86"/>
      <c r="D120" s="86"/>
      <c r="E120" s="86"/>
    </row>
    <row r="121" spans="1:19">
      <c r="A121" s="86"/>
      <c r="B121" s="86"/>
      <c r="C121" s="86"/>
      <c r="D121" s="86"/>
      <c r="E121" s="86"/>
    </row>
    <row r="122" spans="1:19">
      <c r="A122" s="86"/>
      <c r="B122" s="86"/>
      <c r="C122" s="86"/>
      <c r="D122" s="86"/>
      <c r="E122" s="86"/>
    </row>
    <row r="123" spans="1:19">
      <c r="A123" s="86"/>
      <c r="B123" s="86"/>
    </row>
    <row r="124" spans="1:19">
      <c r="A124" s="86"/>
      <c r="B124" s="86"/>
    </row>
    <row r="125" spans="1:19">
      <c r="A125" s="86"/>
      <c r="B125" s="86"/>
    </row>
    <row r="126" spans="1:19">
      <c r="A126" s="86"/>
      <c r="B126" s="8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0"/>
  <dimension ref="A1:S126"/>
  <sheetViews>
    <sheetView workbookViewId="0"/>
  </sheetViews>
  <sheetFormatPr defaultRowHeight="10.5"/>
  <cols>
    <col min="1" max="1" width="38.5" style="84" customWidth="1"/>
    <col min="2" max="2" width="32.6640625" style="84" customWidth="1"/>
    <col min="3" max="3" width="33.6640625" style="84" customWidth="1"/>
    <col min="4" max="4" width="38.6640625" style="84" customWidth="1"/>
    <col min="5" max="5" width="45.6640625" style="84" customWidth="1"/>
    <col min="6" max="6" width="50" style="84" customWidth="1"/>
    <col min="7" max="7" width="43.6640625" style="84" customWidth="1"/>
    <col min="8" max="9" width="38.33203125" style="84" customWidth="1"/>
    <col min="10" max="10" width="46.1640625" style="84" customWidth="1"/>
    <col min="11" max="11" width="36.5" style="84" customWidth="1"/>
    <col min="12" max="12" width="45" style="84" customWidth="1"/>
    <col min="13" max="13" width="50.1640625" style="84" customWidth="1"/>
    <col min="14" max="15" width="44.83203125" style="84" customWidth="1"/>
    <col min="16" max="16" width="45.33203125" style="84" customWidth="1"/>
    <col min="17" max="17" width="45.1640625" style="84" customWidth="1"/>
    <col min="18" max="18" width="42.6640625" style="84" customWidth="1"/>
    <col min="19" max="19" width="48.1640625" style="84" customWidth="1"/>
    <col min="20" max="23" width="9.33203125" style="84" customWidth="1"/>
    <col min="24" max="16384" width="9.33203125" style="84"/>
  </cols>
  <sheetData>
    <row r="1" spans="1:19">
      <c r="A1" s="87"/>
      <c r="B1" s="93" t="s">
        <v>316</v>
      </c>
      <c r="C1" s="93" t="s">
        <v>317</v>
      </c>
      <c r="D1" s="93" t="s">
        <v>318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319</v>
      </c>
      <c r="B2" s="93">
        <v>2645.74</v>
      </c>
      <c r="C2" s="93">
        <v>5176.0200000000004</v>
      </c>
      <c r="D2" s="93">
        <v>5176.0200000000004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320</v>
      </c>
      <c r="B3" s="93">
        <v>2645.74</v>
      </c>
      <c r="C3" s="93">
        <v>5176.0200000000004</v>
      </c>
      <c r="D3" s="93">
        <v>5176.0200000000004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321</v>
      </c>
      <c r="B4" s="93">
        <v>6104.39</v>
      </c>
      <c r="C4" s="93">
        <v>11942.4</v>
      </c>
      <c r="D4" s="93">
        <v>11942.4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322</v>
      </c>
      <c r="B5" s="93">
        <v>6104.39</v>
      </c>
      <c r="C5" s="93">
        <v>11942.4</v>
      </c>
      <c r="D5" s="93">
        <v>11942.4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3" t="s">
        <v>323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324</v>
      </c>
      <c r="B8" s="93">
        <v>511.15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325</v>
      </c>
      <c r="B9" s="93">
        <v>511.15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326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3" t="s">
        <v>327</v>
      </c>
      <c r="C12" s="93" t="s">
        <v>328</v>
      </c>
      <c r="D12" s="93" t="s">
        <v>329</v>
      </c>
      <c r="E12" s="93" t="s">
        <v>330</v>
      </c>
      <c r="F12" s="93" t="s">
        <v>331</v>
      </c>
      <c r="G12" s="93" t="s">
        <v>332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64</v>
      </c>
      <c r="B13" s="93">
        <v>0</v>
      </c>
      <c r="C13" s="93">
        <v>157.72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65</v>
      </c>
      <c r="B14" s="93">
        <v>330.85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73</v>
      </c>
      <c r="B15" s="93">
        <v>289.8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74</v>
      </c>
      <c r="B16" s="93">
        <v>16.84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75</v>
      </c>
      <c r="B17" s="93">
        <v>599.04999999999995</v>
      </c>
      <c r="C17" s="93">
        <v>800.92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76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77</v>
      </c>
      <c r="B19" s="93">
        <v>251.69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78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79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80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59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81</v>
      </c>
      <c r="B24" s="93">
        <v>0</v>
      </c>
      <c r="C24" s="93">
        <v>134.6</v>
      </c>
      <c r="D24" s="93">
        <v>0</v>
      </c>
      <c r="E24" s="93">
        <v>0</v>
      </c>
      <c r="F24" s="93">
        <v>0</v>
      </c>
      <c r="G24" s="93">
        <v>1377.36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82</v>
      </c>
      <c r="B25" s="93">
        <v>64.27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83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84</v>
      </c>
      <c r="B28" s="93">
        <v>1552.51</v>
      </c>
      <c r="C28" s="93">
        <v>1093.23</v>
      </c>
      <c r="D28" s="93">
        <v>0</v>
      </c>
      <c r="E28" s="93">
        <v>0</v>
      </c>
      <c r="F28" s="93">
        <v>0</v>
      </c>
      <c r="G28" s="93">
        <v>1377.36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3" t="s">
        <v>323</v>
      </c>
      <c r="C30" s="93" t="s">
        <v>227</v>
      </c>
      <c r="D30" s="93" t="s">
        <v>333</v>
      </c>
      <c r="E30" s="93" t="s">
        <v>334</v>
      </c>
      <c r="F30" s="93" t="s">
        <v>335</v>
      </c>
      <c r="G30" s="93" t="s">
        <v>336</v>
      </c>
      <c r="H30" s="93" t="s">
        <v>337</v>
      </c>
      <c r="I30" s="93" t="s">
        <v>338</v>
      </c>
      <c r="J30" s="93" t="s">
        <v>339</v>
      </c>
      <c r="K30"/>
      <c r="L30"/>
      <c r="M30"/>
      <c r="N30"/>
      <c r="O30"/>
      <c r="P30"/>
      <c r="Q30"/>
      <c r="R30"/>
      <c r="S30"/>
    </row>
    <row r="31" spans="1:19">
      <c r="A31" s="93" t="s">
        <v>340</v>
      </c>
      <c r="B31" s="93">
        <v>371.75</v>
      </c>
      <c r="C31" s="93" t="s">
        <v>235</v>
      </c>
      <c r="D31" s="93">
        <v>1133.3900000000001</v>
      </c>
      <c r="E31" s="93">
        <v>1</v>
      </c>
      <c r="F31" s="93">
        <v>169.19</v>
      </c>
      <c r="G31" s="93">
        <v>47.17</v>
      </c>
      <c r="H31" s="93">
        <v>27.38</v>
      </c>
      <c r="I31" s="93">
        <v>1.39</v>
      </c>
      <c r="J31" s="93">
        <v>60.261200000000002</v>
      </c>
      <c r="K31"/>
      <c r="L31"/>
      <c r="M31"/>
      <c r="N31"/>
      <c r="O31"/>
      <c r="P31"/>
      <c r="Q31"/>
      <c r="R31"/>
      <c r="S31"/>
    </row>
    <row r="32" spans="1:19">
      <c r="A32" s="93" t="s">
        <v>341</v>
      </c>
      <c r="B32" s="93">
        <v>139.41</v>
      </c>
      <c r="C32" s="93" t="s">
        <v>235</v>
      </c>
      <c r="D32" s="93">
        <v>425.02</v>
      </c>
      <c r="E32" s="93">
        <v>1</v>
      </c>
      <c r="F32" s="93">
        <v>106.53</v>
      </c>
      <c r="G32" s="93">
        <v>0</v>
      </c>
      <c r="H32" s="93">
        <v>16.37</v>
      </c>
      <c r="I32" s="93">
        <v>18.59</v>
      </c>
      <c r="J32" s="93">
        <v>1579.5173</v>
      </c>
      <c r="K32"/>
      <c r="L32"/>
      <c r="M32"/>
      <c r="N32"/>
      <c r="O32"/>
      <c r="P32"/>
      <c r="Q32"/>
      <c r="R32"/>
      <c r="S32"/>
    </row>
    <row r="33" spans="1:19">
      <c r="A33" s="93" t="s">
        <v>158</v>
      </c>
      <c r="B33" s="93">
        <v>511.15</v>
      </c>
      <c r="C33" s="93"/>
      <c r="D33" s="93">
        <v>1558.4</v>
      </c>
      <c r="E33" s="93"/>
      <c r="F33" s="93">
        <v>275.72000000000003</v>
      </c>
      <c r="G33" s="93">
        <v>47.17</v>
      </c>
      <c r="H33" s="93">
        <v>24.377300000000002</v>
      </c>
      <c r="I33" s="93">
        <v>1.86</v>
      </c>
      <c r="J33" s="93">
        <v>474.60320000000002</v>
      </c>
      <c r="K33"/>
      <c r="L33"/>
      <c r="M33"/>
      <c r="N33"/>
      <c r="O33"/>
      <c r="P33"/>
      <c r="Q33"/>
      <c r="R33"/>
      <c r="S33"/>
    </row>
    <row r="34" spans="1:19">
      <c r="A34" s="93" t="s">
        <v>342</v>
      </c>
      <c r="B34" s="93">
        <v>511.15</v>
      </c>
      <c r="C34" s="93"/>
      <c r="D34" s="93">
        <v>1558.4</v>
      </c>
      <c r="E34" s="93"/>
      <c r="F34" s="93">
        <v>275.72000000000003</v>
      </c>
      <c r="G34" s="93">
        <v>47.17</v>
      </c>
      <c r="H34" s="93">
        <v>24.377300000000002</v>
      </c>
      <c r="I34" s="93">
        <v>1.86</v>
      </c>
      <c r="J34" s="93">
        <v>474.60320000000002</v>
      </c>
      <c r="K34"/>
      <c r="L34"/>
      <c r="M34"/>
      <c r="N34"/>
      <c r="O34"/>
      <c r="P34"/>
      <c r="Q34"/>
      <c r="R34"/>
      <c r="S34"/>
    </row>
    <row r="35" spans="1:19">
      <c r="A35" s="93" t="s">
        <v>343</v>
      </c>
      <c r="B35" s="93">
        <v>0</v>
      </c>
      <c r="C35" s="93"/>
      <c r="D35" s="93">
        <v>0</v>
      </c>
      <c r="E35" s="93"/>
      <c r="F35" s="93">
        <v>0</v>
      </c>
      <c r="G35" s="93">
        <v>0</v>
      </c>
      <c r="H35" s="93"/>
      <c r="I35" s="93"/>
      <c r="J35" s="93"/>
      <c r="K35"/>
      <c r="L35"/>
      <c r="M35"/>
      <c r="N35"/>
      <c r="O35"/>
      <c r="P35"/>
      <c r="Q35"/>
      <c r="R35"/>
      <c r="S35"/>
    </row>
    <row r="36" spans="1:19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1:19">
      <c r="A37" s="87"/>
      <c r="B37" s="93" t="s">
        <v>43</v>
      </c>
      <c r="C37" s="93" t="s">
        <v>344</v>
      </c>
      <c r="D37" s="93" t="s">
        <v>345</v>
      </c>
      <c r="E37" s="93" t="s">
        <v>346</v>
      </c>
      <c r="F37" s="93" t="s">
        <v>347</v>
      </c>
      <c r="G37" s="93" t="s">
        <v>348</v>
      </c>
      <c r="H37" s="93" t="s">
        <v>349</v>
      </c>
      <c r="I37" s="93" t="s">
        <v>350</v>
      </c>
      <c r="J37"/>
      <c r="K37"/>
      <c r="L37"/>
      <c r="M37"/>
      <c r="N37"/>
      <c r="O37"/>
      <c r="P37"/>
      <c r="Q37"/>
      <c r="R37"/>
      <c r="S37"/>
    </row>
    <row r="38" spans="1:19">
      <c r="A38" s="93" t="s">
        <v>351</v>
      </c>
      <c r="B38" s="93" t="s">
        <v>352</v>
      </c>
      <c r="C38" s="93">
        <v>0.22</v>
      </c>
      <c r="D38" s="93">
        <v>1.306</v>
      </c>
      <c r="E38" s="93">
        <v>1.623</v>
      </c>
      <c r="F38" s="93">
        <v>50.13</v>
      </c>
      <c r="G38" s="93">
        <v>90</v>
      </c>
      <c r="H38" s="93">
        <v>90</v>
      </c>
      <c r="I38" s="93" t="s">
        <v>353</v>
      </c>
      <c r="J38"/>
      <c r="K38"/>
      <c r="L38"/>
      <c r="M38"/>
      <c r="N38"/>
      <c r="O38"/>
      <c r="P38"/>
      <c r="Q38"/>
      <c r="R38"/>
      <c r="S38"/>
    </row>
    <row r="39" spans="1:19">
      <c r="A39" s="93" t="s">
        <v>354</v>
      </c>
      <c r="B39" s="93" t="s">
        <v>352</v>
      </c>
      <c r="C39" s="93">
        <v>0.22</v>
      </c>
      <c r="D39" s="93">
        <v>1.306</v>
      </c>
      <c r="E39" s="93">
        <v>1.623</v>
      </c>
      <c r="F39" s="93">
        <v>68.930000000000007</v>
      </c>
      <c r="G39" s="93">
        <v>180</v>
      </c>
      <c r="H39" s="93">
        <v>90</v>
      </c>
      <c r="I39" s="93" t="s">
        <v>355</v>
      </c>
      <c r="J39"/>
      <c r="K39"/>
      <c r="L39"/>
      <c r="M39"/>
      <c r="N39"/>
      <c r="O39"/>
      <c r="P39"/>
      <c r="Q39"/>
      <c r="R39"/>
      <c r="S39"/>
    </row>
    <row r="40" spans="1:19">
      <c r="A40" s="93" t="s">
        <v>356</v>
      </c>
      <c r="B40" s="93" t="s">
        <v>352</v>
      </c>
      <c r="C40" s="93">
        <v>0.22</v>
      </c>
      <c r="D40" s="93">
        <v>1.306</v>
      </c>
      <c r="E40" s="93">
        <v>1.623</v>
      </c>
      <c r="F40" s="93">
        <v>50.13</v>
      </c>
      <c r="G40" s="93">
        <v>270</v>
      </c>
      <c r="H40" s="93">
        <v>90</v>
      </c>
      <c r="I40" s="93" t="s">
        <v>357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358</v>
      </c>
      <c r="B41" s="93" t="s">
        <v>359</v>
      </c>
      <c r="C41" s="93">
        <v>0.3</v>
      </c>
      <c r="D41" s="93">
        <v>3.12</v>
      </c>
      <c r="E41" s="93">
        <v>12.904</v>
      </c>
      <c r="F41" s="93">
        <v>371.75</v>
      </c>
      <c r="G41" s="93">
        <v>0</v>
      </c>
      <c r="H41" s="93">
        <v>180</v>
      </c>
      <c r="I41" s="93"/>
      <c r="J41"/>
      <c r="K41"/>
      <c r="L41"/>
      <c r="M41"/>
      <c r="N41"/>
      <c r="O41"/>
      <c r="P41"/>
      <c r="Q41"/>
      <c r="R41"/>
      <c r="S41"/>
    </row>
    <row r="42" spans="1:19">
      <c r="A42" s="93" t="s">
        <v>561</v>
      </c>
      <c r="B42" s="93" t="s">
        <v>562</v>
      </c>
      <c r="C42" s="93">
        <v>0.3</v>
      </c>
      <c r="D42" s="93">
        <v>0.56899999999999995</v>
      </c>
      <c r="E42" s="93">
        <v>0.63700000000000001</v>
      </c>
      <c r="F42" s="93">
        <v>371.75</v>
      </c>
      <c r="G42" s="93">
        <v>180</v>
      </c>
      <c r="H42" s="93">
        <v>0</v>
      </c>
      <c r="I42" s="93"/>
      <c r="J42"/>
      <c r="K42"/>
      <c r="L42"/>
      <c r="M42"/>
      <c r="N42"/>
      <c r="O42"/>
      <c r="P42"/>
      <c r="Q42"/>
      <c r="R42"/>
      <c r="S42"/>
    </row>
    <row r="43" spans="1:19">
      <c r="A43" s="93" t="s">
        <v>360</v>
      </c>
      <c r="B43" s="93" t="s">
        <v>352</v>
      </c>
      <c r="C43" s="93">
        <v>0.22</v>
      </c>
      <c r="D43" s="93">
        <v>1.306</v>
      </c>
      <c r="E43" s="93">
        <v>1.623</v>
      </c>
      <c r="F43" s="93">
        <v>18.8</v>
      </c>
      <c r="G43" s="93">
        <v>90</v>
      </c>
      <c r="H43" s="93">
        <v>90</v>
      </c>
      <c r="I43" s="93" t="s">
        <v>353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361</v>
      </c>
      <c r="B44" s="93" t="s">
        <v>352</v>
      </c>
      <c r="C44" s="93">
        <v>0.22</v>
      </c>
      <c r="D44" s="93">
        <v>1.306</v>
      </c>
      <c r="E44" s="93">
        <v>1.623</v>
      </c>
      <c r="F44" s="93">
        <v>68.930000000000007</v>
      </c>
      <c r="G44" s="93">
        <v>0</v>
      </c>
      <c r="H44" s="93">
        <v>90</v>
      </c>
      <c r="I44" s="93" t="s">
        <v>362</v>
      </c>
      <c r="J44"/>
      <c r="K44"/>
      <c r="L44"/>
      <c r="M44"/>
      <c r="N44"/>
      <c r="O44"/>
      <c r="P44"/>
      <c r="Q44"/>
      <c r="R44"/>
      <c r="S44"/>
    </row>
    <row r="45" spans="1:19">
      <c r="A45" s="93" t="s">
        <v>363</v>
      </c>
      <c r="B45" s="93" t="s">
        <v>352</v>
      </c>
      <c r="C45" s="93">
        <v>0.22</v>
      </c>
      <c r="D45" s="93">
        <v>1.306</v>
      </c>
      <c r="E45" s="93">
        <v>1.623</v>
      </c>
      <c r="F45" s="93">
        <v>18.8</v>
      </c>
      <c r="G45" s="93">
        <v>270</v>
      </c>
      <c r="H45" s="93">
        <v>90</v>
      </c>
      <c r="I45" s="93" t="s">
        <v>357</v>
      </c>
      <c r="J45"/>
      <c r="K45"/>
      <c r="L45"/>
      <c r="M45"/>
      <c r="N45"/>
      <c r="O45"/>
      <c r="P45"/>
      <c r="Q45"/>
      <c r="R45"/>
      <c r="S45"/>
    </row>
    <row r="46" spans="1:19">
      <c r="A46" s="93" t="s">
        <v>364</v>
      </c>
      <c r="B46" s="93" t="s">
        <v>359</v>
      </c>
      <c r="C46" s="93">
        <v>0.3</v>
      </c>
      <c r="D46" s="93">
        <v>3.12</v>
      </c>
      <c r="E46" s="93">
        <v>12.904</v>
      </c>
      <c r="F46" s="93">
        <v>139.41</v>
      </c>
      <c r="G46" s="93">
        <v>0</v>
      </c>
      <c r="H46" s="93">
        <v>180</v>
      </c>
      <c r="I46" s="93"/>
      <c r="J46"/>
      <c r="K46"/>
      <c r="L46"/>
      <c r="M46"/>
      <c r="N46"/>
      <c r="O46"/>
      <c r="P46"/>
      <c r="Q46"/>
      <c r="R46"/>
      <c r="S46"/>
    </row>
    <row r="47" spans="1:19">
      <c r="A47" s="93" t="s">
        <v>563</v>
      </c>
      <c r="B47" s="93" t="s">
        <v>562</v>
      </c>
      <c r="C47" s="93">
        <v>0.3</v>
      </c>
      <c r="D47" s="93">
        <v>0.56899999999999995</v>
      </c>
      <c r="E47" s="93">
        <v>0.63700000000000001</v>
      </c>
      <c r="F47" s="93">
        <v>139.41</v>
      </c>
      <c r="G47" s="93">
        <v>180</v>
      </c>
      <c r="H47" s="93">
        <v>0</v>
      </c>
      <c r="I47" s="93"/>
      <c r="J47"/>
      <c r="K47"/>
      <c r="L47"/>
      <c r="M47"/>
      <c r="N47"/>
      <c r="O47"/>
      <c r="P47"/>
      <c r="Q47"/>
      <c r="R47"/>
      <c r="S47"/>
    </row>
    <row r="48" spans="1:19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19">
      <c r="A49" s="87"/>
      <c r="B49" s="93" t="s">
        <v>43</v>
      </c>
      <c r="C49" s="93" t="s">
        <v>365</v>
      </c>
      <c r="D49" s="93" t="s">
        <v>366</v>
      </c>
      <c r="E49" s="93" t="s">
        <v>367</v>
      </c>
      <c r="F49" s="93" t="s">
        <v>37</v>
      </c>
      <c r="G49" s="93" t="s">
        <v>368</v>
      </c>
      <c r="H49" s="93" t="s">
        <v>369</v>
      </c>
      <c r="I49" s="93" t="s">
        <v>370</v>
      </c>
      <c r="J49" s="93" t="s">
        <v>348</v>
      </c>
      <c r="K49" s="93" t="s">
        <v>350</v>
      </c>
      <c r="L49"/>
      <c r="M49"/>
      <c r="N49"/>
      <c r="O49"/>
      <c r="P49"/>
      <c r="Q49"/>
      <c r="R49"/>
      <c r="S49"/>
    </row>
    <row r="50" spans="1:19">
      <c r="A50" s="93" t="s">
        <v>371</v>
      </c>
      <c r="B50" s="93" t="s">
        <v>649</v>
      </c>
      <c r="C50" s="93">
        <v>13.94</v>
      </c>
      <c r="D50" s="93">
        <v>13.94</v>
      </c>
      <c r="E50" s="93">
        <v>5.835</v>
      </c>
      <c r="F50" s="93">
        <v>0.54</v>
      </c>
      <c r="G50" s="93">
        <v>0.38400000000000001</v>
      </c>
      <c r="H50" s="93" t="s">
        <v>58</v>
      </c>
      <c r="I50" s="93" t="s">
        <v>351</v>
      </c>
      <c r="J50" s="93">
        <v>90</v>
      </c>
      <c r="K50" s="93" t="s">
        <v>353</v>
      </c>
      <c r="L50"/>
      <c r="M50"/>
      <c r="N50"/>
      <c r="O50"/>
      <c r="P50"/>
      <c r="Q50"/>
      <c r="R50"/>
      <c r="S50"/>
    </row>
    <row r="51" spans="1:19">
      <c r="A51" s="93" t="s">
        <v>372</v>
      </c>
      <c r="B51" s="93" t="s">
        <v>649</v>
      </c>
      <c r="C51" s="93">
        <v>19.3</v>
      </c>
      <c r="D51" s="93">
        <v>19.3</v>
      </c>
      <c r="E51" s="93">
        <v>5.835</v>
      </c>
      <c r="F51" s="93">
        <v>0.54</v>
      </c>
      <c r="G51" s="93">
        <v>0.38400000000000001</v>
      </c>
      <c r="H51" s="93" t="s">
        <v>58</v>
      </c>
      <c r="I51" s="93" t="s">
        <v>354</v>
      </c>
      <c r="J51" s="93">
        <v>180</v>
      </c>
      <c r="K51" s="93" t="s">
        <v>355</v>
      </c>
      <c r="L51"/>
      <c r="M51"/>
      <c r="N51"/>
      <c r="O51"/>
      <c r="P51"/>
      <c r="Q51"/>
      <c r="R51"/>
      <c r="S51"/>
    </row>
    <row r="52" spans="1:19">
      <c r="A52" s="93" t="s">
        <v>373</v>
      </c>
      <c r="B52" s="93" t="s">
        <v>649</v>
      </c>
      <c r="C52" s="93">
        <v>13.94</v>
      </c>
      <c r="D52" s="93">
        <v>13.94</v>
      </c>
      <c r="E52" s="93">
        <v>5.835</v>
      </c>
      <c r="F52" s="93">
        <v>0.54</v>
      </c>
      <c r="G52" s="93">
        <v>0.38400000000000001</v>
      </c>
      <c r="H52" s="93" t="s">
        <v>58</v>
      </c>
      <c r="I52" s="93" t="s">
        <v>356</v>
      </c>
      <c r="J52" s="93">
        <v>270</v>
      </c>
      <c r="K52" s="93" t="s">
        <v>357</v>
      </c>
      <c r="L52"/>
      <c r="M52"/>
      <c r="N52"/>
      <c r="O52"/>
      <c r="P52"/>
      <c r="Q52"/>
      <c r="R52"/>
      <c r="S52"/>
    </row>
    <row r="53" spans="1:19">
      <c r="A53" s="93" t="s">
        <v>374</v>
      </c>
      <c r="B53" s="93"/>
      <c r="C53" s="93"/>
      <c r="D53" s="93">
        <v>47.17</v>
      </c>
      <c r="E53" s="93">
        <v>5.83</v>
      </c>
      <c r="F53" s="93">
        <v>0.54</v>
      </c>
      <c r="G53" s="93">
        <v>0.38400000000000001</v>
      </c>
      <c r="H53" s="93"/>
      <c r="I53" s="93"/>
      <c r="J53" s="93"/>
      <c r="K53" s="93"/>
      <c r="L53"/>
      <c r="M53"/>
      <c r="N53"/>
      <c r="O53"/>
      <c r="P53"/>
      <c r="Q53"/>
      <c r="R53"/>
      <c r="S53"/>
    </row>
    <row r="54" spans="1:19">
      <c r="A54" s="93" t="s">
        <v>375</v>
      </c>
      <c r="B54" s="93"/>
      <c r="C54" s="93"/>
      <c r="D54" s="93">
        <v>0</v>
      </c>
      <c r="E54" s="93" t="s">
        <v>376</v>
      </c>
      <c r="F54" s="93" t="s">
        <v>376</v>
      </c>
      <c r="G54" s="93" t="s">
        <v>376</v>
      </c>
      <c r="H54" s="93"/>
      <c r="I54" s="93"/>
      <c r="J54" s="93"/>
      <c r="K54" s="93"/>
      <c r="L54"/>
      <c r="M54"/>
      <c r="N54"/>
      <c r="O54"/>
      <c r="P54"/>
      <c r="Q54"/>
      <c r="R54"/>
      <c r="S54"/>
    </row>
    <row r="55" spans="1:19">
      <c r="A55" s="93" t="s">
        <v>377</v>
      </c>
      <c r="B55" s="93"/>
      <c r="C55" s="93"/>
      <c r="D55" s="93">
        <v>47.17</v>
      </c>
      <c r="E55" s="93">
        <v>5.83</v>
      </c>
      <c r="F55" s="93">
        <v>0.54</v>
      </c>
      <c r="G55" s="93">
        <v>0.38400000000000001</v>
      </c>
      <c r="H55" s="93"/>
      <c r="I55" s="93"/>
      <c r="J55" s="93"/>
      <c r="K55" s="93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87"/>
      <c r="B57" s="93" t="s">
        <v>111</v>
      </c>
      <c r="C57" s="93" t="s">
        <v>378</v>
      </c>
      <c r="D57" s="93" t="s">
        <v>379</v>
      </c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93" t="s">
        <v>27</v>
      </c>
      <c r="B58" s="93"/>
      <c r="C58" s="93"/>
      <c r="D58" s="93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7"/>
      <c r="B60" s="93" t="s">
        <v>111</v>
      </c>
      <c r="C60" s="93" t="s">
        <v>380</v>
      </c>
      <c r="D60" s="93" t="s">
        <v>381</v>
      </c>
      <c r="E60" s="93" t="s">
        <v>382</v>
      </c>
      <c r="F60" s="93" t="s">
        <v>383</v>
      </c>
      <c r="G60" s="93" t="s">
        <v>379</v>
      </c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93" t="s">
        <v>384</v>
      </c>
      <c r="B61" s="93" t="s">
        <v>385</v>
      </c>
      <c r="C61" s="93">
        <v>108679.93</v>
      </c>
      <c r="D61" s="93">
        <v>73476.679999999993</v>
      </c>
      <c r="E61" s="93">
        <v>35203.25</v>
      </c>
      <c r="F61" s="93">
        <v>0.68</v>
      </c>
      <c r="G61" s="93">
        <v>3.33</v>
      </c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93" t="s">
        <v>386</v>
      </c>
      <c r="B62" s="93" t="s">
        <v>385</v>
      </c>
      <c r="C62" s="93">
        <v>26204.63</v>
      </c>
      <c r="D62" s="93">
        <v>17716.509999999998</v>
      </c>
      <c r="E62" s="93">
        <v>8488.1200000000008</v>
      </c>
      <c r="F62" s="93">
        <v>0.68</v>
      </c>
      <c r="G62" s="93">
        <v>3.3</v>
      </c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87"/>
      <c r="B64" s="93" t="s">
        <v>111</v>
      </c>
      <c r="C64" s="93" t="s">
        <v>380</v>
      </c>
      <c r="D64" s="93" t="s">
        <v>379</v>
      </c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93" t="s">
        <v>387</v>
      </c>
      <c r="B65" s="93" t="s">
        <v>388</v>
      </c>
      <c r="C65" s="93">
        <v>152930.82</v>
      </c>
      <c r="D65" s="93">
        <v>0.78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 s="93" t="s">
        <v>389</v>
      </c>
      <c r="B66" s="93" t="s">
        <v>388</v>
      </c>
      <c r="C66" s="93">
        <v>45504.47</v>
      </c>
      <c r="D66" s="93">
        <v>0.78</v>
      </c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87"/>
      <c r="B68" s="93" t="s">
        <v>111</v>
      </c>
      <c r="C68" s="93" t="s">
        <v>390</v>
      </c>
      <c r="D68" s="93" t="s">
        <v>391</v>
      </c>
      <c r="E68" s="93" t="s">
        <v>392</v>
      </c>
      <c r="F68" s="93" t="s">
        <v>393</v>
      </c>
      <c r="G68" s="93" t="s">
        <v>394</v>
      </c>
      <c r="H68" s="93" t="s">
        <v>395</v>
      </c>
      <c r="I68"/>
      <c r="J68"/>
      <c r="K68"/>
      <c r="L68"/>
      <c r="M68"/>
      <c r="N68"/>
      <c r="O68"/>
      <c r="P68"/>
      <c r="Q68"/>
      <c r="R68"/>
      <c r="S68"/>
    </row>
    <row r="69" spans="1:19">
      <c r="A69" s="93" t="s">
        <v>396</v>
      </c>
      <c r="B69" s="93" t="s">
        <v>397</v>
      </c>
      <c r="C69" s="93">
        <v>1</v>
      </c>
      <c r="D69" s="93">
        <v>0</v>
      </c>
      <c r="E69" s="93">
        <v>1.83</v>
      </c>
      <c r="F69" s="93">
        <v>0</v>
      </c>
      <c r="G69" s="93">
        <v>1</v>
      </c>
      <c r="H69" s="93" t="s">
        <v>398</v>
      </c>
      <c r="I69"/>
      <c r="J69"/>
      <c r="K69"/>
      <c r="L69"/>
      <c r="M69"/>
      <c r="N69"/>
      <c r="O69"/>
      <c r="P69"/>
      <c r="Q69"/>
      <c r="R69"/>
      <c r="S69"/>
    </row>
    <row r="70" spans="1:19">
      <c r="A70" s="93" t="s">
        <v>399</v>
      </c>
      <c r="B70" s="93" t="s">
        <v>397</v>
      </c>
      <c r="C70" s="93">
        <v>1</v>
      </c>
      <c r="D70" s="93">
        <v>0</v>
      </c>
      <c r="E70" s="93">
        <v>0.06</v>
      </c>
      <c r="F70" s="93">
        <v>0</v>
      </c>
      <c r="G70" s="93">
        <v>1</v>
      </c>
      <c r="H70" s="93" t="s">
        <v>398</v>
      </c>
      <c r="I70"/>
      <c r="J70"/>
      <c r="K70"/>
      <c r="L70"/>
      <c r="M70"/>
      <c r="N70"/>
      <c r="O70"/>
      <c r="P70"/>
      <c r="Q70"/>
      <c r="R70"/>
      <c r="S70"/>
    </row>
    <row r="71" spans="1:19">
      <c r="A71" s="93" t="s">
        <v>400</v>
      </c>
      <c r="B71" s="93" t="s">
        <v>401</v>
      </c>
      <c r="C71" s="93">
        <v>0.57999999999999996</v>
      </c>
      <c r="D71" s="93">
        <v>1109.6500000000001</v>
      </c>
      <c r="E71" s="93">
        <v>4.38</v>
      </c>
      <c r="F71" s="93">
        <v>8347.9500000000007</v>
      </c>
      <c r="G71" s="93">
        <v>1</v>
      </c>
      <c r="H71" s="93" t="s">
        <v>402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93" t="s">
        <v>403</v>
      </c>
      <c r="B72" s="93" t="s">
        <v>401</v>
      </c>
      <c r="C72" s="93">
        <v>0.55000000000000004</v>
      </c>
      <c r="D72" s="93">
        <v>622</v>
      </c>
      <c r="E72" s="93">
        <v>1.06</v>
      </c>
      <c r="F72" s="93">
        <v>1202.1500000000001</v>
      </c>
      <c r="G72" s="93">
        <v>1</v>
      </c>
      <c r="H72" s="93" t="s">
        <v>402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7"/>
      <c r="B74" s="93" t="s">
        <v>111</v>
      </c>
      <c r="C74" s="93" t="s">
        <v>404</v>
      </c>
      <c r="D74" s="93" t="s">
        <v>405</v>
      </c>
      <c r="E74" s="93" t="s">
        <v>406</v>
      </c>
      <c r="F74" s="93" t="s">
        <v>407</v>
      </c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408</v>
      </c>
      <c r="B75" s="93" t="s">
        <v>409</v>
      </c>
      <c r="C75" s="93" t="s">
        <v>410</v>
      </c>
      <c r="D75" s="93">
        <v>0.1</v>
      </c>
      <c r="E75" s="93">
        <v>0</v>
      </c>
      <c r="F75" s="93">
        <v>1</v>
      </c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87"/>
      <c r="B77" s="93" t="s">
        <v>111</v>
      </c>
      <c r="C77" s="93" t="s">
        <v>411</v>
      </c>
      <c r="D77" s="93" t="s">
        <v>412</v>
      </c>
      <c r="E77" s="93" t="s">
        <v>413</v>
      </c>
      <c r="F77" s="93" t="s">
        <v>414</v>
      </c>
      <c r="G77" s="93" t="s">
        <v>415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3" t="s">
        <v>416</v>
      </c>
      <c r="B78" s="93" t="s">
        <v>417</v>
      </c>
      <c r="C78" s="93">
        <v>0.2</v>
      </c>
      <c r="D78" s="93">
        <v>845000</v>
      </c>
      <c r="E78" s="93">
        <v>0.8</v>
      </c>
      <c r="F78" s="93">
        <v>3.43</v>
      </c>
      <c r="G78" s="93">
        <v>0.57999999999999996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87"/>
      <c r="B80" s="93" t="s">
        <v>432</v>
      </c>
      <c r="C80" s="93" t="s">
        <v>433</v>
      </c>
      <c r="D80" s="93" t="s">
        <v>434</v>
      </c>
      <c r="E80" s="93" t="s">
        <v>435</v>
      </c>
      <c r="F80" s="93" t="s">
        <v>436</v>
      </c>
      <c r="G80" s="93" t="s">
        <v>437</v>
      </c>
      <c r="H80" s="93" t="s">
        <v>438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418</v>
      </c>
      <c r="B81" s="93">
        <v>27124.135699999999</v>
      </c>
      <c r="C81" s="93">
        <v>40.820300000000003</v>
      </c>
      <c r="D81" s="93">
        <v>117.2963</v>
      </c>
      <c r="E81" s="93">
        <v>0</v>
      </c>
      <c r="F81" s="93">
        <v>2.9999999999999997E-4</v>
      </c>
      <c r="G81" s="93">
        <v>866218.0871</v>
      </c>
      <c r="H81" s="93">
        <v>11025.8262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93" t="s">
        <v>419</v>
      </c>
      <c r="B82" s="93">
        <v>24632.372800000001</v>
      </c>
      <c r="C82" s="93">
        <v>37.119399999999999</v>
      </c>
      <c r="D82" s="93">
        <v>106.87560000000001</v>
      </c>
      <c r="E82" s="93">
        <v>0</v>
      </c>
      <c r="F82" s="93">
        <v>2.9999999999999997E-4</v>
      </c>
      <c r="G82" s="93">
        <v>789265.4253</v>
      </c>
      <c r="H82" s="93">
        <v>10017.8953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 s="93" t="s">
        <v>420</v>
      </c>
      <c r="B83" s="93">
        <v>27691.986000000001</v>
      </c>
      <c r="C83" s="93">
        <v>42.957099999999997</v>
      </c>
      <c r="D83" s="93">
        <v>129.02699999999999</v>
      </c>
      <c r="E83" s="93">
        <v>0</v>
      </c>
      <c r="F83" s="93">
        <v>4.0000000000000002E-4</v>
      </c>
      <c r="G83" s="93">
        <v>952929.15119999996</v>
      </c>
      <c r="H83" s="93">
        <v>11386.3069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421</v>
      </c>
      <c r="B84" s="93">
        <v>28150.409100000001</v>
      </c>
      <c r="C84" s="93">
        <v>44.221899999999998</v>
      </c>
      <c r="D84" s="93">
        <v>135.1686</v>
      </c>
      <c r="E84" s="93">
        <v>0</v>
      </c>
      <c r="F84" s="93">
        <v>4.0000000000000002E-4</v>
      </c>
      <c r="G84" s="93">
        <v>998320.77249999996</v>
      </c>
      <c r="H84" s="93">
        <v>11630.7935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93" t="s">
        <v>278</v>
      </c>
      <c r="B85" s="93">
        <v>31070.936099999999</v>
      </c>
      <c r="C85" s="93">
        <v>49.304400000000001</v>
      </c>
      <c r="D85" s="93">
        <v>152.77029999999999</v>
      </c>
      <c r="E85" s="93">
        <v>0</v>
      </c>
      <c r="F85" s="93">
        <v>4.0000000000000002E-4</v>
      </c>
      <c r="G85" s="94">
        <v>1128350</v>
      </c>
      <c r="H85" s="93">
        <v>12887.475899999999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93" t="s">
        <v>422</v>
      </c>
      <c r="B86" s="93">
        <v>34229.887000000002</v>
      </c>
      <c r="C86" s="93">
        <v>54.859499999999997</v>
      </c>
      <c r="D86" s="93">
        <v>172.22559999999999</v>
      </c>
      <c r="E86" s="93">
        <v>0</v>
      </c>
      <c r="F86" s="93">
        <v>5.0000000000000001E-4</v>
      </c>
      <c r="G86" s="94">
        <v>1272080</v>
      </c>
      <c r="H86" s="93">
        <v>14252.5746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423</v>
      </c>
      <c r="B87" s="93">
        <v>37258.1351</v>
      </c>
      <c r="C87" s="93">
        <v>59.917299999999997</v>
      </c>
      <c r="D87" s="93">
        <v>188.94110000000001</v>
      </c>
      <c r="E87" s="93">
        <v>0</v>
      </c>
      <c r="F87" s="93">
        <v>5.0000000000000001E-4</v>
      </c>
      <c r="G87" s="94">
        <v>1395550</v>
      </c>
      <c r="H87" s="93">
        <v>15534.145399999999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424</v>
      </c>
      <c r="B88" s="93">
        <v>36387.052100000001</v>
      </c>
      <c r="C88" s="93">
        <v>58.427700000000002</v>
      </c>
      <c r="D88" s="93">
        <v>183.8817</v>
      </c>
      <c r="E88" s="93">
        <v>0</v>
      </c>
      <c r="F88" s="93">
        <v>5.0000000000000001E-4</v>
      </c>
      <c r="G88" s="94">
        <v>1358180</v>
      </c>
      <c r="H88" s="93">
        <v>15161.987999999999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425</v>
      </c>
      <c r="B89" s="93">
        <v>33090.024599999997</v>
      </c>
      <c r="C89" s="93">
        <v>52.898600000000002</v>
      </c>
      <c r="D89" s="93">
        <v>165.52070000000001</v>
      </c>
      <c r="E89" s="93">
        <v>0</v>
      </c>
      <c r="F89" s="93">
        <v>5.0000000000000001E-4</v>
      </c>
      <c r="G89" s="94">
        <v>1222550</v>
      </c>
      <c r="H89" s="93">
        <v>13764.4059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426</v>
      </c>
      <c r="B90" s="93">
        <v>29464.931100000002</v>
      </c>
      <c r="C90" s="93">
        <v>46.473500000000001</v>
      </c>
      <c r="D90" s="93">
        <v>142.83070000000001</v>
      </c>
      <c r="E90" s="93">
        <v>0</v>
      </c>
      <c r="F90" s="93">
        <v>4.0000000000000002E-4</v>
      </c>
      <c r="G90" s="94">
        <v>1054920</v>
      </c>
      <c r="H90" s="93">
        <v>12192.7829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427</v>
      </c>
      <c r="B91" s="93">
        <v>26342.662499999999</v>
      </c>
      <c r="C91" s="93">
        <v>40.769399999999997</v>
      </c>
      <c r="D91" s="93">
        <v>122.0561</v>
      </c>
      <c r="E91" s="93">
        <v>0</v>
      </c>
      <c r="F91" s="93">
        <v>2.9999999999999997E-4</v>
      </c>
      <c r="G91" s="93">
        <v>901439.79630000005</v>
      </c>
      <c r="H91" s="93">
        <v>10821.9357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3" t="s">
        <v>428</v>
      </c>
      <c r="B92" s="93">
        <v>27669.603599999999</v>
      </c>
      <c r="C92" s="93">
        <v>41.3919</v>
      </c>
      <c r="D92" s="93">
        <v>117.85169999999999</v>
      </c>
      <c r="E92" s="93">
        <v>0</v>
      </c>
      <c r="F92" s="93">
        <v>2.9999999999999997E-4</v>
      </c>
      <c r="G92" s="93">
        <v>870303.28810000001</v>
      </c>
      <c r="H92" s="93">
        <v>11222.345600000001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3"/>
      <c r="B93" s="93"/>
      <c r="C93" s="93"/>
      <c r="D93" s="93"/>
      <c r="E93" s="93"/>
      <c r="F93" s="93"/>
      <c r="G93" s="93"/>
      <c r="H93" s="93"/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429</v>
      </c>
      <c r="B94" s="93">
        <v>363112.13589999999</v>
      </c>
      <c r="C94" s="93">
        <v>569.16110000000003</v>
      </c>
      <c r="D94" s="93">
        <v>1734.4455</v>
      </c>
      <c r="E94" s="93">
        <v>0</v>
      </c>
      <c r="F94" s="93">
        <v>4.7999999999999996E-3</v>
      </c>
      <c r="G94" s="94">
        <v>12810100</v>
      </c>
      <c r="H94" s="93">
        <v>149898.47589999999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3" t="s">
        <v>430</v>
      </c>
      <c r="B95" s="93">
        <v>24632.372800000001</v>
      </c>
      <c r="C95" s="93">
        <v>37.119399999999999</v>
      </c>
      <c r="D95" s="93">
        <v>106.87560000000001</v>
      </c>
      <c r="E95" s="93">
        <v>0</v>
      </c>
      <c r="F95" s="93">
        <v>2.9999999999999997E-4</v>
      </c>
      <c r="G95" s="93">
        <v>789265.4253</v>
      </c>
      <c r="H95" s="93">
        <v>10017.8953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3" t="s">
        <v>431</v>
      </c>
      <c r="B96" s="93">
        <v>37258.1351</v>
      </c>
      <c r="C96" s="93">
        <v>59.917299999999997</v>
      </c>
      <c r="D96" s="93">
        <v>188.94110000000001</v>
      </c>
      <c r="E96" s="93">
        <v>0</v>
      </c>
      <c r="F96" s="93">
        <v>5.0000000000000001E-4</v>
      </c>
      <c r="G96" s="94">
        <v>1395550</v>
      </c>
      <c r="H96" s="93">
        <v>15534.145399999999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 s="87"/>
      <c r="B98" s="93" t="s">
        <v>439</v>
      </c>
      <c r="C98" s="93" t="s">
        <v>440</v>
      </c>
      <c r="D98" s="93" t="s">
        <v>441</v>
      </c>
      <c r="E98" s="93" t="s">
        <v>442</v>
      </c>
      <c r="F98" s="93" t="s">
        <v>443</v>
      </c>
      <c r="G98" s="93" t="s">
        <v>444</v>
      </c>
      <c r="H98" s="93" t="s">
        <v>445</v>
      </c>
      <c r="I98" s="93" t="s">
        <v>446</v>
      </c>
      <c r="J98" s="93" t="s">
        <v>447</v>
      </c>
      <c r="K98" s="93" t="s">
        <v>448</v>
      </c>
      <c r="L98" s="93" t="s">
        <v>449</v>
      </c>
      <c r="M98" s="93" t="s">
        <v>450</v>
      </c>
      <c r="N98" s="93" t="s">
        <v>451</v>
      </c>
      <c r="O98" s="93" t="s">
        <v>452</v>
      </c>
      <c r="P98" s="93" t="s">
        <v>453</v>
      </c>
      <c r="Q98" s="93" t="s">
        <v>454</v>
      </c>
      <c r="R98" s="93" t="s">
        <v>455</v>
      </c>
      <c r="S98" s="93" t="s">
        <v>456</v>
      </c>
    </row>
    <row r="99" spans="1:19">
      <c r="A99" s="93" t="s">
        <v>418</v>
      </c>
      <c r="B99" s="94">
        <v>104981000000</v>
      </c>
      <c r="C99" s="93">
        <v>61840.014999999999</v>
      </c>
      <c r="D99" s="93" t="s">
        <v>580</v>
      </c>
      <c r="E99" s="93">
        <v>11214.473</v>
      </c>
      <c r="F99" s="93">
        <v>26914.7</v>
      </c>
      <c r="G99" s="93">
        <v>9550.0969999999998</v>
      </c>
      <c r="H99" s="93">
        <v>0</v>
      </c>
      <c r="I99" s="93">
        <v>12145.834000000001</v>
      </c>
      <c r="J99" s="93">
        <v>0</v>
      </c>
      <c r="K99" s="93">
        <v>0</v>
      </c>
      <c r="L99" s="93">
        <v>0</v>
      </c>
      <c r="M99" s="93">
        <v>0</v>
      </c>
      <c r="N99" s="93">
        <v>0</v>
      </c>
      <c r="O99" s="93">
        <v>0</v>
      </c>
      <c r="P99" s="93">
        <v>0</v>
      </c>
      <c r="Q99" s="93">
        <v>2014.9110000000001</v>
      </c>
      <c r="R99" s="93">
        <v>0</v>
      </c>
      <c r="S99" s="93">
        <v>0</v>
      </c>
    </row>
    <row r="100" spans="1:19">
      <c r="A100" s="93" t="s">
        <v>419</v>
      </c>
      <c r="B100" s="94">
        <v>95654400000</v>
      </c>
      <c r="C100" s="93">
        <v>65674.441999999995</v>
      </c>
      <c r="D100" s="93" t="s">
        <v>467</v>
      </c>
      <c r="E100" s="93">
        <v>11214.473</v>
      </c>
      <c r="F100" s="93">
        <v>26914.7</v>
      </c>
      <c r="G100" s="93">
        <v>9550.0969999999998</v>
      </c>
      <c r="H100" s="93">
        <v>0</v>
      </c>
      <c r="I100" s="93">
        <v>15960.347</v>
      </c>
      <c r="J100" s="93">
        <v>0</v>
      </c>
      <c r="K100" s="93">
        <v>0</v>
      </c>
      <c r="L100" s="93">
        <v>0</v>
      </c>
      <c r="M100" s="93">
        <v>0</v>
      </c>
      <c r="N100" s="93">
        <v>0</v>
      </c>
      <c r="O100" s="93">
        <v>0</v>
      </c>
      <c r="P100" s="93">
        <v>0</v>
      </c>
      <c r="Q100" s="93">
        <v>2034.826</v>
      </c>
      <c r="R100" s="93">
        <v>0</v>
      </c>
      <c r="S100" s="93">
        <v>0</v>
      </c>
    </row>
    <row r="101" spans="1:19">
      <c r="A101" s="93" t="s">
        <v>420</v>
      </c>
      <c r="B101" s="94">
        <v>115489000000</v>
      </c>
      <c r="C101" s="93">
        <v>75207.59</v>
      </c>
      <c r="D101" s="93" t="s">
        <v>581</v>
      </c>
      <c r="E101" s="93">
        <v>11214.473</v>
      </c>
      <c r="F101" s="93">
        <v>26914.7</v>
      </c>
      <c r="G101" s="93">
        <v>9550.0969999999998</v>
      </c>
      <c r="H101" s="93">
        <v>0</v>
      </c>
      <c r="I101" s="93">
        <v>25416.695</v>
      </c>
      <c r="J101" s="93">
        <v>0</v>
      </c>
      <c r="K101" s="93">
        <v>0</v>
      </c>
      <c r="L101" s="93">
        <v>0</v>
      </c>
      <c r="M101" s="93">
        <v>0</v>
      </c>
      <c r="N101" s="93">
        <v>0</v>
      </c>
      <c r="O101" s="93">
        <v>0</v>
      </c>
      <c r="P101" s="93">
        <v>0</v>
      </c>
      <c r="Q101" s="93">
        <v>2111.625</v>
      </c>
      <c r="R101" s="93">
        <v>0</v>
      </c>
      <c r="S101" s="93">
        <v>0</v>
      </c>
    </row>
    <row r="102" spans="1:19">
      <c r="A102" s="93" t="s">
        <v>421</v>
      </c>
      <c r="B102" s="94">
        <v>120991000000</v>
      </c>
      <c r="C102" s="93">
        <v>78348.751999999993</v>
      </c>
      <c r="D102" s="93" t="s">
        <v>468</v>
      </c>
      <c r="E102" s="93">
        <v>11214.473</v>
      </c>
      <c r="F102" s="93">
        <v>26914.7</v>
      </c>
      <c r="G102" s="93">
        <v>9550.0969999999998</v>
      </c>
      <c r="H102" s="93">
        <v>0</v>
      </c>
      <c r="I102" s="93">
        <v>28536.184000000001</v>
      </c>
      <c r="J102" s="93">
        <v>0</v>
      </c>
      <c r="K102" s="93">
        <v>0</v>
      </c>
      <c r="L102" s="93">
        <v>0</v>
      </c>
      <c r="M102" s="93">
        <v>0</v>
      </c>
      <c r="N102" s="93">
        <v>0</v>
      </c>
      <c r="O102" s="93">
        <v>0</v>
      </c>
      <c r="P102" s="93">
        <v>0</v>
      </c>
      <c r="Q102" s="93">
        <v>2133.2979999999998</v>
      </c>
      <c r="R102" s="93">
        <v>0</v>
      </c>
      <c r="S102" s="93">
        <v>0</v>
      </c>
    </row>
    <row r="103" spans="1:19">
      <c r="A103" s="93" t="s">
        <v>278</v>
      </c>
      <c r="B103" s="94">
        <v>136750000000</v>
      </c>
      <c r="C103" s="93">
        <v>91000.096000000005</v>
      </c>
      <c r="D103" s="93" t="s">
        <v>527</v>
      </c>
      <c r="E103" s="93">
        <v>11214.473</v>
      </c>
      <c r="F103" s="93">
        <v>26914.7</v>
      </c>
      <c r="G103" s="93">
        <v>9550.0969999999998</v>
      </c>
      <c r="H103" s="93">
        <v>0</v>
      </c>
      <c r="I103" s="93">
        <v>41177.294999999998</v>
      </c>
      <c r="J103" s="93">
        <v>0</v>
      </c>
      <c r="K103" s="93">
        <v>0</v>
      </c>
      <c r="L103" s="93">
        <v>0</v>
      </c>
      <c r="M103" s="93">
        <v>0</v>
      </c>
      <c r="N103" s="93">
        <v>0</v>
      </c>
      <c r="O103" s="93">
        <v>0</v>
      </c>
      <c r="P103" s="93">
        <v>0</v>
      </c>
      <c r="Q103" s="93">
        <v>2143.5320000000002</v>
      </c>
      <c r="R103" s="93">
        <v>0</v>
      </c>
      <c r="S103" s="93">
        <v>0</v>
      </c>
    </row>
    <row r="104" spans="1:19">
      <c r="A104" s="93" t="s">
        <v>422</v>
      </c>
      <c r="B104" s="94">
        <v>154168000000</v>
      </c>
      <c r="C104" s="93">
        <v>99184.527000000002</v>
      </c>
      <c r="D104" s="93" t="s">
        <v>551</v>
      </c>
      <c r="E104" s="93">
        <v>11214.473</v>
      </c>
      <c r="F104" s="93">
        <v>26914.7</v>
      </c>
      <c r="G104" s="93">
        <v>9550.0969999999998</v>
      </c>
      <c r="H104" s="93">
        <v>0</v>
      </c>
      <c r="I104" s="93">
        <v>49335.533000000003</v>
      </c>
      <c r="J104" s="93">
        <v>0</v>
      </c>
      <c r="K104" s="93">
        <v>0</v>
      </c>
      <c r="L104" s="93">
        <v>0</v>
      </c>
      <c r="M104" s="93">
        <v>0</v>
      </c>
      <c r="N104" s="93">
        <v>0</v>
      </c>
      <c r="O104" s="93">
        <v>0</v>
      </c>
      <c r="P104" s="93">
        <v>0</v>
      </c>
      <c r="Q104" s="93">
        <v>2169.723</v>
      </c>
      <c r="R104" s="93">
        <v>0</v>
      </c>
      <c r="S104" s="93">
        <v>0</v>
      </c>
    </row>
    <row r="105" spans="1:19">
      <c r="A105" s="93" t="s">
        <v>423</v>
      </c>
      <c r="B105" s="94">
        <v>169132000000</v>
      </c>
      <c r="C105" s="93">
        <v>98484.278000000006</v>
      </c>
      <c r="D105" s="93" t="s">
        <v>528</v>
      </c>
      <c r="E105" s="93">
        <v>11214.473</v>
      </c>
      <c r="F105" s="93">
        <v>26914.7</v>
      </c>
      <c r="G105" s="93">
        <v>9550.0969999999998</v>
      </c>
      <c r="H105" s="93">
        <v>0</v>
      </c>
      <c r="I105" s="93">
        <v>48625.781999999999</v>
      </c>
      <c r="J105" s="93">
        <v>0</v>
      </c>
      <c r="K105" s="93">
        <v>0</v>
      </c>
      <c r="L105" s="93">
        <v>0</v>
      </c>
      <c r="M105" s="93">
        <v>0</v>
      </c>
      <c r="N105" s="93">
        <v>0</v>
      </c>
      <c r="O105" s="93">
        <v>0</v>
      </c>
      <c r="P105" s="93">
        <v>0</v>
      </c>
      <c r="Q105" s="93">
        <v>2179.2260000000001</v>
      </c>
      <c r="R105" s="93">
        <v>0</v>
      </c>
      <c r="S105" s="93">
        <v>0</v>
      </c>
    </row>
    <row r="106" spans="1:19">
      <c r="A106" s="93" t="s">
        <v>424</v>
      </c>
      <c r="B106" s="94">
        <v>164603000000</v>
      </c>
      <c r="C106" s="93">
        <v>98879.642999999996</v>
      </c>
      <c r="D106" s="93" t="s">
        <v>529</v>
      </c>
      <c r="E106" s="93">
        <v>11214.473</v>
      </c>
      <c r="F106" s="93">
        <v>26914.7</v>
      </c>
      <c r="G106" s="93">
        <v>9550.0969999999998</v>
      </c>
      <c r="H106" s="93">
        <v>0</v>
      </c>
      <c r="I106" s="93">
        <v>49024.131999999998</v>
      </c>
      <c r="J106" s="93">
        <v>0</v>
      </c>
      <c r="K106" s="93">
        <v>0</v>
      </c>
      <c r="L106" s="93">
        <v>0</v>
      </c>
      <c r="M106" s="93">
        <v>0</v>
      </c>
      <c r="N106" s="93">
        <v>0</v>
      </c>
      <c r="O106" s="93">
        <v>0</v>
      </c>
      <c r="P106" s="93">
        <v>0</v>
      </c>
      <c r="Q106" s="93">
        <v>2176.241</v>
      </c>
      <c r="R106" s="93">
        <v>0</v>
      </c>
      <c r="S106" s="93">
        <v>0</v>
      </c>
    </row>
    <row r="107" spans="1:19">
      <c r="A107" s="93" t="s">
        <v>425</v>
      </c>
      <c r="B107" s="94">
        <v>148165000000</v>
      </c>
      <c r="C107" s="93">
        <v>91869.600999999995</v>
      </c>
      <c r="D107" s="93" t="s">
        <v>582</v>
      </c>
      <c r="E107" s="93">
        <v>11214.473</v>
      </c>
      <c r="F107" s="93">
        <v>26914.7</v>
      </c>
      <c r="G107" s="93">
        <v>9550.0969999999998</v>
      </c>
      <c r="H107" s="93">
        <v>0</v>
      </c>
      <c r="I107" s="93">
        <v>42024.641000000003</v>
      </c>
      <c r="J107" s="93">
        <v>0</v>
      </c>
      <c r="K107" s="93">
        <v>0</v>
      </c>
      <c r="L107" s="93">
        <v>0</v>
      </c>
      <c r="M107" s="93">
        <v>0</v>
      </c>
      <c r="N107" s="93">
        <v>0</v>
      </c>
      <c r="O107" s="93">
        <v>0</v>
      </c>
      <c r="P107" s="93">
        <v>0</v>
      </c>
      <c r="Q107" s="93">
        <v>2165.69</v>
      </c>
      <c r="R107" s="93">
        <v>0</v>
      </c>
      <c r="S107" s="93">
        <v>0</v>
      </c>
    </row>
    <row r="108" spans="1:19">
      <c r="A108" s="93" t="s">
        <v>426</v>
      </c>
      <c r="B108" s="94">
        <v>127850000000</v>
      </c>
      <c r="C108" s="93">
        <v>78490.782999999996</v>
      </c>
      <c r="D108" s="93" t="s">
        <v>552</v>
      </c>
      <c r="E108" s="93">
        <v>11214.473</v>
      </c>
      <c r="F108" s="93">
        <v>26914.7</v>
      </c>
      <c r="G108" s="93">
        <v>9550.0969999999998</v>
      </c>
      <c r="H108" s="93">
        <v>0</v>
      </c>
      <c r="I108" s="93">
        <v>28675.210999999999</v>
      </c>
      <c r="J108" s="93">
        <v>0</v>
      </c>
      <c r="K108" s="93">
        <v>0</v>
      </c>
      <c r="L108" s="93">
        <v>0</v>
      </c>
      <c r="M108" s="93">
        <v>0</v>
      </c>
      <c r="N108" s="93">
        <v>0</v>
      </c>
      <c r="O108" s="93">
        <v>0</v>
      </c>
      <c r="P108" s="93">
        <v>0</v>
      </c>
      <c r="Q108" s="93">
        <v>2136.3020000000001</v>
      </c>
      <c r="R108" s="93">
        <v>0</v>
      </c>
      <c r="S108" s="93">
        <v>0</v>
      </c>
    </row>
    <row r="109" spans="1:19">
      <c r="A109" s="93" t="s">
        <v>427</v>
      </c>
      <c r="B109" s="94">
        <v>109249000000</v>
      </c>
      <c r="C109" s="93">
        <v>71300.417000000001</v>
      </c>
      <c r="D109" s="93" t="s">
        <v>470</v>
      </c>
      <c r="E109" s="93">
        <v>11214.473</v>
      </c>
      <c r="F109" s="93">
        <v>26914.7</v>
      </c>
      <c r="G109" s="93">
        <v>9550.0969999999998</v>
      </c>
      <c r="H109" s="93">
        <v>0</v>
      </c>
      <c r="I109" s="93">
        <v>21488.580999999998</v>
      </c>
      <c r="J109" s="93">
        <v>0</v>
      </c>
      <c r="K109" s="93">
        <v>0</v>
      </c>
      <c r="L109" s="93">
        <v>0</v>
      </c>
      <c r="M109" s="93">
        <v>0</v>
      </c>
      <c r="N109" s="93">
        <v>0</v>
      </c>
      <c r="O109" s="93">
        <v>0</v>
      </c>
      <c r="P109" s="93">
        <v>0</v>
      </c>
      <c r="Q109" s="93">
        <v>2132.5659999999998</v>
      </c>
      <c r="R109" s="93">
        <v>0</v>
      </c>
      <c r="S109" s="93">
        <v>0</v>
      </c>
    </row>
    <row r="110" spans="1:19">
      <c r="A110" s="93" t="s">
        <v>428</v>
      </c>
      <c r="B110" s="94">
        <v>105476000000</v>
      </c>
      <c r="C110" s="93">
        <v>61073.646999999997</v>
      </c>
      <c r="D110" s="93" t="s">
        <v>471</v>
      </c>
      <c r="E110" s="93">
        <v>11214.473</v>
      </c>
      <c r="F110" s="93">
        <v>26914.7</v>
      </c>
      <c r="G110" s="93">
        <v>9550.0969999999998</v>
      </c>
      <c r="H110" s="93">
        <v>0</v>
      </c>
      <c r="I110" s="93">
        <v>11341.501</v>
      </c>
      <c r="J110" s="93">
        <v>0</v>
      </c>
      <c r="K110" s="93">
        <v>0</v>
      </c>
      <c r="L110" s="93">
        <v>0</v>
      </c>
      <c r="M110" s="93">
        <v>0</v>
      </c>
      <c r="N110" s="93">
        <v>0</v>
      </c>
      <c r="O110" s="93">
        <v>0</v>
      </c>
      <c r="P110" s="93">
        <v>0</v>
      </c>
      <c r="Q110" s="93">
        <v>2052.8760000000002</v>
      </c>
      <c r="R110" s="93">
        <v>0</v>
      </c>
      <c r="S110" s="93">
        <v>0</v>
      </c>
    </row>
    <row r="111" spans="1:19">
      <c r="A111" s="93"/>
      <c r="B111" s="93"/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</row>
    <row r="112" spans="1:19">
      <c r="A112" s="93" t="s">
        <v>429</v>
      </c>
      <c r="B112" s="94">
        <v>1552510000000</v>
      </c>
      <c r="C112" s="93"/>
      <c r="D112" s="93"/>
      <c r="E112" s="93"/>
      <c r="F112" s="93"/>
      <c r="G112" s="93"/>
      <c r="H112" s="93"/>
      <c r="I112" s="93"/>
      <c r="J112" s="93"/>
      <c r="K112" s="93"/>
      <c r="L112" s="93">
        <v>0</v>
      </c>
      <c r="M112" s="93">
        <v>0</v>
      </c>
      <c r="N112" s="93">
        <v>0</v>
      </c>
      <c r="O112" s="93">
        <v>0</v>
      </c>
      <c r="P112" s="93">
        <v>0</v>
      </c>
      <c r="Q112" s="93"/>
      <c r="R112" s="93">
        <v>0</v>
      </c>
      <c r="S112" s="93">
        <v>0</v>
      </c>
    </row>
    <row r="113" spans="1:19">
      <c r="A113" s="93" t="s">
        <v>430</v>
      </c>
      <c r="B113" s="94">
        <v>95654400000</v>
      </c>
      <c r="C113" s="93">
        <v>61073.646999999997</v>
      </c>
      <c r="D113" s="93"/>
      <c r="E113" s="93">
        <v>11214.473</v>
      </c>
      <c r="F113" s="93">
        <v>26914.7</v>
      </c>
      <c r="G113" s="93">
        <v>9550.0969999999998</v>
      </c>
      <c r="H113" s="93">
        <v>0</v>
      </c>
      <c r="I113" s="93">
        <v>11341.501</v>
      </c>
      <c r="J113" s="93">
        <v>0</v>
      </c>
      <c r="K113" s="93">
        <v>0</v>
      </c>
      <c r="L113" s="93">
        <v>0</v>
      </c>
      <c r="M113" s="93">
        <v>0</v>
      </c>
      <c r="N113" s="93">
        <v>0</v>
      </c>
      <c r="O113" s="93">
        <v>0</v>
      </c>
      <c r="P113" s="93">
        <v>0</v>
      </c>
      <c r="Q113" s="93">
        <v>2014.9110000000001</v>
      </c>
      <c r="R113" s="93">
        <v>0</v>
      </c>
      <c r="S113" s="93">
        <v>0</v>
      </c>
    </row>
    <row r="114" spans="1:19">
      <c r="A114" s="93" t="s">
        <v>431</v>
      </c>
      <c r="B114" s="94">
        <v>169132000000</v>
      </c>
      <c r="C114" s="93">
        <v>99184.527000000002</v>
      </c>
      <c r="D114" s="93"/>
      <c r="E114" s="93">
        <v>11214.473</v>
      </c>
      <c r="F114" s="93">
        <v>26914.7</v>
      </c>
      <c r="G114" s="93">
        <v>9550.0969999999998</v>
      </c>
      <c r="H114" s="93">
        <v>0</v>
      </c>
      <c r="I114" s="93">
        <v>49335.533000000003</v>
      </c>
      <c r="J114" s="93">
        <v>0</v>
      </c>
      <c r="K114" s="93">
        <v>0</v>
      </c>
      <c r="L114" s="93">
        <v>0</v>
      </c>
      <c r="M114" s="93">
        <v>0</v>
      </c>
      <c r="N114" s="93">
        <v>0</v>
      </c>
      <c r="O114" s="93">
        <v>0</v>
      </c>
      <c r="P114" s="93">
        <v>0</v>
      </c>
      <c r="Q114" s="93">
        <v>2179.2260000000001</v>
      </c>
      <c r="R114" s="93">
        <v>0</v>
      </c>
      <c r="S114" s="93">
        <v>0</v>
      </c>
    </row>
    <row r="115" spans="1:1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7"/>
      <c r="B116" s="93" t="s">
        <v>460</v>
      </c>
      <c r="C116" s="93" t="s">
        <v>461</v>
      </c>
      <c r="D116" s="93" t="s">
        <v>157</v>
      </c>
      <c r="E116" s="93" t="s">
        <v>158</v>
      </c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93" t="s">
        <v>462</v>
      </c>
      <c r="B117" s="93">
        <v>40875.11</v>
      </c>
      <c r="C117" s="93">
        <v>9363.57</v>
      </c>
      <c r="D117" s="93">
        <v>0</v>
      </c>
      <c r="E117" s="93">
        <v>50238.69</v>
      </c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93" t="s">
        <v>463</v>
      </c>
      <c r="B118" s="93">
        <v>79.97</v>
      </c>
      <c r="C118" s="93">
        <v>18.32</v>
      </c>
      <c r="D118" s="93">
        <v>0</v>
      </c>
      <c r="E118" s="93">
        <v>98.28</v>
      </c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93" t="s">
        <v>464</v>
      </c>
      <c r="B119" s="93">
        <v>79.97</v>
      </c>
      <c r="C119" s="93">
        <v>18.32</v>
      </c>
      <c r="D119" s="93">
        <v>0</v>
      </c>
      <c r="E119" s="93">
        <v>98.28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6"/>
      <c r="B120" s="86"/>
      <c r="C120" s="86"/>
      <c r="D120" s="86"/>
      <c r="E120" s="86"/>
    </row>
    <row r="121" spans="1:19">
      <c r="A121" s="86"/>
      <c r="B121" s="86"/>
      <c r="C121" s="86"/>
      <c r="D121" s="86"/>
      <c r="E121" s="86"/>
    </row>
    <row r="122" spans="1:19">
      <c r="A122" s="86"/>
      <c r="B122" s="86"/>
      <c r="C122" s="86"/>
      <c r="D122" s="86"/>
      <c r="E122" s="86"/>
    </row>
    <row r="123" spans="1:19">
      <c r="A123" s="86"/>
      <c r="B123" s="86"/>
    </row>
    <row r="124" spans="1:19">
      <c r="A124" s="86"/>
      <c r="B124" s="86"/>
    </row>
    <row r="125" spans="1:19">
      <c r="A125" s="86"/>
      <c r="B125" s="86"/>
    </row>
    <row r="126" spans="1:19">
      <c r="A126" s="86"/>
      <c r="B126" s="8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S126"/>
  <sheetViews>
    <sheetView workbookViewId="0"/>
  </sheetViews>
  <sheetFormatPr defaultRowHeight="10.5"/>
  <cols>
    <col min="1" max="1" width="38.5" style="84" customWidth="1"/>
    <col min="2" max="2" width="32.6640625" style="84" customWidth="1"/>
    <col min="3" max="3" width="33.6640625" style="84" customWidth="1"/>
    <col min="4" max="4" width="38.6640625" style="84" customWidth="1"/>
    <col min="5" max="5" width="45.6640625" style="84" customWidth="1"/>
    <col min="6" max="6" width="50" style="84" customWidth="1"/>
    <col min="7" max="7" width="43.6640625" style="84" customWidth="1"/>
    <col min="8" max="9" width="38.33203125" style="84" customWidth="1"/>
    <col min="10" max="10" width="46.1640625" style="84" customWidth="1"/>
    <col min="11" max="11" width="36.5" style="84" customWidth="1"/>
    <col min="12" max="12" width="45" style="84" customWidth="1"/>
    <col min="13" max="13" width="50.1640625" style="84" customWidth="1"/>
    <col min="14" max="15" width="44.83203125" style="84" customWidth="1"/>
    <col min="16" max="16" width="45.33203125" style="84" customWidth="1"/>
    <col min="17" max="17" width="45.1640625" style="84" customWidth="1"/>
    <col min="18" max="18" width="42.6640625" style="84" customWidth="1"/>
    <col min="19" max="19" width="48.1640625" style="84" customWidth="1"/>
    <col min="20" max="23" width="9.33203125" style="84" customWidth="1"/>
    <col min="24" max="16384" width="9.33203125" style="84"/>
  </cols>
  <sheetData>
    <row r="1" spans="1:19">
      <c r="A1" s="87"/>
      <c r="B1" s="93" t="s">
        <v>316</v>
      </c>
      <c r="C1" s="93" t="s">
        <v>317</v>
      </c>
      <c r="D1" s="93" t="s">
        <v>318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319</v>
      </c>
      <c r="B2" s="93">
        <v>2832.01</v>
      </c>
      <c r="C2" s="93">
        <v>5540.44</v>
      </c>
      <c r="D2" s="93">
        <v>5540.44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320</v>
      </c>
      <c r="B3" s="93">
        <v>2832.01</v>
      </c>
      <c r="C3" s="93">
        <v>5540.44</v>
      </c>
      <c r="D3" s="93">
        <v>5540.44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321</v>
      </c>
      <c r="B4" s="93">
        <v>6302.68</v>
      </c>
      <c r="C4" s="93">
        <v>12330.32</v>
      </c>
      <c r="D4" s="93">
        <v>12330.32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322</v>
      </c>
      <c r="B5" s="93">
        <v>6302.68</v>
      </c>
      <c r="C5" s="93">
        <v>12330.32</v>
      </c>
      <c r="D5" s="93">
        <v>12330.32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3" t="s">
        <v>323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324</v>
      </c>
      <c r="B8" s="93">
        <v>511.15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325</v>
      </c>
      <c r="B9" s="93">
        <v>511.15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326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3" t="s">
        <v>327</v>
      </c>
      <c r="C12" s="93" t="s">
        <v>328</v>
      </c>
      <c r="D12" s="93" t="s">
        <v>329</v>
      </c>
      <c r="E12" s="93" t="s">
        <v>330</v>
      </c>
      <c r="F12" s="93" t="s">
        <v>331</v>
      </c>
      <c r="G12" s="93" t="s">
        <v>332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64</v>
      </c>
      <c r="B13" s="93">
        <v>0</v>
      </c>
      <c r="C13" s="93">
        <v>435.78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65</v>
      </c>
      <c r="B14" s="93">
        <v>197.48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73</v>
      </c>
      <c r="B15" s="93">
        <v>289.8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74</v>
      </c>
      <c r="B16" s="93">
        <v>16.87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75</v>
      </c>
      <c r="B17" s="93">
        <v>599.04999999999995</v>
      </c>
      <c r="C17" s="93">
        <v>800.92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76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77</v>
      </c>
      <c r="B19" s="93">
        <v>247.88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78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79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80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59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81</v>
      </c>
      <c r="B24" s="93">
        <v>0</v>
      </c>
      <c r="C24" s="93">
        <v>182.41</v>
      </c>
      <c r="D24" s="93">
        <v>0</v>
      </c>
      <c r="E24" s="93">
        <v>0</v>
      </c>
      <c r="F24" s="93">
        <v>0</v>
      </c>
      <c r="G24" s="93">
        <v>1377.36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82</v>
      </c>
      <c r="B25" s="93">
        <v>61.81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83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84</v>
      </c>
      <c r="B28" s="93">
        <v>1412.91</v>
      </c>
      <c r="C28" s="93">
        <v>1419.11</v>
      </c>
      <c r="D28" s="93">
        <v>0</v>
      </c>
      <c r="E28" s="93">
        <v>0</v>
      </c>
      <c r="F28" s="93">
        <v>0</v>
      </c>
      <c r="G28" s="93">
        <v>1377.36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3" t="s">
        <v>323</v>
      </c>
      <c r="C30" s="93" t="s">
        <v>227</v>
      </c>
      <c r="D30" s="93" t="s">
        <v>333</v>
      </c>
      <c r="E30" s="93" t="s">
        <v>334</v>
      </c>
      <c r="F30" s="93" t="s">
        <v>335</v>
      </c>
      <c r="G30" s="93" t="s">
        <v>336</v>
      </c>
      <c r="H30" s="93" t="s">
        <v>337</v>
      </c>
      <c r="I30" s="93" t="s">
        <v>338</v>
      </c>
      <c r="J30" s="93" t="s">
        <v>339</v>
      </c>
      <c r="K30"/>
      <c r="L30"/>
      <c r="M30"/>
      <c r="N30"/>
      <c r="O30"/>
      <c r="P30"/>
      <c r="Q30"/>
      <c r="R30"/>
      <c r="S30"/>
    </row>
    <row r="31" spans="1:19">
      <c r="A31" s="93" t="s">
        <v>340</v>
      </c>
      <c r="B31" s="93">
        <v>371.75</v>
      </c>
      <c r="C31" s="93" t="s">
        <v>235</v>
      </c>
      <c r="D31" s="93">
        <v>1133.3900000000001</v>
      </c>
      <c r="E31" s="93">
        <v>1</v>
      </c>
      <c r="F31" s="93">
        <v>169.19</v>
      </c>
      <c r="G31" s="93">
        <v>47.17</v>
      </c>
      <c r="H31" s="93">
        <v>27.38</v>
      </c>
      <c r="I31" s="93">
        <v>1.39</v>
      </c>
      <c r="J31" s="93">
        <v>60.261200000000002</v>
      </c>
      <c r="K31"/>
      <c r="L31"/>
      <c r="M31"/>
      <c r="N31"/>
      <c r="O31"/>
      <c r="P31"/>
      <c r="Q31"/>
      <c r="R31"/>
      <c r="S31"/>
    </row>
    <row r="32" spans="1:19">
      <c r="A32" s="93" t="s">
        <v>341</v>
      </c>
      <c r="B32" s="93">
        <v>139.41</v>
      </c>
      <c r="C32" s="93" t="s">
        <v>235</v>
      </c>
      <c r="D32" s="93">
        <v>425.02</v>
      </c>
      <c r="E32" s="93">
        <v>1</v>
      </c>
      <c r="F32" s="93">
        <v>106.53</v>
      </c>
      <c r="G32" s="93">
        <v>0</v>
      </c>
      <c r="H32" s="93">
        <v>16.37</v>
      </c>
      <c r="I32" s="93">
        <v>18.59</v>
      </c>
      <c r="J32" s="93">
        <v>1579.5173</v>
      </c>
      <c r="K32"/>
      <c r="L32"/>
      <c r="M32"/>
      <c r="N32"/>
      <c r="O32"/>
      <c r="P32"/>
      <c r="Q32"/>
      <c r="R32"/>
      <c r="S32"/>
    </row>
    <row r="33" spans="1:19">
      <c r="A33" s="93" t="s">
        <v>158</v>
      </c>
      <c r="B33" s="93">
        <v>511.15</v>
      </c>
      <c r="C33" s="93"/>
      <c r="D33" s="93">
        <v>1558.4</v>
      </c>
      <c r="E33" s="93"/>
      <c r="F33" s="93">
        <v>275.72000000000003</v>
      </c>
      <c r="G33" s="93">
        <v>47.17</v>
      </c>
      <c r="H33" s="93">
        <v>24.377300000000002</v>
      </c>
      <c r="I33" s="93">
        <v>1.86</v>
      </c>
      <c r="J33" s="93">
        <v>474.60320000000002</v>
      </c>
      <c r="K33"/>
      <c r="L33"/>
      <c r="M33"/>
      <c r="N33"/>
      <c r="O33"/>
      <c r="P33"/>
      <c r="Q33"/>
      <c r="R33"/>
      <c r="S33"/>
    </row>
    <row r="34" spans="1:19">
      <c r="A34" s="93" t="s">
        <v>342</v>
      </c>
      <c r="B34" s="93">
        <v>511.15</v>
      </c>
      <c r="C34" s="93"/>
      <c r="D34" s="93">
        <v>1558.4</v>
      </c>
      <c r="E34" s="93"/>
      <c r="F34" s="93">
        <v>275.72000000000003</v>
      </c>
      <c r="G34" s="93">
        <v>47.17</v>
      </c>
      <c r="H34" s="93">
        <v>24.377300000000002</v>
      </c>
      <c r="I34" s="93">
        <v>1.86</v>
      </c>
      <c r="J34" s="93">
        <v>474.60320000000002</v>
      </c>
      <c r="K34"/>
      <c r="L34"/>
      <c r="M34"/>
      <c r="N34"/>
      <c r="O34"/>
      <c r="P34"/>
      <c r="Q34"/>
      <c r="R34"/>
      <c r="S34"/>
    </row>
    <row r="35" spans="1:19">
      <c r="A35" s="93" t="s">
        <v>343</v>
      </c>
      <c r="B35" s="93">
        <v>0</v>
      </c>
      <c r="C35" s="93"/>
      <c r="D35" s="93">
        <v>0</v>
      </c>
      <c r="E35" s="93"/>
      <c r="F35" s="93">
        <v>0</v>
      </c>
      <c r="G35" s="93">
        <v>0</v>
      </c>
      <c r="H35" s="93"/>
      <c r="I35" s="93"/>
      <c r="J35" s="93"/>
      <c r="K35"/>
      <c r="L35"/>
      <c r="M35"/>
      <c r="N35"/>
      <c r="O35"/>
      <c r="P35"/>
      <c r="Q35"/>
      <c r="R35"/>
      <c r="S35"/>
    </row>
    <row r="36" spans="1:19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1:19">
      <c r="A37" s="87"/>
      <c r="B37" s="93" t="s">
        <v>43</v>
      </c>
      <c r="C37" s="93" t="s">
        <v>344</v>
      </c>
      <c r="D37" s="93" t="s">
        <v>345</v>
      </c>
      <c r="E37" s="93" t="s">
        <v>346</v>
      </c>
      <c r="F37" s="93" t="s">
        <v>347</v>
      </c>
      <c r="G37" s="93" t="s">
        <v>348</v>
      </c>
      <c r="H37" s="93" t="s">
        <v>349</v>
      </c>
      <c r="I37" s="93" t="s">
        <v>350</v>
      </c>
      <c r="J37"/>
      <c r="K37"/>
      <c r="L37"/>
      <c r="M37"/>
      <c r="N37"/>
      <c r="O37"/>
      <c r="P37"/>
      <c r="Q37"/>
      <c r="R37"/>
      <c r="S37"/>
    </row>
    <row r="38" spans="1:19">
      <c r="A38" s="93" t="s">
        <v>351</v>
      </c>
      <c r="B38" s="93" t="s">
        <v>352</v>
      </c>
      <c r="C38" s="93">
        <v>0.22</v>
      </c>
      <c r="D38" s="93">
        <v>1.278</v>
      </c>
      <c r="E38" s="93">
        <v>1.58</v>
      </c>
      <c r="F38" s="93">
        <v>50.13</v>
      </c>
      <c r="G38" s="93">
        <v>90</v>
      </c>
      <c r="H38" s="93">
        <v>90</v>
      </c>
      <c r="I38" s="93" t="s">
        <v>353</v>
      </c>
      <c r="J38"/>
      <c r="K38"/>
      <c r="L38"/>
      <c r="M38"/>
      <c r="N38"/>
      <c r="O38"/>
      <c r="P38"/>
      <c r="Q38"/>
      <c r="R38"/>
      <c r="S38"/>
    </row>
    <row r="39" spans="1:19">
      <c r="A39" s="93" t="s">
        <v>354</v>
      </c>
      <c r="B39" s="93" t="s">
        <v>352</v>
      </c>
      <c r="C39" s="93">
        <v>0.22</v>
      </c>
      <c r="D39" s="93">
        <v>1.278</v>
      </c>
      <c r="E39" s="93">
        <v>1.58</v>
      </c>
      <c r="F39" s="93">
        <v>68.930000000000007</v>
      </c>
      <c r="G39" s="93">
        <v>180</v>
      </c>
      <c r="H39" s="93">
        <v>90</v>
      </c>
      <c r="I39" s="93" t="s">
        <v>355</v>
      </c>
      <c r="J39"/>
      <c r="K39"/>
      <c r="L39"/>
      <c r="M39"/>
      <c r="N39"/>
      <c r="O39"/>
      <c r="P39"/>
      <c r="Q39"/>
      <c r="R39"/>
      <c r="S39"/>
    </row>
    <row r="40" spans="1:19">
      <c r="A40" s="93" t="s">
        <v>356</v>
      </c>
      <c r="B40" s="93" t="s">
        <v>352</v>
      </c>
      <c r="C40" s="93">
        <v>0.22</v>
      </c>
      <c r="D40" s="93">
        <v>1.278</v>
      </c>
      <c r="E40" s="93">
        <v>1.58</v>
      </c>
      <c r="F40" s="93">
        <v>50.13</v>
      </c>
      <c r="G40" s="93">
        <v>270</v>
      </c>
      <c r="H40" s="93">
        <v>90</v>
      </c>
      <c r="I40" s="93" t="s">
        <v>357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358</v>
      </c>
      <c r="B41" s="93" t="s">
        <v>359</v>
      </c>
      <c r="C41" s="93">
        <v>0.3</v>
      </c>
      <c r="D41" s="93">
        <v>3.12</v>
      </c>
      <c r="E41" s="93">
        <v>12.904</v>
      </c>
      <c r="F41" s="93">
        <v>371.75</v>
      </c>
      <c r="G41" s="93">
        <v>0</v>
      </c>
      <c r="H41" s="93">
        <v>180</v>
      </c>
      <c r="I41" s="93"/>
      <c r="J41"/>
      <c r="K41"/>
      <c r="L41"/>
      <c r="M41"/>
      <c r="N41"/>
      <c r="O41"/>
      <c r="P41"/>
      <c r="Q41"/>
      <c r="R41"/>
      <c r="S41"/>
    </row>
    <row r="42" spans="1:19">
      <c r="A42" s="93" t="s">
        <v>561</v>
      </c>
      <c r="B42" s="93" t="s">
        <v>562</v>
      </c>
      <c r="C42" s="93">
        <v>0.3</v>
      </c>
      <c r="D42" s="93">
        <v>0.56899999999999995</v>
      </c>
      <c r="E42" s="93">
        <v>0.63700000000000001</v>
      </c>
      <c r="F42" s="93">
        <v>371.75</v>
      </c>
      <c r="G42" s="93">
        <v>180</v>
      </c>
      <c r="H42" s="93">
        <v>0</v>
      </c>
      <c r="I42" s="93"/>
      <c r="J42"/>
      <c r="K42"/>
      <c r="L42"/>
      <c r="M42"/>
      <c r="N42"/>
      <c r="O42"/>
      <c r="P42"/>
      <c r="Q42"/>
      <c r="R42"/>
      <c r="S42"/>
    </row>
    <row r="43" spans="1:19">
      <c r="A43" s="93" t="s">
        <v>360</v>
      </c>
      <c r="B43" s="93" t="s">
        <v>352</v>
      </c>
      <c r="C43" s="93">
        <v>0.22</v>
      </c>
      <c r="D43" s="93">
        <v>1.278</v>
      </c>
      <c r="E43" s="93">
        <v>1.58</v>
      </c>
      <c r="F43" s="93">
        <v>18.8</v>
      </c>
      <c r="G43" s="93">
        <v>90</v>
      </c>
      <c r="H43" s="93">
        <v>90</v>
      </c>
      <c r="I43" s="93" t="s">
        <v>353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361</v>
      </c>
      <c r="B44" s="93" t="s">
        <v>352</v>
      </c>
      <c r="C44" s="93">
        <v>0.22</v>
      </c>
      <c r="D44" s="93">
        <v>1.278</v>
      </c>
      <c r="E44" s="93">
        <v>1.58</v>
      </c>
      <c r="F44" s="93">
        <v>68.930000000000007</v>
      </c>
      <c r="G44" s="93">
        <v>0</v>
      </c>
      <c r="H44" s="93">
        <v>90</v>
      </c>
      <c r="I44" s="93" t="s">
        <v>362</v>
      </c>
      <c r="J44"/>
      <c r="K44"/>
      <c r="L44"/>
      <c r="M44"/>
      <c r="N44"/>
      <c r="O44"/>
      <c r="P44"/>
      <c r="Q44"/>
      <c r="R44"/>
      <c r="S44"/>
    </row>
    <row r="45" spans="1:19">
      <c r="A45" s="93" t="s">
        <v>363</v>
      </c>
      <c r="B45" s="93" t="s">
        <v>352</v>
      </c>
      <c r="C45" s="93">
        <v>0.22</v>
      </c>
      <c r="D45" s="93">
        <v>1.278</v>
      </c>
      <c r="E45" s="93">
        <v>1.58</v>
      </c>
      <c r="F45" s="93">
        <v>18.8</v>
      </c>
      <c r="G45" s="93">
        <v>270</v>
      </c>
      <c r="H45" s="93">
        <v>90</v>
      </c>
      <c r="I45" s="93" t="s">
        <v>357</v>
      </c>
      <c r="J45"/>
      <c r="K45"/>
      <c r="L45"/>
      <c r="M45"/>
      <c r="N45"/>
      <c r="O45"/>
      <c r="P45"/>
      <c r="Q45"/>
      <c r="R45"/>
      <c r="S45"/>
    </row>
    <row r="46" spans="1:19">
      <c r="A46" s="93" t="s">
        <v>364</v>
      </c>
      <c r="B46" s="93" t="s">
        <v>359</v>
      </c>
      <c r="C46" s="93">
        <v>0.3</v>
      </c>
      <c r="D46" s="93">
        <v>3.12</v>
      </c>
      <c r="E46" s="93">
        <v>12.904</v>
      </c>
      <c r="F46" s="93">
        <v>139.41</v>
      </c>
      <c r="G46" s="93">
        <v>0</v>
      </c>
      <c r="H46" s="93">
        <v>180</v>
      </c>
      <c r="I46" s="93"/>
      <c r="J46"/>
      <c r="K46"/>
      <c r="L46"/>
      <c r="M46"/>
      <c r="N46"/>
      <c r="O46"/>
      <c r="P46"/>
      <c r="Q46"/>
      <c r="R46"/>
      <c r="S46"/>
    </row>
    <row r="47" spans="1:19">
      <c r="A47" s="93" t="s">
        <v>563</v>
      </c>
      <c r="B47" s="93" t="s">
        <v>562</v>
      </c>
      <c r="C47" s="93">
        <v>0.3</v>
      </c>
      <c r="D47" s="93">
        <v>0.56899999999999995</v>
      </c>
      <c r="E47" s="93">
        <v>0.63700000000000001</v>
      </c>
      <c r="F47" s="93">
        <v>139.41</v>
      </c>
      <c r="G47" s="93">
        <v>180</v>
      </c>
      <c r="H47" s="93">
        <v>0</v>
      </c>
      <c r="I47" s="93"/>
      <c r="J47"/>
      <c r="K47"/>
      <c r="L47"/>
      <c r="M47"/>
      <c r="N47"/>
      <c r="O47"/>
      <c r="P47"/>
      <c r="Q47"/>
      <c r="R47"/>
      <c r="S47"/>
    </row>
    <row r="48" spans="1:19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19">
      <c r="A49" s="87"/>
      <c r="B49" s="93" t="s">
        <v>43</v>
      </c>
      <c r="C49" s="93" t="s">
        <v>365</v>
      </c>
      <c r="D49" s="93" t="s">
        <v>366</v>
      </c>
      <c r="E49" s="93" t="s">
        <v>367</v>
      </c>
      <c r="F49" s="93" t="s">
        <v>37</v>
      </c>
      <c r="G49" s="93" t="s">
        <v>368</v>
      </c>
      <c r="H49" s="93" t="s">
        <v>369</v>
      </c>
      <c r="I49" s="93" t="s">
        <v>370</v>
      </c>
      <c r="J49" s="93" t="s">
        <v>348</v>
      </c>
      <c r="K49" s="93" t="s">
        <v>350</v>
      </c>
      <c r="L49"/>
      <c r="M49"/>
      <c r="N49"/>
      <c r="O49"/>
      <c r="P49"/>
      <c r="Q49"/>
      <c r="R49"/>
      <c r="S49"/>
    </row>
    <row r="50" spans="1:19">
      <c r="A50" s="93" t="s">
        <v>371</v>
      </c>
      <c r="B50" s="93" t="s">
        <v>649</v>
      </c>
      <c r="C50" s="93">
        <v>13.94</v>
      </c>
      <c r="D50" s="93">
        <v>13.94</v>
      </c>
      <c r="E50" s="93">
        <v>5.835</v>
      </c>
      <c r="F50" s="93">
        <v>0.54</v>
      </c>
      <c r="G50" s="93">
        <v>0.38400000000000001</v>
      </c>
      <c r="H50" s="93" t="s">
        <v>58</v>
      </c>
      <c r="I50" s="93" t="s">
        <v>351</v>
      </c>
      <c r="J50" s="93">
        <v>90</v>
      </c>
      <c r="K50" s="93" t="s">
        <v>353</v>
      </c>
      <c r="L50"/>
      <c r="M50"/>
      <c r="N50"/>
      <c r="O50"/>
      <c r="P50"/>
      <c r="Q50"/>
      <c r="R50"/>
      <c r="S50"/>
    </row>
    <row r="51" spans="1:19">
      <c r="A51" s="93" t="s">
        <v>372</v>
      </c>
      <c r="B51" s="93" t="s">
        <v>649</v>
      </c>
      <c r="C51" s="93">
        <v>19.3</v>
      </c>
      <c r="D51" s="93">
        <v>19.3</v>
      </c>
      <c r="E51" s="93">
        <v>5.835</v>
      </c>
      <c r="F51" s="93">
        <v>0.54</v>
      </c>
      <c r="G51" s="93">
        <v>0.38400000000000001</v>
      </c>
      <c r="H51" s="93" t="s">
        <v>58</v>
      </c>
      <c r="I51" s="93" t="s">
        <v>354</v>
      </c>
      <c r="J51" s="93">
        <v>180</v>
      </c>
      <c r="K51" s="93" t="s">
        <v>355</v>
      </c>
      <c r="L51"/>
      <c r="M51"/>
      <c r="N51"/>
      <c r="O51"/>
      <c r="P51"/>
      <c r="Q51"/>
      <c r="R51"/>
      <c r="S51"/>
    </row>
    <row r="52" spans="1:19">
      <c r="A52" s="93" t="s">
        <v>373</v>
      </c>
      <c r="B52" s="93" t="s">
        <v>649</v>
      </c>
      <c r="C52" s="93">
        <v>13.94</v>
      </c>
      <c r="D52" s="93">
        <v>13.94</v>
      </c>
      <c r="E52" s="93">
        <v>5.835</v>
      </c>
      <c r="F52" s="93">
        <v>0.54</v>
      </c>
      <c r="G52" s="93">
        <v>0.38400000000000001</v>
      </c>
      <c r="H52" s="93" t="s">
        <v>58</v>
      </c>
      <c r="I52" s="93" t="s">
        <v>356</v>
      </c>
      <c r="J52" s="93">
        <v>270</v>
      </c>
      <c r="K52" s="93" t="s">
        <v>357</v>
      </c>
      <c r="L52"/>
      <c r="M52"/>
      <c r="N52"/>
      <c r="O52"/>
      <c r="P52"/>
      <c r="Q52"/>
      <c r="R52"/>
      <c r="S52"/>
    </row>
    <row r="53" spans="1:19">
      <c r="A53" s="93" t="s">
        <v>374</v>
      </c>
      <c r="B53" s="93"/>
      <c r="C53" s="93"/>
      <c r="D53" s="93">
        <v>47.17</v>
      </c>
      <c r="E53" s="93">
        <v>5.83</v>
      </c>
      <c r="F53" s="93">
        <v>0.54</v>
      </c>
      <c r="G53" s="93">
        <v>0.38400000000000001</v>
      </c>
      <c r="H53" s="93"/>
      <c r="I53" s="93"/>
      <c r="J53" s="93"/>
      <c r="K53" s="93"/>
      <c r="L53"/>
      <c r="M53"/>
      <c r="N53"/>
      <c r="O53"/>
      <c r="P53"/>
      <c r="Q53"/>
      <c r="R53"/>
      <c r="S53"/>
    </row>
    <row r="54" spans="1:19">
      <c r="A54" s="93" t="s">
        <v>375</v>
      </c>
      <c r="B54" s="93"/>
      <c r="C54" s="93"/>
      <c r="D54" s="93">
        <v>0</v>
      </c>
      <c r="E54" s="93" t="s">
        <v>376</v>
      </c>
      <c r="F54" s="93" t="s">
        <v>376</v>
      </c>
      <c r="G54" s="93" t="s">
        <v>376</v>
      </c>
      <c r="H54" s="93"/>
      <c r="I54" s="93"/>
      <c r="J54" s="93"/>
      <c r="K54" s="93"/>
      <c r="L54"/>
      <c r="M54"/>
      <c r="N54"/>
      <c r="O54"/>
      <c r="P54"/>
      <c r="Q54"/>
      <c r="R54"/>
      <c r="S54"/>
    </row>
    <row r="55" spans="1:19">
      <c r="A55" s="93" t="s">
        <v>377</v>
      </c>
      <c r="B55" s="93"/>
      <c r="C55" s="93"/>
      <c r="D55" s="93">
        <v>47.17</v>
      </c>
      <c r="E55" s="93">
        <v>5.83</v>
      </c>
      <c r="F55" s="93">
        <v>0.54</v>
      </c>
      <c r="G55" s="93">
        <v>0.38400000000000001</v>
      </c>
      <c r="H55" s="93"/>
      <c r="I55" s="93"/>
      <c r="J55" s="93"/>
      <c r="K55" s="93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87"/>
      <c r="B57" s="93" t="s">
        <v>111</v>
      </c>
      <c r="C57" s="93" t="s">
        <v>378</v>
      </c>
      <c r="D57" s="93" t="s">
        <v>379</v>
      </c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93" t="s">
        <v>27</v>
      </c>
      <c r="B58" s="93"/>
      <c r="C58" s="93"/>
      <c r="D58" s="93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7"/>
      <c r="B60" s="93" t="s">
        <v>111</v>
      </c>
      <c r="C60" s="93" t="s">
        <v>380</v>
      </c>
      <c r="D60" s="93" t="s">
        <v>381</v>
      </c>
      <c r="E60" s="93" t="s">
        <v>382</v>
      </c>
      <c r="F60" s="93" t="s">
        <v>383</v>
      </c>
      <c r="G60" s="93" t="s">
        <v>379</v>
      </c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93" t="s">
        <v>384</v>
      </c>
      <c r="B61" s="93" t="s">
        <v>385</v>
      </c>
      <c r="C61" s="93">
        <v>105916.77</v>
      </c>
      <c r="D61" s="93">
        <v>71608.55</v>
      </c>
      <c r="E61" s="93">
        <v>34308.22</v>
      </c>
      <c r="F61" s="93">
        <v>0.68</v>
      </c>
      <c r="G61" s="93">
        <v>3.33</v>
      </c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93" t="s">
        <v>386</v>
      </c>
      <c r="B62" s="93" t="s">
        <v>385</v>
      </c>
      <c r="C62" s="93">
        <v>25044.98</v>
      </c>
      <c r="D62" s="93">
        <v>16932.490000000002</v>
      </c>
      <c r="E62" s="93">
        <v>8112.49</v>
      </c>
      <c r="F62" s="93">
        <v>0.68</v>
      </c>
      <c r="G62" s="93">
        <v>3.3</v>
      </c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87"/>
      <c r="B64" s="93" t="s">
        <v>111</v>
      </c>
      <c r="C64" s="93" t="s">
        <v>380</v>
      </c>
      <c r="D64" s="93" t="s">
        <v>379</v>
      </c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93" t="s">
        <v>387</v>
      </c>
      <c r="B65" s="93" t="s">
        <v>388</v>
      </c>
      <c r="C65" s="93">
        <v>182719.35999999999</v>
      </c>
      <c r="D65" s="93">
        <v>0.78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 s="93" t="s">
        <v>389</v>
      </c>
      <c r="B66" s="93" t="s">
        <v>388</v>
      </c>
      <c r="C66" s="93">
        <v>55606.92</v>
      </c>
      <c r="D66" s="93">
        <v>0.78</v>
      </c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87"/>
      <c r="B68" s="93" t="s">
        <v>111</v>
      </c>
      <c r="C68" s="93" t="s">
        <v>390</v>
      </c>
      <c r="D68" s="93" t="s">
        <v>391</v>
      </c>
      <c r="E68" s="93" t="s">
        <v>392</v>
      </c>
      <c r="F68" s="93" t="s">
        <v>393</v>
      </c>
      <c r="G68" s="93" t="s">
        <v>394</v>
      </c>
      <c r="H68" s="93" t="s">
        <v>395</v>
      </c>
      <c r="I68"/>
      <c r="J68"/>
      <c r="K68"/>
      <c r="L68"/>
      <c r="M68"/>
      <c r="N68"/>
      <c r="O68"/>
      <c r="P68"/>
      <c r="Q68"/>
      <c r="R68"/>
      <c r="S68"/>
    </row>
    <row r="69" spans="1:19">
      <c r="A69" s="93" t="s">
        <v>396</v>
      </c>
      <c r="B69" s="93" t="s">
        <v>397</v>
      </c>
      <c r="C69" s="93">
        <v>1</v>
      </c>
      <c r="D69" s="93">
        <v>0</v>
      </c>
      <c r="E69" s="93">
        <v>1.83</v>
      </c>
      <c r="F69" s="93">
        <v>0</v>
      </c>
      <c r="G69" s="93">
        <v>1</v>
      </c>
      <c r="H69" s="93" t="s">
        <v>398</v>
      </c>
      <c r="I69"/>
      <c r="J69"/>
      <c r="K69"/>
      <c r="L69"/>
      <c r="M69"/>
      <c r="N69"/>
      <c r="O69"/>
      <c r="P69"/>
      <c r="Q69"/>
      <c r="R69"/>
      <c r="S69"/>
    </row>
    <row r="70" spans="1:19">
      <c r="A70" s="93" t="s">
        <v>399</v>
      </c>
      <c r="B70" s="93" t="s">
        <v>397</v>
      </c>
      <c r="C70" s="93">
        <v>1</v>
      </c>
      <c r="D70" s="93">
        <v>0</v>
      </c>
      <c r="E70" s="93">
        <v>0.06</v>
      </c>
      <c r="F70" s="93">
        <v>0</v>
      </c>
      <c r="G70" s="93">
        <v>1</v>
      </c>
      <c r="H70" s="93" t="s">
        <v>398</v>
      </c>
      <c r="I70"/>
      <c r="J70"/>
      <c r="K70"/>
      <c r="L70"/>
      <c r="M70"/>
      <c r="N70"/>
      <c r="O70"/>
      <c r="P70"/>
      <c r="Q70"/>
      <c r="R70"/>
      <c r="S70"/>
    </row>
    <row r="71" spans="1:19">
      <c r="A71" s="93" t="s">
        <v>400</v>
      </c>
      <c r="B71" s="93" t="s">
        <v>401</v>
      </c>
      <c r="C71" s="93">
        <v>0.57999999999999996</v>
      </c>
      <c r="D71" s="93">
        <v>1109.6500000000001</v>
      </c>
      <c r="E71" s="93">
        <v>4.2699999999999996</v>
      </c>
      <c r="F71" s="93">
        <v>8135.7</v>
      </c>
      <c r="G71" s="93">
        <v>1</v>
      </c>
      <c r="H71" s="93" t="s">
        <v>402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93" t="s">
        <v>403</v>
      </c>
      <c r="B72" s="93" t="s">
        <v>401</v>
      </c>
      <c r="C72" s="93">
        <v>0.55000000000000004</v>
      </c>
      <c r="D72" s="93">
        <v>622</v>
      </c>
      <c r="E72" s="93">
        <v>1.01</v>
      </c>
      <c r="F72" s="93">
        <v>1148.95</v>
      </c>
      <c r="G72" s="93">
        <v>1</v>
      </c>
      <c r="H72" s="93" t="s">
        <v>402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7"/>
      <c r="B74" s="93" t="s">
        <v>111</v>
      </c>
      <c r="C74" s="93" t="s">
        <v>404</v>
      </c>
      <c r="D74" s="93" t="s">
        <v>405</v>
      </c>
      <c r="E74" s="93" t="s">
        <v>406</v>
      </c>
      <c r="F74" s="93" t="s">
        <v>407</v>
      </c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408</v>
      </c>
      <c r="B75" s="93" t="s">
        <v>409</v>
      </c>
      <c r="C75" s="93" t="s">
        <v>410</v>
      </c>
      <c r="D75" s="93">
        <v>0.1</v>
      </c>
      <c r="E75" s="93">
        <v>0</v>
      </c>
      <c r="F75" s="93">
        <v>1</v>
      </c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87"/>
      <c r="B77" s="93" t="s">
        <v>111</v>
      </c>
      <c r="C77" s="93" t="s">
        <v>411</v>
      </c>
      <c r="D77" s="93" t="s">
        <v>412</v>
      </c>
      <c r="E77" s="93" t="s">
        <v>413</v>
      </c>
      <c r="F77" s="93" t="s">
        <v>414</v>
      </c>
      <c r="G77" s="93" t="s">
        <v>415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3" t="s">
        <v>416</v>
      </c>
      <c r="B78" s="93" t="s">
        <v>417</v>
      </c>
      <c r="C78" s="93">
        <v>0.2</v>
      </c>
      <c r="D78" s="93">
        <v>845000</v>
      </c>
      <c r="E78" s="93">
        <v>0.8</v>
      </c>
      <c r="F78" s="93">
        <v>3.43</v>
      </c>
      <c r="G78" s="93">
        <v>0.57999999999999996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87"/>
      <c r="B80" s="93" t="s">
        <v>432</v>
      </c>
      <c r="C80" s="93" t="s">
        <v>433</v>
      </c>
      <c r="D80" s="93" t="s">
        <v>434</v>
      </c>
      <c r="E80" s="93" t="s">
        <v>435</v>
      </c>
      <c r="F80" s="93" t="s">
        <v>436</v>
      </c>
      <c r="G80" s="93" t="s">
        <v>437</v>
      </c>
      <c r="H80" s="93" t="s">
        <v>438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418</v>
      </c>
      <c r="B81" s="93">
        <v>30873.872599999999</v>
      </c>
      <c r="C81" s="93">
        <v>48.709600000000002</v>
      </c>
      <c r="D81" s="93">
        <v>101.5343</v>
      </c>
      <c r="E81" s="93">
        <v>0</v>
      </c>
      <c r="F81" s="93">
        <v>4.0000000000000002E-4</v>
      </c>
      <c r="G81" s="93">
        <v>180511.9743</v>
      </c>
      <c r="H81" s="93">
        <v>12595.852699999999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93" t="s">
        <v>419</v>
      </c>
      <c r="B82" s="93">
        <v>27033.963500000002</v>
      </c>
      <c r="C82" s="93">
        <v>43.274500000000003</v>
      </c>
      <c r="D82" s="93">
        <v>91.960899999999995</v>
      </c>
      <c r="E82" s="93">
        <v>0</v>
      </c>
      <c r="F82" s="93">
        <v>4.0000000000000002E-4</v>
      </c>
      <c r="G82" s="93">
        <v>163500.42689999999</v>
      </c>
      <c r="H82" s="93">
        <v>11086.8063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 s="93" t="s">
        <v>420</v>
      </c>
      <c r="B83" s="93">
        <v>27261.238799999999</v>
      </c>
      <c r="C83" s="93">
        <v>45.661000000000001</v>
      </c>
      <c r="D83" s="93">
        <v>102.6491</v>
      </c>
      <c r="E83" s="93">
        <v>0</v>
      </c>
      <c r="F83" s="93">
        <v>4.0000000000000002E-4</v>
      </c>
      <c r="G83" s="93">
        <v>182530.0926</v>
      </c>
      <c r="H83" s="93">
        <v>11366.809600000001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421</v>
      </c>
      <c r="B84" s="93">
        <v>26567.191699999999</v>
      </c>
      <c r="C84" s="93">
        <v>45.886699999999998</v>
      </c>
      <c r="D84" s="93">
        <v>106.84059999999999</v>
      </c>
      <c r="E84" s="93">
        <v>0</v>
      </c>
      <c r="F84" s="93">
        <v>4.0000000000000002E-4</v>
      </c>
      <c r="G84" s="93">
        <v>189999.95809999999</v>
      </c>
      <c r="H84" s="93">
        <v>11205.6212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93" t="s">
        <v>278</v>
      </c>
      <c r="B85" s="93">
        <v>28736.252899999999</v>
      </c>
      <c r="C85" s="93">
        <v>50.975999999999999</v>
      </c>
      <c r="D85" s="93">
        <v>122.1469</v>
      </c>
      <c r="E85" s="93">
        <v>0</v>
      </c>
      <c r="F85" s="93">
        <v>5.0000000000000001E-4</v>
      </c>
      <c r="G85" s="93">
        <v>217234.88029999999</v>
      </c>
      <c r="H85" s="93">
        <v>12244.524299999999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93" t="s">
        <v>422</v>
      </c>
      <c r="B86" s="93">
        <v>30132.022799999999</v>
      </c>
      <c r="C86" s="93">
        <v>53.987400000000001</v>
      </c>
      <c r="D86" s="93">
        <v>130.70439999999999</v>
      </c>
      <c r="E86" s="93">
        <v>0</v>
      </c>
      <c r="F86" s="93">
        <v>5.0000000000000001E-4</v>
      </c>
      <c r="G86" s="93">
        <v>232459.90820000001</v>
      </c>
      <c r="H86" s="93">
        <v>12888.709699999999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423</v>
      </c>
      <c r="B87" s="93">
        <v>32849.275699999998</v>
      </c>
      <c r="C87" s="93">
        <v>59.1554</v>
      </c>
      <c r="D87" s="93">
        <v>143.95920000000001</v>
      </c>
      <c r="E87" s="93">
        <v>0</v>
      </c>
      <c r="F87" s="93">
        <v>5.0000000000000001E-4</v>
      </c>
      <c r="G87" s="93">
        <v>256036.7378</v>
      </c>
      <c r="H87" s="93">
        <v>14078.647800000001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424</v>
      </c>
      <c r="B88" s="93">
        <v>32211.1374</v>
      </c>
      <c r="C88" s="93">
        <v>57.9236</v>
      </c>
      <c r="D88" s="93">
        <v>140.7576</v>
      </c>
      <c r="E88" s="93">
        <v>0</v>
      </c>
      <c r="F88" s="93">
        <v>5.0000000000000001E-4</v>
      </c>
      <c r="G88" s="93">
        <v>250341.80410000001</v>
      </c>
      <c r="H88" s="93">
        <v>13797.5231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425</v>
      </c>
      <c r="B89" s="93">
        <v>29369.858100000001</v>
      </c>
      <c r="C89" s="93">
        <v>52.529800000000002</v>
      </c>
      <c r="D89" s="93">
        <v>126.94710000000001</v>
      </c>
      <c r="E89" s="93">
        <v>0</v>
      </c>
      <c r="F89" s="93">
        <v>5.0000000000000001E-4</v>
      </c>
      <c r="G89" s="93">
        <v>225776.44270000001</v>
      </c>
      <c r="H89" s="93">
        <v>12554.1983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426</v>
      </c>
      <c r="B90" s="93">
        <v>27019.946800000002</v>
      </c>
      <c r="C90" s="93">
        <v>46.994300000000003</v>
      </c>
      <c r="D90" s="93">
        <v>110.25790000000001</v>
      </c>
      <c r="E90" s="93">
        <v>0</v>
      </c>
      <c r="F90" s="93">
        <v>4.0000000000000002E-4</v>
      </c>
      <c r="G90" s="93">
        <v>196080.77590000001</v>
      </c>
      <c r="H90" s="93">
        <v>11426.6644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427</v>
      </c>
      <c r="B91" s="93">
        <v>26589.7032</v>
      </c>
      <c r="C91" s="93">
        <v>44.255299999999998</v>
      </c>
      <c r="D91" s="93">
        <v>98.743700000000004</v>
      </c>
      <c r="E91" s="93">
        <v>0</v>
      </c>
      <c r="F91" s="93">
        <v>4.0000000000000002E-4</v>
      </c>
      <c r="G91" s="93">
        <v>175582.20989999999</v>
      </c>
      <c r="H91" s="93">
        <v>11060.868899999999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3" t="s">
        <v>428</v>
      </c>
      <c r="B92" s="93">
        <v>29677.415099999998</v>
      </c>
      <c r="C92" s="93">
        <v>47.6098</v>
      </c>
      <c r="D92" s="93">
        <v>101.4619</v>
      </c>
      <c r="E92" s="93">
        <v>0</v>
      </c>
      <c r="F92" s="93">
        <v>4.0000000000000002E-4</v>
      </c>
      <c r="G92" s="93">
        <v>180394.07800000001</v>
      </c>
      <c r="H92" s="93">
        <v>12180.490599999999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3"/>
      <c r="B93" s="93"/>
      <c r="C93" s="93"/>
      <c r="D93" s="93"/>
      <c r="E93" s="93"/>
      <c r="F93" s="93"/>
      <c r="G93" s="93"/>
      <c r="H93" s="93"/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429</v>
      </c>
      <c r="B94" s="93">
        <v>348321.8787</v>
      </c>
      <c r="C94" s="93">
        <v>596.96349999999995</v>
      </c>
      <c r="D94" s="93">
        <v>1377.9636</v>
      </c>
      <c r="E94" s="93">
        <v>0</v>
      </c>
      <c r="F94" s="93">
        <v>5.1999999999999998E-3</v>
      </c>
      <c r="G94" s="94">
        <v>2450450</v>
      </c>
      <c r="H94" s="93">
        <v>146486.717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3" t="s">
        <v>430</v>
      </c>
      <c r="B95" s="93">
        <v>26567.191699999999</v>
      </c>
      <c r="C95" s="93">
        <v>43.274500000000003</v>
      </c>
      <c r="D95" s="93">
        <v>91.960899999999995</v>
      </c>
      <c r="E95" s="93">
        <v>0</v>
      </c>
      <c r="F95" s="93">
        <v>4.0000000000000002E-4</v>
      </c>
      <c r="G95" s="93">
        <v>163500.42689999999</v>
      </c>
      <c r="H95" s="93">
        <v>11060.868899999999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3" t="s">
        <v>431</v>
      </c>
      <c r="B96" s="93">
        <v>32849.275699999998</v>
      </c>
      <c r="C96" s="93">
        <v>59.1554</v>
      </c>
      <c r="D96" s="93">
        <v>143.95920000000001</v>
      </c>
      <c r="E96" s="93">
        <v>0</v>
      </c>
      <c r="F96" s="93">
        <v>5.0000000000000001E-4</v>
      </c>
      <c r="G96" s="93">
        <v>256036.7378</v>
      </c>
      <c r="H96" s="93">
        <v>14078.647800000001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 s="87"/>
      <c r="B98" s="93" t="s">
        <v>439</v>
      </c>
      <c r="C98" s="93" t="s">
        <v>440</v>
      </c>
      <c r="D98" s="93" t="s">
        <v>441</v>
      </c>
      <c r="E98" s="93" t="s">
        <v>442</v>
      </c>
      <c r="F98" s="93" t="s">
        <v>443</v>
      </c>
      <c r="G98" s="93" t="s">
        <v>444</v>
      </c>
      <c r="H98" s="93" t="s">
        <v>445</v>
      </c>
      <c r="I98" s="93" t="s">
        <v>446</v>
      </c>
      <c r="J98" s="93" t="s">
        <v>447</v>
      </c>
      <c r="K98" s="93" t="s">
        <v>448</v>
      </c>
      <c r="L98" s="93" t="s">
        <v>449</v>
      </c>
      <c r="M98" s="93" t="s">
        <v>450</v>
      </c>
      <c r="N98" s="93" t="s">
        <v>451</v>
      </c>
      <c r="O98" s="93" t="s">
        <v>452</v>
      </c>
      <c r="P98" s="93" t="s">
        <v>453</v>
      </c>
      <c r="Q98" s="93" t="s">
        <v>454</v>
      </c>
      <c r="R98" s="93" t="s">
        <v>455</v>
      </c>
      <c r="S98" s="93" t="s">
        <v>456</v>
      </c>
    </row>
    <row r="99" spans="1:19">
      <c r="A99" s="93" t="s">
        <v>418</v>
      </c>
      <c r="B99" s="94">
        <v>104081000000</v>
      </c>
      <c r="C99" s="93">
        <v>55026.879999999997</v>
      </c>
      <c r="D99" s="93" t="s">
        <v>583</v>
      </c>
      <c r="E99" s="93">
        <v>11214.473</v>
      </c>
      <c r="F99" s="93">
        <v>26914.7</v>
      </c>
      <c r="G99" s="93">
        <v>9284.652</v>
      </c>
      <c r="H99" s="93">
        <v>0</v>
      </c>
      <c r="I99" s="93">
        <v>5671.27</v>
      </c>
      <c r="J99" s="93">
        <v>0</v>
      </c>
      <c r="K99" s="93">
        <v>0</v>
      </c>
      <c r="L99" s="93">
        <v>0</v>
      </c>
      <c r="M99" s="93">
        <v>0</v>
      </c>
      <c r="N99" s="93">
        <v>0</v>
      </c>
      <c r="O99" s="93">
        <v>0</v>
      </c>
      <c r="P99" s="93">
        <v>0</v>
      </c>
      <c r="Q99" s="93">
        <v>1941.7850000000001</v>
      </c>
      <c r="R99" s="93">
        <v>0</v>
      </c>
      <c r="S99" s="93">
        <v>0</v>
      </c>
    </row>
    <row r="100" spans="1:19">
      <c r="A100" s="93" t="s">
        <v>419</v>
      </c>
      <c r="B100" s="94">
        <v>94272800000</v>
      </c>
      <c r="C100" s="93">
        <v>58500.01</v>
      </c>
      <c r="D100" s="93" t="s">
        <v>584</v>
      </c>
      <c r="E100" s="93">
        <v>11214.473</v>
      </c>
      <c r="F100" s="93">
        <v>26914.7</v>
      </c>
      <c r="G100" s="93">
        <v>9284.652</v>
      </c>
      <c r="H100" s="93">
        <v>0</v>
      </c>
      <c r="I100" s="93">
        <v>9014.1869999999999</v>
      </c>
      <c r="J100" s="93">
        <v>0</v>
      </c>
      <c r="K100" s="93">
        <v>0</v>
      </c>
      <c r="L100" s="93">
        <v>0</v>
      </c>
      <c r="M100" s="93">
        <v>0</v>
      </c>
      <c r="N100" s="93">
        <v>0</v>
      </c>
      <c r="O100" s="93">
        <v>0</v>
      </c>
      <c r="P100" s="93">
        <v>0</v>
      </c>
      <c r="Q100" s="93">
        <v>2071.998</v>
      </c>
      <c r="R100" s="93">
        <v>0</v>
      </c>
      <c r="S100" s="93">
        <v>0</v>
      </c>
    </row>
    <row r="101" spans="1:19">
      <c r="A101" s="93" t="s">
        <v>420</v>
      </c>
      <c r="B101" s="94">
        <v>105245000000</v>
      </c>
      <c r="C101" s="93">
        <v>64891.540999999997</v>
      </c>
      <c r="D101" s="93" t="s">
        <v>585</v>
      </c>
      <c r="E101" s="93">
        <v>11214.473</v>
      </c>
      <c r="F101" s="93">
        <v>26914.7</v>
      </c>
      <c r="G101" s="93">
        <v>9284.652</v>
      </c>
      <c r="H101" s="93">
        <v>0</v>
      </c>
      <c r="I101" s="93">
        <v>15466.652</v>
      </c>
      <c r="J101" s="93">
        <v>0</v>
      </c>
      <c r="K101" s="93">
        <v>0</v>
      </c>
      <c r="L101" s="93">
        <v>0</v>
      </c>
      <c r="M101" s="93">
        <v>0</v>
      </c>
      <c r="N101" s="93">
        <v>0</v>
      </c>
      <c r="O101" s="93">
        <v>0</v>
      </c>
      <c r="P101" s="93">
        <v>0</v>
      </c>
      <c r="Q101" s="93">
        <v>2011.0640000000001</v>
      </c>
      <c r="R101" s="93">
        <v>0</v>
      </c>
      <c r="S101" s="93">
        <v>0</v>
      </c>
    </row>
    <row r="102" spans="1:19">
      <c r="A102" s="93" t="s">
        <v>421</v>
      </c>
      <c r="B102" s="94">
        <v>109552000000</v>
      </c>
      <c r="C102" s="93">
        <v>73486.766000000003</v>
      </c>
      <c r="D102" s="93" t="s">
        <v>472</v>
      </c>
      <c r="E102" s="93">
        <v>11214.473</v>
      </c>
      <c r="F102" s="93">
        <v>26914.7</v>
      </c>
      <c r="G102" s="93">
        <v>9284.652</v>
      </c>
      <c r="H102" s="93">
        <v>0</v>
      </c>
      <c r="I102" s="93">
        <v>23994.952000000001</v>
      </c>
      <c r="J102" s="93">
        <v>0</v>
      </c>
      <c r="K102" s="93">
        <v>0</v>
      </c>
      <c r="L102" s="93">
        <v>0</v>
      </c>
      <c r="M102" s="93">
        <v>0</v>
      </c>
      <c r="N102" s="93">
        <v>0</v>
      </c>
      <c r="O102" s="93">
        <v>0</v>
      </c>
      <c r="P102" s="93">
        <v>0</v>
      </c>
      <c r="Q102" s="93">
        <v>2077.989</v>
      </c>
      <c r="R102" s="93">
        <v>0</v>
      </c>
      <c r="S102" s="93">
        <v>0</v>
      </c>
    </row>
    <row r="103" spans="1:19">
      <c r="A103" s="93" t="s">
        <v>278</v>
      </c>
      <c r="B103" s="94">
        <v>125256000000</v>
      </c>
      <c r="C103" s="93">
        <v>82592.159</v>
      </c>
      <c r="D103" s="93" t="s">
        <v>586</v>
      </c>
      <c r="E103" s="93">
        <v>11214.473</v>
      </c>
      <c r="F103" s="93">
        <v>26914.7</v>
      </c>
      <c r="G103" s="93">
        <v>9284.652</v>
      </c>
      <c r="H103" s="93">
        <v>0</v>
      </c>
      <c r="I103" s="93">
        <v>33054.116999999998</v>
      </c>
      <c r="J103" s="93">
        <v>0</v>
      </c>
      <c r="K103" s="93">
        <v>0</v>
      </c>
      <c r="L103" s="93">
        <v>0</v>
      </c>
      <c r="M103" s="93">
        <v>0</v>
      </c>
      <c r="N103" s="93">
        <v>0</v>
      </c>
      <c r="O103" s="93">
        <v>0</v>
      </c>
      <c r="P103" s="93">
        <v>0</v>
      </c>
      <c r="Q103" s="93">
        <v>2124.2170000000001</v>
      </c>
      <c r="R103" s="93">
        <v>0</v>
      </c>
      <c r="S103" s="93">
        <v>0</v>
      </c>
    </row>
    <row r="104" spans="1:19">
      <c r="A104" s="93" t="s">
        <v>422</v>
      </c>
      <c r="B104" s="94">
        <v>134034000000</v>
      </c>
      <c r="C104" s="93">
        <v>84725.505999999994</v>
      </c>
      <c r="D104" s="93" t="s">
        <v>587</v>
      </c>
      <c r="E104" s="93">
        <v>11214.473</v>
      </c>
      <c r="F104" s="93">
        <v>26914.7</v>
      </c>
      <c r="G104" s="93">
        <v>9284.652</v>
      </c>
      <c r="H104" s="93">
        <v>0</v>
      </c>
      <c r="I104" s="93">
        <v>35156.711000000003</v>
      </c>
      <c r="J104" s="93">
        <v>0</v>
      </c>
      <c r="K104" s="93">
        <v>0</v>
      </c>
      <c r="L104" s="93">
        <v>0</v>
      </c>
      <c r="M104" s="93">
        <v>0</v>
      </c>
      <c r="N104" s="93">
        <v>0</v>
      </c>
      <c r="O104" s="93">
        <v>0</v>
      </c>
      <c r="P104" s="93">
        <v>0</v>
      </c>
      <c r="Q104" s="93">
        <v>2154.9690000000001</v>
      </c>
      <c r="R104" s="93">
        <v>0</v>
      </c>
      <c r="S104" s="93">
        <v>0</v>
      </c>
    </row>
    <row r="105" spans="1:19">
      <c r="A105" s="93" t="s">
        <v>423</v>
      </c>
      <c r="B105" s="94">
        <v>147628000000</v>
      </c>
      <c r="C105" s="93">
        <v>89977.615000000005</v>
      </c>
      <c r="D105" s="93" t="s">
        <v>588</v>
      </c>
      <c r="E105" s="93">
        <v>11214.473</v>
      </c>
      <c r="F105" s="93">
        <v>26914.7</v>
      </c>
      <c r="G105" s="93">
        <v>9284.652</v>
      </c>
      <c r="H105" s="93">
        <v>0</v>
      </c>
      <c r="I105" s="93">
        <v>40309.000999999997</v>
      </c>
      <c r="J105" s="93">
        <v>0</v>
      </c>
      <c r="K105" s="93">
        <v>0</v>
      </c>
      <c r="L105" s="93">
        <v>0</v>
      </c>
      <c r="M105" s="93">
        <v>0</v>
      </c>
      <c r="N105" s="93">
        <v>0</v>
      </c>
      <c r="O105" s="93">
        <v>0</v>
      </c>
      <c r="P105" s="93">
        <v>0</v>
      </c>
      <c r="Q105" s="93">
        <v>2254.7890000000002</v>
      </c>
      <c r="R105" s="93">
        <v>0</v>
      </c>
      <c r="S105" s="93">
        <v>0</v>
      </c>
    </row>
    <row r="106" spans="1:19">
      <c r="A106" s="93" t="s">
        <v>424</v>
      </c>
      <c r="B106" s="94">
        <v>144345000000</v>
      </c>
      <c r="C106" s="93">
        <v>86608.482000000004</v>
      </c>
      <c r="D106" s="93" t="s">
        <v>553</v>
      </c>
      <c r="E106" s="93">
        <v>11214.473</v>
      </c>
      <c r="F106" s="93">
        <v>26914.7</v>
      </c>
      <c r="G106" s="93">
        <v>9284.652</v>
      </c>
      <c r="H106" s="93">
        <v>0</v>
      </c>
      <c r="I106" s="93">
        <v>36981.33</v>
      </c>
      <c r="J106" s="93">
        <v>0</v>
      </c>
      <c r="K106" s="93">
        <v>0</v>
      </c>
      <c r="L106" s="93">
        <v>0</v>
      </c>
      <c r="M106" s="93">
        <v>0</v>
      </c>
      <c r="N106" s="93">
        <v>0</v>
      </c>
      <c r="O106" s="93">
        <v>0</v>
      </c>
      <c r="P106" s="93">
        <v>0</v>
      </c>
      <c r="Q106" s="93">
        <v>2213.3270000000002</v>
      </c>
      <c r="R106" s="93">
        <v>0</v>
      </c>
      <c r="S106" s="93">
        <v>0</v>
      </c>
    </row>
    <row r="107" spans="1:19">
      <c r="A107" s="93" t="s">
        <v>425</v>
      </c>
      <c r="B107" s="94">
        <v>130181000000</v>
      </c>
      <c r="C107" s="93">
        <v>81356.816999999995</v>
      </c>
      <c r="D107" s="93" t="s">
        <v>473</v>
      </c>
      <c r="E107" s="93">
        <v>11214.473</v>
      </c>
      <c r="F107" s="93">
        <v>26914.7</v>
      </c>
      <c r="G107" s="93">
        <v>9284.652</v>
      </c>
      <c r="H107" s="93">
        <v>0</v>
      </c>
      <c r="I107" s="93">
        <v>31775.703000000001</v>
      </c>
      <c r="J107" s="93">
        <v>0</v>
      </c>
      <c r="K107" s="93">
        <v>0</v>
      </c>
      <c r="L107" s="93">
        <v>0</v>
      </c>
      <c r="M107" s="93">
        <v>0</v>
      </c>
      <c r="N107" s="93">
        <v>0</v>
      </c>
      <c r="O107" s="93">
        <v>0</v>
      </c>
      <c r="P107" s="93">
        <v>0</v>
      </c>
      <c r="Q107" s="93">
        <v>2167.2890000000002</v>
      </c>
      <c r="R107" s="93">
        <v>0</v>
      </c>
      <c r="S107" s="93">
        <v>0</v>
      </c>
    </row>
    <row r="108" spans="1:19">
      <c r="A108" s="93" t="s">
        <v>426</v>
      </c>
      <c r="B108" s="94">
        <v>113058000000</v>
      </c>
      <c r="C108" s="93">
        <v>75888.134999999995</v>
      </c>
      <c r="D108" s="93" t="s">
        <v>474</v>
      </c>
      <c r="E108" s="93">
        <v>11214.473</v>
      </c>
      <c r="F108" s="93">
        <v>26914.7</v>
      </c>
      <c r="G108" s="93">
        <v>9284.652</v>
      </c>
      <c r="H108" s="93">
        <v>0</v>
      </c>
      <c r="I108" s="93">
        <v>26339.718000000001</v>
      </c>
      <c r="J108" s="93">
        <v>0</v>
      </c>
      <c r="K108" s="93">
        <v>0</v>
      </c>
      <c r="L108" s="93">
        <v>0</v>
      </c>
      <c r="M108" s="93">
        <v>0</v>
      </c>
      <c r="N108" s="93">
        <v>0</v>
      </c>
      <c r="O108" s="93">
        <v>0</v>
      </c>
      <c r="P108" s="93">
        <v>0</v>
      </c>
      <c r="Q108" s="93">
        <v>2134.5920000000001</v>
      </c>
      <c r="R108" s="93">
        <v>0</v>
      </c>
      <c r="S108" s="93">
        <v>0</v>
      </c>
    </row>
    <row r="109" spans="1:19">
      <c r="A109" s="93" t="s">
        <v>427</v>
      </c>
      <c r="B109" s="94">
        <v>101239000000</v>
      </c>
      <c r="C109" s="93">
        <v>61848.89</v>
      </c>
      <c r="D109" s="93" t="s">
        <v>475</v>
      </c>
      <c r="E109" s="93">
        <v>11214.473</v>
      </c>
      <c r="F109" s="93">
        <v>26914.7</v>
      </c>
      <c r="G109" s="93">
        <v>9284.652</v>
      </c>
      <c r="H109" s="93">
        <v>0</v>
      </c>
      <c r="I109" s="93">
        <v>12378.088</v>
      </c>
      <c r="J109" s="93">
        <v>0</v>
      </c>
      <c r="K109" s="93">
        <v>0</v>
      </c>
      <c r="L109" s="93">
        <v>0</v>
      </c>
      <c r="M109" s="93">
        <v>0</v>
      </c>
      <c r="N109" s="93">
        <v>0</v>
      </c>
      <c r="O109" s="93">
        <v>0</v>
      </c>
      <c r="P109" s="93">
        <v>0</v>
      </c>
      <c r="Q109" s="93">
        <v>2056.9769999999999</v>
      </c>
      <c r="R109" s="93">
        <v>0</v>
      </c>
      <c r="S109" s="93">
        <v>0</v>
      </c>
    </row>
    <row r="110" spans="1:19">
      <c r="A110" s="93" t="s">
        <v>428</v>
      </c>
      <c r="B110" s="94">
        <v>104014000000</v>
      </c>
      <c r="C110" s="93">
        <v>56736.019</v>
      </c>
      <c r="D110" s="93" t="s">
        <v>589</v>
      </c>
      <c r="E110" s="93">
        <v>11214.473</v>
      </c>
      <c r="F110" s="93">
        <v>26914.7</v>
      </c>
      <c r="G110" s="93">
        <v>9284.652</v>
      </c>
      <c r="H110" s="93">
        <v>0</v>
      </c>
      <c r="I110" s="93">
        <v>7267.1620000000003</v>
      </c>
      <c r="J110" s="93">
        <v>0</v>
      </c>
      <c r="K110" s="93">
        <v>0</v>
      </c>
      <c r="L110" s="93">
        <v>0</v>
      </c>
      <c r="M110" s="93">
        <v>0</v>
      </c>
      <c r="N110" s="93">
        <v>0</v>
      </c>
      <c r="O110" s="93">
        <v>0</v>
      </c>
      <c r="P110" s="93">
        <v>0</v>
      </c>
      <c r="Q110" s="93">
        <v>2055.0309999999999</v>
      </c>
      <c r="R110" s="93">
        <v>0</v>
      </c>
      <c r="S110" s="93">
        <v>0</v>
      </c>
    </row>
    <row r="111" spans="1:19">
      <c r="A111" s="93"/>
      <c r="B111" s="93"/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</row>
    <row r="112" spans="1:19">
      <c r="A112" s="93" t="s">
        <v>429</v>
      </c>
      <c r="B112" s="94">
        <v>1412910000000</v>
      </c>
      <c r="C112" s="93"/>
      <c r="D112" s="93"/>
      <c r="E112" s="93"/>
      <c r="F112" s="93"/>
      <c r="G112" s="93"/>
      <c r="H112" s="93"/>
      <c r="I112" s="93"/>
      <c r="J112" s="93"/>
      <c r="K112" s="93"/>
      <c r="L112" s="93">
        <v>0</v>
      </c>
      <c r="M112" s="93">
        <v>0</v>
      </c>
      <c r="N112" s="93">
        <v>0</v>
      </c>
      <c r="O112" s="93">
        <v>0</v>
      </c>
      <c r="P112" s="93">
        <v>0</v>
      </c>
      <c r="Q112" s="93"/>
      <c r="R112" s="93">
        <v>0</v>
      </c>
      <c r="S112" s="93">
        <v>0</v>
      </c>
    </row>
    <row r="113" spans="1:19">
      <c r="A113" s="93" t="s">
        <v>430</v>
      </c>
      <c r="B113" s="94">
        <v>94272800000</v>
      </c>
      <c r="C113" s="93">
        <v>55026.879999999997</v>
      </c>
      <c r="D113" s="93"/>
      <c r="E113" s="93">
        <v>11214.473</v>
      </c>
      <c r="F113" s="93">
        <v>26914.7</v>
      </c>
      <c r="G113" s="93">
        <v>9284.652</v>
      </c>
      <c r="H113" s="93">
        <v>0</v>
      </c>
      <c r="I113" s="93">
        <v>5671.27</v>
      </c>
      <c r="J113" s="93">
        <v>0</v>
      </c>
      <c r="K113" s="93">
        <v>0</v>
      </c>
      <c r="L113" s="93">
        <v>0</v>
      </c>
      <c r="M113" s="93">
        <v>0</v>
      </c>
      <c r="N113" s="93">
        <v>0</v>
      </c>
      <c r="O113" s="93">
        <v>0</v>
      </c>
      <c r="P113" s="93">
        <v>0</v>
      </c>
      <c r="Q113" s="93">
        <v>1941.7850000000001</v>
      </c>
      <c r="R113" s="93">
        <v>0</v>
      </c>
      <c r="S113" s="93">
        <v>0</v>
      </c>
    </row>
    <row r="114" spans="1:19">
      <c r="A114" s="93" t="s">
        <v>431</v>
      </c>
      <c r="B114" s="94">
        <v>147628000000</v>
      </c>
      <c r="C114" s="93">
        <v>89977.615000000005</v>
      </c>
      <c r="D114" s="93"/>
      <c r="E114" s="93">
        <v>11214.473</v>
      </c>
      <c r="F114" s="93">
        <v>26914.7</v>
      </c>
      <c r="G114" s="93">
        <v>9284.652</v>
      </c>
      <c r="H114" s="93">
        <v>0</v>
      </c>
      <c r="I114" s="93">
        <v>40309.000999999997</v>
      </c>
      <c r="J114" s="93">
        <v>0</v>
      </c>
      <c r="K114" s="93">
        <v>0</v>
      </c>
      <c r="L114" s="93">
        <v>0</v>
      </c>
      <c r="M114" s="93">
        <v>0</v>
      </c>
      <c r="N114" s="93">
        <v>0</v>
      </c>
      <c r="O114" s="93">
        <v>0</v>
      </c>
      <c r="P114" s="93">
        <v>0</v>
      </c>
      <c r="Q114" s="93">
        <v>2254.7890000000002</v>
      </c>
      <c r="R114" s="93">
        <v>0</v>
      </c>
      <c r="S114" s="93">
        <v>0</v>
      </c>
    </row>
    <row r="115" spans="1:1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7"/>
      <c r="B116" s="93" t="s">
        <v>460</v>
      </c>
      <c r="C116" s="93" t="s">
        <v>461</v>
      </c>
      <c r="D116" s="93" t="s">
        <v>157</v>
      </c>
      <c r="E116" s="93" t="s">
        <v>158</v>
      </c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93" t="s">
        <v>462</v>
      </c>
      <c r="B117" s="93">
        <v>40385.019999999997</v>
      </c>
      <c r="C117" s="93">
        <v>14946</v>
      </c>
      <c r="D117" s="93">
        <v>0</v>
      </c>
      <c r="E117" s="93">
        <v>55331.02</v>
      </c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93" t="s">
        <v>463</v>
      </c>
      <c r="B118" s="93">
        <v>79.010000000000005</v>
      </c>
      <c r="C118" s="93">
        <v>29.24</v>
      </c>
      <c r="D118" s="93">
        <v>0</v>
      </c>
      <c r="E118" s="93">
        <v>108.25</v>
      </c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93" t="s">
        <v>464</v>
      </c>
      <c r="B119" s="93">
        <v>79.010000000000005</v>
      </c>
      <c r="C119" s="93">
        <v>29.24</v>
      </c>
      <c r="D119" s="93">
        <v>0</v>
      </c>
      <c r="E119" s="93">
        <v>108.25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6"/>
      <c r="B120" s="86"/>
      <c r="C120" s="86"/>
      <c r="D120" s="86"/>
      <c r="E120" s="86"/>
    </row>
    <row r="121" spans="1:19">
      <c r="A121" s="86"/>
      <c r="B121" s="86"/>
      <c r="C121" s="86"/>
      <c r="D121" s="86"/>
      <c r="E121" s="86"/>
    </row>
    <row r="122" spans="1:19">
      <c r="A122" s="86"/>
      <c r="B122" s="86"/>
      <c r="C122" s="86"/>
      <c r="D122" s="86"/>
      <c r="E122" s="86"/>
    </row>
    <row r="123" spans="1:19">
      <c r="A123" s="86"/>
      <c r="B123" s="86"/>
    </row>
    <row r="124" spans="1:19">
      <c r="A124" s="86"/>
      <c r="B124" s="86"/>
    </row>
    <row r="125" spans="1:19">
      <c r="A125" s="86"/>
      <c r="B125" s="86"/>
    </row>
    <row r="126" spans="1:19">
      <c r="A126" s="86"/>
      <c r="B126" s="8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8"/>
  <dimension ref="A1:S126"/>
  <sheetViews>
    <sheetView workbookViewId="0"/>
  </sheetViews>
  <sheetFormatPr defaultRowHeight="10.5"/>
  <cols>
    <col min="1" max="1" width="38.5" style="84" customWidth="1"/>
    <col min="2" max="2" width="32.6640625" style="84" customWidth="1"/>
    <col min="3" max="3" width="33.6640625" style="84" customWidth="1"/>
    <col min="4" max="4" width="38.6640625" style="84" customWidth="1"/>
    <col min="5" max="5" width="45.6640625" style="84" customWidth="1"/>
    <col min="6" max="6" width="50" style="84" customWidth="1"/>
    <col min="7" max="7" width="43.6640625" style="84" customWidth="1"/>
    <col min="8" max="9" width="38.33203125" style="84" customWidth="1"/>
    <col min="10" max="10" width="46.1640625" style="84" customWidth="1"/>
    <col min="11" max="11" width="36.5" style="84" customWidth="1"/>
    <col min="12" max="12" width="45" style="84" customWidth="1"/>
    <col min="13" max="13" width="50.1640625" style="84" customWidth="1"/>
    <col min="14" max="15" width="44.83203125" style="84" customWidth="1"/>
    <col min="16" max="16" width="45.33203125" style="84" customWidth="1"/>
    <col min="17" max="17" width="45.1640625" style="84" customWidth="1"/>
    <col min="18" max="18" width="42.6640625" style="84" customWidth="1"/>
    <col min="19" max="19" width="48.1640625" style="84" customWidth="1"/>
    <col min="20" max="23" width="9.33203125" style="84" customWidth="1"/>
    <col min="24" max="16384" width="9.33203125" style="84"/>
  </cols>
  <sheetData>
    <row r="1" spans="1:19">
      <c r="A1" s="87"/>
      <c r="B1" s="93" t="s">
        <v>316</v>
      </c>
      <c r="C1" s="93" t="s">
        <v>317</v>
      </c>
      <c r="D1" s="93" t="s">
        <v>318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319</v>
      </c>
      <c r="B2" s="93">
        <v>2345.98</v>
      </c>
      <c r="C2" s="93">
        <v>4589.59</v>
      </c>
      <c r="D2" s="93">
        <v>4589.59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320</v>
      </c>
      <c r="B3" s="93">
        <v>2345.98</v>
      </c>
      <c r="C3" s="93">
        <v>4589.59</v>
      </c>
      <c r="D3" s="93">
        <v>4589.59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321</v>
      </c>
      <c r="B4" s="93">
        <v>5049.95</v>
      </c>
      <c r="C4" s="93">
        <v>9879.51</v>
      </c>
      <c r="D4" s="93">
        <v>9879.51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322</v>
      </c>
      <c r="B5" s="93">
        <v>5049.95</v>
      </c>
      <c r="C5" s="93">
        <v>9879.51</v>
      </c>
      <c r="D5" s="93">
        <v>9879.51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3" t="s">
        <v>323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324</v>
      </c>
      <c r="B8" s="93">
        <v>511.15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325</v>
      </c>
      <c r="B9" s="93">
        <v>511.15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326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3" t="s">
        <v>327</v>
      </c>
      <c r="C12" s="93" t="s">
        <v>328</v>
      </c>
      <c r="D12" s="93" t="s">
        <v>329</v>
      </c>
      <c r="E12" s="93" t="s">
        <v>330</v>
      </c>
      <c r="F12" s="93" t="s">
        <v>331</v>
      </c>
      <c r="G12" s="93" t="s">
        <v>332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64</v>
      </c>
      <c r="B13" s="93">
        <v>0</v>
      </c>
      <c r="C13" s="93">
        <v>126.25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65</v>
      </c>
      <c r="B14" s="93">
        <v>58.26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73</v>
      </c>
      <c r="B15" s="93">
        <v>289.8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74</v>
      </c>
      <c r="B16" s="93">
        <v>16.86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75</v>
      </c>
      <c r="B17" s="93">
        <v>599.04999999999995</v>
      </c>
      <c r="C17" s="93">
        <v>800.92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76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77</v>
      </c>
      <c r="B19" s="93">
        <v>216.1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78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79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80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59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81</v>
      </c>
      <c r="B24" s="93">
        <v>0</v>
      </c>
      <c r="C24" s="93">
        <v>176.6</v>
      </c>
      <c r="D24" s="93">
        <v>0</v>
      </c>
      <c r="E24" s="93">
        <v>0</v>
      </c>
      <c r="F24" s="93">
        <v>0</v>
      </c>
      <c r="G24" s="93">
        <v>1377.36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82</v>
      </c>
      <c r="B25" s="93">
        <v>62.12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83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84</v>
      </c>
      <c r="B28" s="93">
        <v>1242.2</v>
      </c>
      <c r="C28" s="93">
        <v>1103.78</v>
      </c>
      <c r="D28" s="93">
        <v>0</v>
      </c>
      <c r="E28" s="93">
        <v>0</v>
      </c>
      <c r="F28" s="93">
        <v>0</v>
      </c>
      <c r="G28" s="93">
        <v>1377.36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3" t="s">
        <v>323</v>
      </c>
      <c r="C30" s="93" t="s">
        <v>227</v>
      </c>
      <c r="D30" s="93" t="s">
        <v>333</v>
      </c>
      <c r="E30" s="93" t="s">
        <v>334</v>
      </c>
      <c r="F30" s="93" t="s">
        <v>335</v>
      </c>
      <c r="G30" s="93" t="s">
        <v>336</v>
      </c>
      <c r="H30" s="93" t="s">
        <v>337</v>
      </c>
      <c r="I30" s="93" t="s">
        <v>338</v>
      </c>
      <c r="J30" s="93" t="s">
        <v>339</v>
      </c>
      <c r="K30"/>
      <c r="L30"/>
      <c r="M30"/>
      <c r="N30"/>
      <c r="O30"/>
      <c r="P30"/>
      <c r="Q30"/>
      <c r="R30"/>
      <c r="S30"/>
    </row>
    <row r="31" spans="1:19">
      <c r="A31" s="93" t="s">
        <v>340</v>
      </c>
      <c r="B31" s="93">
        <v>371.75</v>
      </c>
      <c r="C31" s="93" t="s">
        <v>235</v>
      </c>
      <c r="D31" s="93">
        <v>1133.3900000000001</v>
      </c>
      <c r="E31" s="93">
        <v>1</v>
      </c>
      <c r="F31" s="93">
        <v>169.19</v>
      </c>
      <c r="G31" s="93">
        <v>47.17</v>
      </c>
      <c r="H31" s="93">
        <v>27.38</v>
      </c>
      <c r="I31" s="93">
        <v>1.39</v>
      </c>
      <c r="J31" s="93">
        <v>60.261200000000002</v>
      </c>
      <c r="K31"/>
      <c r="L31"/>
      <c r="M31"/>
      <c r="N31"/>
      <c r="O31"/>
      <c r="P31"/>
      <c r="Q31"/>
      <c r="R31"/>
      <c r="S31"/>
    </row>
    <row r="32" spans="1:19">
      <c r="A32" s="93" t="s">
        <v>341</v>
      </c>
      <c r="B32" s="93">
        <v>139.41</v>
      </c>
      <c r="C32" s="93" t="s">
        <v>235</v>
      </c>
      <c r="D32" s="93">
        <v>425.02</v>
      </c>
      <c r="E32" s="93">
        <v>1</v>
      </c>
      <c r="F32" s="93">
        <v>106.53</v>
      </c>
      <c r="G32" s="93">
        <v>0</v>
      </c>
      <c r="H32" s="93">
        <v>16.37</v>
      </c>
      <c r="I32" s="93">
        <v>18.59</v>
      </c>
      <c r="J32" s="93">
        <v>1579.5173</v>
      </c>
      <c r="K32"/>
      <c r="L32"/>
      <c r="M32"/>
      <c r="N32"/>
      <c r="O32"/>
      <c r="P32"/>
      <c r="Q32"/>
      <c r="R32"/>
      <c r="S32"/>
    </row>
    <row r="33" spans="1:19">
      <c r="A33" s="93" t="s">
        <v>158</v>
      </c>
      <c r="B33" s="93">
        <v>511.15</v>
      </c>
      <c r="C33" s="93"/>
      <c r="D33" s="93">
        <v>1558.4</v>
      </c>
      <c r="E33" s="93"/>
      <c r="F33" s="93">
        <v>275.72000000000003</v>
      </c>
      <c r="G33" s="93">
        <v>47.17</v>
      </c>
      <c r="H33" s="93">
        <v>24.377300000000002</v>
      </c>
      <c r="I33" s="93">
        <v>1.86</v>
      </c>
      <c r="J33" s="93">
        <v>474.60320000000002</v>
      </c>
      <c r="K33"/>
      <c r="L33"/>
      <c r="M33"/>
      <c r="N33"/>
      <c r="O33"/>
      <c r="P33"/>
      <c r="Q33"/>
      <c r="R33"/>
      <c r="S33"/>
    </row>
    <row r="34" spans="1:19">
      <c r="A34" s="93" t="s">
        <v>342</v>
      </c>
      <c r="B34" s="93">
        <v>511.15</v>
      </c>
      <c r="C34" s="93"/>
      <c r="D34" s="93">
        <v>1558.4</v>
      </c>
      <c r="E34" s="93"/>
      <c r="F34" s="93">
        <v>275.72000000000003</v>
      </c>
      <c r="G34" s="93">
        <v>47.17</v>
      </c>
      <c r="H34" s="93">
        <v>24.377300000000002</v>
      </c>
      <c r="I34" s="93">
        <v>1.86</v>
      </c>
      <c r="J34" s="93">
        <v>474.60320000000002</v>
      </c>
      <c r="K34"/>
      <c r="L34"/>
      <c r="M34"/>
      <c r="N34"/>
      <c r="O34"/>
      <c r="P34"/>
      <c r="Q34"/>
      <c r="R34"/>
      <c r="S34"/>
    </row>
    <row r="35" spans="1:19">
      <c r="A35" s="93" t="s">
        <v>343</v>
      </c>
      <c r="B35" s="93">
        <v>0</v>
      </c>
      <c r="C35" s="93"/>
      <c r="D35" s="93">
        <v>0</v>
      </c>
      <c r="E35" s="93"/>
      <c r="F35" s="93">
        <v>0</v>
      </c>
      <c r="G35" s="93">
        <v>0</v>
      </c>
      <c r="H35" s="93"/>
      <c r="I35" s="93"/>
      <c r="J35" s="93"/>
      <c r="K35"/>
      <c r="L35"/>
      <c r="M35"/>
      <c r="N35"/>
      <c r="O35"/>
      <c r="P35"/>
      <c r="Q35"/>
      <c r="R35"/>
      <c r="S35"/>
    </row>
    <row r="36" spans="1:19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1:19">
      <c r="A37" s="87"/>
      <c r="B37" s="93" t="s">
        <v>43</v>
      </c>
      <c r="C37" s="93" t="s">
        <v>344</v>
      </c>
      <c r="D37" s="93" t="s">
        <v>345</v>
      </c>
      <c r="E37" s="93" t="s">
        <v>346</v>
      </c>
      <c r="F37" s="93" t="s">
        <v>347</v>
      </c>
      <c r="G37" s="93" t="s">
        <v>348</v>
      </c>
      <c r="H37" s="93" t="s">
        <v>349</v>
      </c>
      <c r="I37" s="93" t="s">
        <v>350</v>
      </c>
      <c r="J37"/>
      <c r="K37"/>
      <c r="L37"/>
      <c r="M37"/>
      <c r="N37"/>
      <c r="O37"/>
      <c r="P37"/>
      <c r="Q37"/>
      <c r="R37"/>
      <c r="S37"/>
    </row>
    <row r="38" spans="1:19">
      <c r="A38" s="93" t="s">
        <v>351</v>
      </c>
      <c r="B38" s="93" t="s">
        <v>352</v>
      </c>
      <c r="C38" s="93">
        <v>0.22</v>
      </c>
      <c r="D38" s="93">
        <v>1.306</v>
      </c>
      <c r="E38" s="93">
        <v>1.623</v>
      </c>
      <c r="F38" s="93">
        <v>50.13</v>
      </c>
      <c r="G38" s="93">
        <v>90</v>
      </c>
      <c r="H38" s="93">
        <v>90</v>
      </c>
      <c r="I38" s="93" t="s">
        <v>353</v>
      </c>
      <c r="J38"/>
      <c r="K38"/>
      <c r="L38"/>
      <c r="M38"/>
      <c r="N38"/>
      <c r="O38"/>
      <c r="P38"/>
      <c r="Q38"/>
      <c r="R38"/>
      <c r="S38"/>
    </row>
    <row r="39" spans="1:19">
      <c r="A39" s="93" t="s">
        <v>354</v>
      </c>
      <c r="B39" s="93" t="s">
        <v>352</v>
      </c>
      <c r="C39" s="93">
        <v>0.22</v>
      </c>
      <c r="D39" s="93">
        <v>1.306</v>
      </c>
      <c r="E39" s="93">
        <v>1.623</v>
      </c>
      <c r="F39" s="93">
        <v>68.930000000000007</v>
      </c>
      <c r="G39" s="93">
        <v>180</v>
      </c>
      <c r="H39" s="93">
        <v>90</v>
      </c>
      <c r="I39" s="93" t="s">
        <v>355</v>
      </c>
      <c r="J39"/>
      <c r="K39"/>
      <c r="L39"/>
      <c r="M39"/>
      <c r="N39"/>
      <c r="O39"/>
      <c r="P39"/>
      <c r="Q39"/>
      <c r="R39"/>
      <c r="S39"/>
    </row>
    <row r="40" spans="1:19">
      <c r="A40" s="93" t="s">
        <v>356</v>
      </c>
      <c r="B40" s="93" t="s">
        <v>352</v>
      </c>
      <c r="C40" s="93">
        <v>0.22</v>
      </c>
      <c r="D40" s="93">
        <v>1.306</v>
      </c>
      <c r="E40" s="93">
        <v>1.623</v>
      </c>
      <c r="F40" s="93">
        <v>50.13</v>
      </c>
      <c r="G40" s="93">
        <v>270</v>
      </c>
      <c r="H40" s="93">
        <v>90</v>
      </c>
      <c r="I40" s="93" t="s">
        <v>357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358</v>
      </c>
      <c r="B41" s="93" t="s">
        <v>359</v>
      </c>
      <c r="C41" s="93">
        <v>0.3</v>
      </c>
      <c r="D41" s="93">
        <v>3.12</v>
      </c>
      <c r="E41" s="93">
        <v>12.904</v>
      </c>
      <c r="F41" s="93">
        <v>371.75</v>
      </c>
      <c r="G41" s="93">
        <v>0</v>
      </c>
      <c r="H41" s="93">
        <v>180</v>
      </c>
      <c r="I41" s="93"/>
      <c r="J41"/>
      <c r="K41"/>
      <c r="L41"/>
      <c r="M41"/>
      <c r="N41"/>
      <c r="O41"/>
      <c r="P41"/>
      <c r="Q41"/>
      <c r="R41"/>
      <c r="S41"/>
    </row>
    <row r="42" spans="1:19">
      <c r="A42" s="93" t="s">
        <v>561</v>
      </c>
      <c r="B42" s="93" t="s">
        <v>562</v>
      </c>
      <c r="C42" s="93">
        <v>0.3</v>
      </c>
      <c r="D42" s="93">
        <v>0.56899999999999995</v>
      </c>
      <c r="E42" s="93">
        <v>0.63700000000000001</v>
      </c>
      <c r="F42" s="93">
        <v>371.75</v>
      </c>
      <c r="G42" s="93">
        <v>180</v>
      </c>
      <c r="H42" s="93">
        <v>0</v>
      </c>
      <c r="I42" s="93"/>
      <c r="J42"/>
      <c r="K42"/>
      <c r="L42"/>
      <c r="M42"/>
      <c r="N42"/>
      <c r="O42"/>
      <c r="P42"/>
      <c r="Q42"/>
      <c r="R42"/>
      <c r="S42"/>
    </row>
    <row r="43" spans="1:19">
      <c r="A43" s="93" t="s">
        <v>360</v>
      </c>
      <c r="B43" s="93" t="s">
        <v>352</v>
      </c>
      <c r="C43" s="93">
        <v>0.22</v>
      </c>
      <c r="D43" s="93">
        <v>1.306</v>
      </c>
      <c r="E43" s="93">
        <v>1.623</v>
      </c>
      <c r="F43" s="93">
        <v>18.8</v>
      </c>
      <c r="G43" s="93">
        <v>90</v>
      </c>
      <c r="H43" s="93">
        <v>90</v>
      </c>
      <c r="I43" s="93" t="s">
        <v>353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361</v>
      </c>
      <c r="B44" s="93" t="s">
        <v>352</v>
      </c>
      <c r="C44" s="93">
        <v>0.22</v>
      </c>
      <c r="D44" s="93">
        <v>1.306</v>
      </c>
      <c r="E44" s="93">
        <v>1.623</v>
      </c>
      <c r="F44" s="93">
        <v>68.930000000000007</v>
      </c>
      <c r="G44" s="93">
        <v>0</v>
      </c>
      <c r="H44" s="93">
        <v>90</v>
      </c>
      <c r="I44" s="93" t="s">
        <v>362</v>
      </c>
      <c r="J44"/>
      <c r="K44"/>
      <c r="L44"/>
      <c r="M44"/>
      <c r="N44"/>
      <c r="O44"/>
      <c r="P44"/>
      <c r="Q44"/>
      <c r="R44"/>
      <c r="S44"/>
    </row>
    <row r="45" spans="1:19">
      <c r="A45" s="93" t="s">
        <v>363</v>
      </c>
      <c r="B45" s="93" t="s">
        <v>352</v>
      </c>
      <c r="C45" s="93">
        <v>0.22</v>
      </c>
      <c r="D45" s="93">
        <v>1.306</v>
      </c>
      <c r="E45" s="93">
        <v>1.623</v>
      </c>
      <c r="F45" s="93">
        <v>18.8</v>
      </c>
      <c r="G45" s="93">
        <v>270</v>
      </c>
      <c r="H45" s="93">
        <v>90</v>
      </c>
      <c r="I45" s="93" t="s">
        <v>357</v>
      </c>
      <c r="J45"/>
      <c r="K45"/>
      <c r="L45"/>
      <c r="M45"/>
      <c r="N45"/>
      <c r="O45"/>
      <c r="P45"/>
      <c r="Q45"/>
      <c r="R45"/>
      <c r="S45"/>
    </row>
    <row r="46" spans="1:19">
      <c r="A46" s="93" t="s">
        <v>364</v>
      </c>
      <c r="B46" s="93" t="s">
        <v>359</v>
      </c>
      <c r="C46" s="93">
        <v>0.3</v>
      </c>
      <c r="D46" s="93">
        <v>3.12</v>
      </c>
      <c r="E46" s="93">
        <v>12.904</v>
      </c>
      <c r="F46" s="93">
        <v>139.41</v>
      </c>
      <c r="G46" s="93">
        <v>0</v>
      </c>
      <c r="H46" s="93">
        <v>180</v>
      </c>
      <c r="I46" s="93"/>
      <c r="J46"/>
      <c r="K46"/>
      <c r="L46"/>
      <c r="M46"/>
      <c r="N46"/>
      <c r="O46"/>
      <c r="P46"/>
      <c r="Q46"/>
      <c r="R46"/>
      <c r="S46"/>
    </row>
    <row r="47" spans="1:19">
      <c r="A47" s="93" t="s">
        <v>563</v>
      </c>
      <c r="B47" s="93" t="s">
        <v>562</v>
      </c>
      <c r="C47" s="93">
        <v>0.3</v>
      </c>
      <c r="D47" s="93">
        <v>0.56899999999999995</v>
      </c>
      <c r="E47" s="93">
        <v>0.63700000000000001</v>
      </c>
      <c r="F47" s="93">
        <v>139.41</v>
      </c>
      <c r="G47" s="93">
        <v>180</v>
      </c>
      <c r="H47" s="93">
        <v>0</v>
      </c>
      <c r="I47" s="93"/>
      <c r="J47"/>
      <c r="K47"/>
      <c r="L47"/>
      <c r="M47"/>
      <c r="N47"/>
      <c r="O47"/>
      <c r="P47"/>
      <c r="Q47"/>
      <c r="R47"/>
      <c r="S47"/>
    </row>
    <row r="48" spans="1:19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19">
      <c r="A49" s="87"/>
      <c r="B49" s="93" t="s">
        <v>43</v>
      </c>
      <c r="C49" s="93" t="s">
        <v>365</v>
      </c>
      <c r="D49" s="93" t="s">
        <v>366</v>
      </c>
      <c r="E49" s="93" t="s">
        <v>367</v>
      </c>
      <c r="F49" s="93" t="s">
        <v>37</v>
      </c>
      <c r="G49" s="93" t="s">
        <v>368</v>
      </c>
      <c r="H49" s="93" t="s">
        <v>369</v>
      </c>
      <c r="I49" s="93" t="s">
        <v>370</v>
      </c>
      <c r="J49" s="93" t="s">
        <v>348</v>
      </c>
      <c r="K49" s="93" t="s">
        <v>350</v>
      </c>
      <c r="L49"/>
      <c r="M49"/>
      <c r="N49"/>
      <c r="O49"/>
      <c r="P49"/>
      <c r="Q49"/>
      <c r="R49"/>
      <c r="S49"/>
    </row>
    <row r="50" spans="1:19">
      <c r="A50" s="93" t="s">
        <v>371</v>
      </c>
      <c r="B50" s="93" t="s">
        <v>649</v>
      </c>
      <c r="C50" s="93">
        <v>13.94</v>
      </c>
      <c r="D50" s="93">
        <v>13.94</v>
      </c>
      <c r="E50" s="93">
        <v>5.835</v>
      </c>
      <c r="F50" s="93">
        <v>0.54</v>
      </c>
      <c r="G50" s="93">
        <v>0.38400000000000001</v>
      </c>
      <c r="H50" s="93" t="s">
        <v>58</v>
      </c>
      <c r="I50" s="93" t="s">
        <v>351</v>
      </c>
      <c r="J50" s="93">
        <v>90</v>
      </c>
      <c r="K50" s="93" t="s">
        <v>353</v>
      </c>
      <c r="L50"/>
      <c r="M50"/>
      <c r="N50"/>
      <c r="O50"/>
      <c r="P50"/>
      <c r="Q50"/>
      <c r="R50"/>
      <c r="S50"/>
    </row>
    <row r="51" spans="1:19">
      <c r="A51" s="93" t="s">
        <v>372</v>
      </c>
      <c r="B51" s="93" t="s">
        <v>649</v>
      </c>
      <c r="C51" s="93">
        <v>19.3</v>
      </c>
      <c r="D51" s="93">
        <v>19.3</v>
      </c>
      <c r="E51" s="93">
        <v>5.835</v>
      </c>
      <c r="F51" s="93">
        <v>0.54</v>
      </c>
      <c r="G51" s="93">
        <v>0.38400000000000001</v>
      </c>
      <c r="H51" s="93" t="s">
        <v>58</v>
      </c>
      <c r="I51" s="93" t="s">
        <v>354</v>
      </c>
      <c r="J51" s="93">
        <v>180</v>
      </c>
      <c r="K51" s="93" t="s">
        <v>355</v>
      </c>
      <c r="L51"/>
      <c r="M51"/>
      <c r="N51"/>
      <c r="O51"/>
      <c r="P51"/>
      <c r="Q51"/>
      <c r="R51"/>
      <c r="S51"/>
    </row>
    <row r="52" spans="1:19">
      <c r="A52" s="93" t="s">
        <v>373</v>
      </c>
      <c r="B52" s="93" t="s">
        <v>649</v>
      </c>
      <c r="C52" s="93">
        <v>13.94</v>
      </c>
      <c r="D52" s="93">
        <v>13.94</v>
      </c>
      <c r="E52" s="93">
        <v>5.835</v>
      </c>
      <c r="F52" s="93">
        <v>0.54</v>
      </c>
      <c r="G52" s="93">
        <v>0.38400000000000001</v>
      </c>
      <c r="H52" s="93" t="s">
        <v>58</v>
      </c>
      <c r="I52" s="93" t="s">
        <v>356</v>
      </c>
      <c r="J52" s="93">
        <v>270</v>
      </c>
      <c r="K52" s="93" t="s">
        <v>357</v>
      </c>
      <c r="L52"/>
      <c r="M52"/>
      <c r="N52"/>
      <c r="O52"/>
      <c r="P52"/>
      <c r="Q52"/>
      <c r="R52"/>
      <c r="S52"/>
    </row>
    <row r="53" spans="1:19">
      <c r="A53" s="93" t="s">
        <v>374</v>
      </c>
      <c r="B53" s="93"/>
      <c r="C53" s="93"/>
      <c r="D53" s="93">
        <v>47.17</v>
      </c>
      <c r="E53" s="93">
        <v>5.83</v>
      </c>
      <c r="F53" s="93">
        <v>0.54</v>
      </c>
      <c r="G53" s="93">
        <v>0.38400000000000001</v>
      </c>
      <c r="H53" s="93"/>
      <c r="I53" s="93"/>
      <c r="J53" s="93"/>
      <c r="K53" s="93"/>
      <c r="L53"/>
      <c r="M53"/>
      <c r="N53"/>
      <c r="O53"/>
      <c r="P53"/>
      <c r="Q53"/>
      <c r="R53"/>
      <c r="S53"/>
    </row>
    <row r="54" spans="1:19">
      <c r="A54" s="93" t="s">
        <v>375</v>
      </c>
      <c r="B54" s="93"/>
      <c r="C54" s="93"/>
      <c r="D54" s="93">
        <v>0</v>
      </c>
      <c r="E54" s="93" t="s">
        <v>376</v>
      </c>
      <c r="F54" s="93" t="s">
        <v>376</v>
      </c>
      <c r="G54" s="93" t="s">
        <v>376</v>
      </c>
      <c r="H54" s="93"/>
      <c r="I54" s="93"/>
      <c r="J54" s="93"/>
      <c r="K54" s="93"/>
      <c r="L54"/>
      <c r="M54"/>
      <c r="N54"/>
      <c r="O54"/>
      <c r="P54"/>
      <c r="Q54"/>
      <c r="R54"/>
      <c r="S54"/>
    </row>
    <row r="55" spans="1:19">
      <c r="A55" s="93" t="s">
        <v>377</v>
      </c>
      <c r="B55" s="93"/>
      <c r="C55" s="93"/>
      <c r="D55" s="93">
        <v>47.17</v>
      </c>
      <c r="E55" s="93">
        <v>5.83</v>
      </c>
      <c r="F55" s="93">
        <v>0.54</v>
      </c>
      <c r="G55" s="93">
        <v>0.38400000000000001</v>
      </c>
      <c r="H55" s="93"/>
      <c r="I55" s="93"/>
      <c r="J55" s="93"/>
      <c r="K55" s="93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87"/>
      <c r="B57" s="93" t="s">
        <v>111</v>
      </c>
      <c r="C57" s="93" t="s">
        <v>378</v>
      </c>
      <c r="D57" s="93" t="s">
        <v>379</v>
      </c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93" t="s">
        <v>27</v>
      </c>
      <c r="B58" s="93"/>
      <c r="C58" s="93"/>
      <c r="D58" s="93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7"/>
      <c r="B60" s="93" t="s">
        <v>111</v>
      </c>
      <c r="C60" s="93" t="s">
        <v>380</v>
      </c>
      <c r="D60" s="93" t="s">
        <v>381</v>
      </c>
      <c r="E60" s="93" t="s">
        <v>382</v>
      </c>
      <c r="F60" s="93" t="s">
        <v>383</v>
      </c>
      <c r="G60" s="93" t="s">
        <v>379</v>
      </c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93" t="s">
        <v>384</v>
      </c>
      <c r="B61" s="93" t="s">
        <v>385</v>
      </c>
      <c r="C61" s="93">
        <v>94695.3</v>
      </c>
      <c r="D61" s="93">
        <v>64021.91</v>
      </c>
      <c r="E61" s="93">
        <v>30673.4</v>
      </c>
      <c r="F61" s="93">
        <v>0.68</v>
      </c>
      <c r="G61" s="93">
        <v>3.33</v>
      </c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93" t="s">
        <v>386</v>
      </c>
      <c r="B62" s="93" t="s">
        <v>385</v>
      </c>
      <c r="C62" s="93">
        <v>20320.259999999998</v>
      </c>
      <c r="D62" s="93">
        <v>13738.18</v>
      </c>
      <c r="E62" s="93">
        <v>6582.07</v>
      </c>
      <c r="F62" s="93">
        <v>0.68</v>
      </c>
      <c r="G62" s="93">
        <v>3.31</v>
      </c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87"/>
      <c r="B64" s="93" t="s">
        <v>111</v>
      </c>
      <c r="C64" s="93" t="s">
        <v>380</v>
      </c>
      <c r="D64" s="93" t="s">
        <v>379</v>
      </c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93" t="s">
        <v>387</v>
      </c>
      <c r="B65" s="93" t="s">
        <v>388</v>
      </c>
      <c r="C65" s="93">
        <v>133784.5</v>
      </c>
      <c r="D65" s="93">
        <v>0.78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 s="93" t="s">
        <v>389</v>
      </c>
      <c r="B66" s="93" t="s">
        <v>388</v>
      </c>
      <c r="C66" s="93">
        <v>32949.72</v>
      </c>
      <c r="D66" s="93">
        <v>0.78</v>
      </c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87"/>
      <c r="B68" s="93" t="s">
        <v>111</v>
      </c>
      <c r="C68" s="93" t="s">
        <v>390</v>
      </c>
      <c r="D68" s="93" t="s">
        <v>391</v>
      </c>
      <c r="E68" s="93" t="s">
        <v>392</v>
      </c>
      <c r="F68" s="93" t="s">
        <v>393</v>
      </c>
      <c r="G68" s="93" t="s">
        <v>394</v>
      </c>
      <c r="H68" s="93" t="s">
        <v>395</v>
      </c>
      <c r="I68"/>
      <c r="J68"/>
      <c r="K68"/>
      <c r="L68"/>
      <c r="M68"/>
      <c r="N68"/>
      <c r="O68"/>
      <c r="P68"/>
      <c r="Q68"/>
      <c r="R68"/>
      <c r="S68"/>
    </row>
    <row r="69" spans="1:19">
      <c r="A69" s="93" t="s">
        <v>396</v>
      </c>
      <c r="B69" s="93" t="s">
        <v>397</v>
      </c>
      <c r="C69" s="93">
        <v>1</v>
      </c>
      <c r="D69" s="93">
        <v>0</v>
      </c>
      <c r="E69" s="93">
        <v>1.83</v>
      </c>
      <c r="F69" s="93">
        <v>0</v>
      </c>
      <c r="G69" s="93">
        <v>1</v>
      </c>
      <c r="H69" s="93" t="s">
        <v>398</v>
      </c>
      <c r="I69"/>
      <c r="J69"/>
      <c r="K69"/>
      <c r="L69"/>
      <c r="M69"/>
      <c r="N69"/>
      <c r="O69"/>
      <c r="P69"/>
      <c r="Q69"/>
      <c r="R69"/>
      <c r="S69"/>
    </row>
    <row r="70" spans="1:19">
      <c r="A70" s="93" t="s">
        <v>399</v>
      </c>
      <c r="B70" s="93" t="s">
        <v>397</v>
      </c>
      <c r="C70" s="93">
        <v>1</v>
      </c>
      <c r="D70" s="93">
        <v>0</v>
      </c>
      <c r="E70" s="93">
        <v>0.06</v>
      </c>
      <c r="F70" s="93">
        <v>0</v>
      </c>
      <c r="G70" s="93">
        <v>1</v>
      </c>
      <c r="H70" s="93" t="s">
        <v>398</v>
      </c>
      <c r="I70"/>
      <c r="J70"/>
      <c r="K70"/>
      <c r="L70"/>
      <c r="M70"/>
      <c r="N70"/>
      <c r="O70"/>
      <c r="P70"/>
      <c r="Q70"/>
      <c r="R70"/>
      <c r="S70"/>
    </row>
    <row r="71" spans="1:19">
      <c r="A71" s="93" t="s">
        <v>400</v>
      </c>
      <c r="B71" s="93" t="s">
        <v>401</v>
      </c>
      <c r="C71" s="93">
        <v>0.57999999999999996</v>
      </c>
      <c r="D71" s="93">
        <v>1109.6500000000001</v>
      </c>
      <c r="E71" s="93">
        <v>3.81</v>
      </c>
      <c r="F71" s="93">
        <v>7273.76</v>
      </c>
      <c r="G71" s="93">
        <v>1</v>
      </c>
      <c r="H71" s="93" t="s">
        <v>402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93" t="s">
        <v>403</v>
      </c>
      <c r="B72" s="93" t="s">
        <v>401</v>
      </c>
      <c r="C72" s="93">
        <v>0.54</v>
      </c>
      <c r="D72" s="93">
        <v>622</v>
      </c>
      <c r="E72" s="93">
        <v>0.82</v>
      </c>
      <c r="F72" s="93">
        <v>949.15</v>
      </c>
      <c r="G72" s="93">
        <v>1</v>
      </c>
      <c r="H72" s="93" t="s">
        <v>402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7"/>
      <c r="B74" s="93" t="s">
        <v>111</v>
      </c>
      <c r="C74" s="93" t="s">
        <v>404</v>
      </c>
      <c r="D74" s="93" t="s">
        <v>405</v>
      </c>
      <c r="E74" s="93" t="s">
        <v>406</v>
      </c>
      <c r="F74" s="93" t="s">
        <v>407</v>
      </c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408</v>
      </c>
      <c r="B75" s="93" t="s">
        <v>409</v>
      </c>
      <c r="C75" s="93" t="s">
        <v>410</v>
      </c>
      <c r="D75" s="93">
        <v>0.1</v>
      </c>
      <c r="E75" s="93">
        <v>0</v>
      </c>
      <c r="F75" s="93">
        <v>1</v>
      </c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87"/>
      <c r="B77" s="93" t="s">
        <v>111</v>
      </c>
      <c r="C77" s="93" t="s">
        <v>411</v>
      </c>
      <c r="D77" s="93" t="s">
        <v>412</v>
      </c>
      <c r="E77" s="93" t="s">
        <v>413</v>
      </c>
      <c r="F77" s="93" t="s">
        <v>414</v>
      </c>
      <c r="G77" s="93" t="s">
        <v>415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3" t="s">
        <v>416</v>
      </c>
      <c r="B78" s="93" t="s">
        <v>417</v>
      </c>
      <c r="C78" s="93">
        <v>0.2</v>
      </c>
      <c r="D78" s="93">
        <v>845000</v>
      </c>
      <c r="E78" s="93">
        <v>0.8</v>
      </c>
      <c r="F78" s="93">
        <v>3.43</v>
      </c>
      <c r="G78" s="93">
        <v>0.57999999999999996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87"/>
      <c r="B80" s="93" t="s">
        <v>432</v>
      </c>
      <c r="C80" s="93" t="s">
        <v>433</v>
      </c>
      <c r="D80" s="93" t="s">
        <v>434</v>
      </c>
      <c r="E80" s="93" t="s">
        <v>435</v>
      </c>
      <c r="F80" s="93" t="s">
        <v>436</v>
      </c>
      <c r="G80" s="93" t="s">
        <v>437</v>
      </c>
      <c r="H80" s="93" t="s">
        <v>438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418</v>
      </c>
      <c r="B81" s="93">
        <v>14605.6877</v>
      </c>
      <c r="C81" s="93">
        <v>12.8018</v>
      </c>
      <c r="D81" s="93">
        <v>82.068899999999999</v>
      </c>
      <c r="E81" s="93">
        <v>0</v>
      </c>
      <c r="F81" s="93">
        <v>0</v>
      </c>
      <c r="G81" s="93">
        <v>495010.5269</v>
      </c>
      <c r="H81" s="93">
        <v>5305.4421000000002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93" t="s">
        <v>419</v>
      </c>
      <c r="B82" s="93">
        <v>13114.063899999999</v>
      </c>
      <c r="C82" s="93">
        <v>11.4923</v>
      </c>
      <c r="D82" s="93">
        <v>74.055700000000002</v>
      </c>
      <c r="E82" s="93">
        <v>0</v>
      </c>
      <c r="F82" s="93">
        <v>0</v>
      </c>
      <c r="G82" s="93">
        <v>446680.0062</v>
      </c>
      <c r="H82" s="93">
        <v>4764.7407000000003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 s="93" t="s">
        <v>420</v>
      </c>
      <c r="B83" s="93">
        <v>14089.105299999999</v>
      </c>
      <c r="C83" s="93">
        <v>12.3329</v>
      </c>
      <c r="D83" s="93">
        <v>82.046199999999999</v>
      </c>
      <c r="E83" s="93">
        <v>0</v>
      </c>
      <c r="F83" s="93">
        <v>0</v>
      </c>
      <c r="G83" s="93">
        <v>494889.22580000001</v>
      </c>
      <c r="H83" s="93">
        <v>5126.5825999999997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421</v>
      </c>
      <c r="B84" s="93">
        <v>13384.6674</v>
      </c>
      <c r="C84" s="93">
        <v>11.705399999999999</v>
      </c>
      <c r="D84" s="93">
        <v>79.889700000000005</v>
      </c>
      <c r="E84" s="93">
        <v>0</v>
      </c>
      <c r="F84" s="93">
        <v>0</v>
      </c>
      <c r="G84" s="93">
        <v>481892.07760000002</v>
      </c>
      <c r="H84" s="93">
        <v>4876.1961000000001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93" t="s">
        <v>278</v>
      </c>
      <c r="B85" s="93">
        <v>13643.3192</v>
      </c>
      <c r="C85" s="93">
        <v>11.917299999999999</v>
      </c>
      <c r="D85" s="93">
        <v>83.992400000000004</v>
      </c>
      <c r="E85" s="93">
        <v>0</v>
      </c>
      <c r="F85" s="93">
        <v>0</v>
      </c>
      <c r="G85" s="93">
        <v>506652.98060000001</v>
      </c>
      <c r="H85" s="93">
        <v>4978.2332999999999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93" t="s">
        <v>422</v>
      </c>
      <c r="B86" s="93">
        <v>13095.7817</v>
      </c>
      <c r="C86" s="93">
        <v>11.4316</v>
      </c>
      <c r="D86" s="93">
        <v>81.960499999999996</v>
      </c>
      <c r="E86" s="93">
        <v>0</v>
      </c>
      <c r="F86" s="93">
        <v>0</v>
      </c>
      <c r="G86" s="93">
        <v>494403.06449999998</v>
      </c>
      <c r="H86" s="93">
        <v>4782.5303999999996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423</v>
      </c>
      <c r="B87" s="93">
        <v>14004.8194</v>
      </c>
      <c r="C87" s="93">
        <v>12.208</v>
      </c>
      <c r="D87" s="93">
        <v>90.710099999999997</v>
      </c>
      <c r="E87" s="93">
        <v>0</v>
      </c>
      <c r="F87" s="93">
        <v>0</v>
      </c>
      <c r="G87" s="93">
        <v>547197.68389999995</v>
      </c>
      <c r="H87" s="93">
        <v>5123.8445000000002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424</v>
      </c>
      <c r="B88" s="93">
        <v>14327.8892</v>
      </c>
      <c r="C88" s="93">
        <v>12.4847</v>
      </c>
      <c r="D88" s="93">
        <v>93.672200000000004</v>
      </c>
      <c r="E88" s="93">
        <v>0</v>
      </c>
      <c r="F88" s="93">
        <v>1E-4</v>
      </c>
      <c r="G88" s="93">
        <v>565070.26919999998</v>
      </c>
      <c r="H88" s="93">
        <v>5244.6967000000004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425</v>
      </c>
      <c r="B89" s="93">
        <v>13579.6914</v>
      </c>
      <c r="C89" s="93">
        <v>11.838100000000001</v>
      </c>
      <c r="D89" s="93">
        <v>87.834699999999998</v>
      </c>
      <c r="E89" s="93">
        <v>0</v>
      </c>
      <c r="F89" s="93">
        <v>0</v>
      </c>
      <c r="G89" s="93">
        <v>529851.33100000001</v>
      </c>
      <c r="H89" s="93">
        <v>4967.9341000000004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426</v>
      </c>
      <c r="B90" s="93">
        <v>13587.278200000001</v>
      </c>
      <c r="C90" s="93">
        <v>11.8598</v>
      </c>
      <c r="D90" s="93">
        <v>85.174099999999996</v>
      </c>
      <c r="E90" s="93">
        <v>0</v>
      </c>
      <c r="F90" s="93">
        <v>0</v>
      </c>
      <c r="G90" s="93">
        <v>513789.06949999998</v>
      </c>
      <c r="H90" s="93">
        <v>4962.4427999999998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427</v>
      </c>
      <c r="B91" s="93">
        <v>13377.7088</v>
      </c>
      <c r="C91" s="93">
        <v>11.6967</v>
      </c>
      <c r="D91" s="93">
        <v>80.324399999999997</v>
      </c>
      <c r="E91" s="93">
        <v>0</v>
      </c>
      <c r="F91" s="93">
        <v>0</v>
      </c>
      <c r="G91" s="93">
        <v>484516.84529999999</v>
      </c>
      <c r="H91" s="93">
        <v>4875.1140999999998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3" t="s">
        <v>428</v>
      </c>
      <c r="B92" s="93">
        <v>14358.628199999999</v>
      </c>
      <c r="C92" s="93">
        <v>12.574299999999999</v>
      </c>
      <c r="D92" s="93">
        <v>82.640500000000003</v>
      </c>
      <c r="E92" s="93">
        <v>0</v>
      </c>
      <c r="F92" s="93">
        <v>0</v>
      </c>
      <c r="G92" s="93">
        <v>498468.87089999998</v>
      </c>
      <c r="H92" s="93">
        <v>5221.6782000000003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3"/>
      <c r="B93" s="93"/>
      <c r="C93" s="93"/>
      <c r="D93" s="93"/>
      <c r="E93" s="93"/>
      <c r="F93" s="93"/>
      <c r="G93" s="93"/>
      <c r="H93" s="93"/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429</v>
      </c>
      <c r="B94" s="93">
        <v>165168.64019999999</v>
      </c>
      <c r="C94" s="93">
        <v>144.34299999999999</v>
      </c>
      <c r="D94" s="93">
        <v>1004.3694</v>
      </c>
      <c r="E94" s="93">
        <v>0</v>
      </c>
      <c r="F94" s="93">
        <v>5.9999999999999995E-4</v>
      </c>
      <c r="G94" s="94">
        <v>6058420</v>
      </c>
      <c r="H94" s="93">
        <v>60229.435700000002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3" t="s">
        <v>430</v>
      </c>
      <c r="B95" s="93">
        <v>13095.7817</v>
      </c>
      <c r="C95" s="93">
        <v>11.4316</v>
      </c>
      <c r="D95" s="93">
        <v>74.055700000000002</v>
      </c>
      <c r="E95" s="93">
        <v>0</v>
      </c>
      <c r="F95" s="93">
        <v>0</v>
      </c>
      <c r="G95" s="93">
        <v>446680.0062</v>
      </c>
      <c r="H95" s="93">
        <v>4764.7407000000003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3" t="s">
        <v>431</v>
      </c>
      <c r="B96" s="93">
        <v>14605.6877</v>
      </c>
      <c r="C96" s="93">
        <v>12.8018</v>
      </c>
      <c r="D96" s="93">
        <v>93.672200000000004</v>
      </c>
      <c r="E96" s="93">
        <v>0</v>
      </c>
      <c r="F96" s="93">
        <v>1E-4</v>
      </c>
      <c r="G96" s="93">
        <v>565070.26919999998</v>
      </c>
      <c r="H96" s="93">
        <v>5305.4421000000002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 s="87"/>
      <c r="B98" s="93" t="s">
        <v>439</v>
      </c>
      <c r="C98" s="93" t="s">
        <v>440</v>
      </c>
      <c r="D98" s="93" t="s">
        <v>441</v>
      </c>
      <c r="E98" s="93" t="s">
        <v>442</v>
      </c>
      <c r="F98" s="93" t="s">
        <v>443</v>
      </c>
      <c r="G98" s="93" t="s">
        <v>444</v>
      </c>
      <c r="H98" s="93" t="s">
        <v>445</v>
      </c>
      <c r="I98" s="93" t="s">
        <v>446</v>
      </c>
      <c r="J98" s="93" t="s">
        <v>447</v>
      </c>
      <c r="K98" s="93" t="s">
        <v>448</v>
      </c>
      <c r="L98" s="93" t="s">
        <v>449</v>
      </c>
      <c r="M98" s="93" t="s">
        <v>450</v>
      </c>
      <c r="N98" s="93" t="s">
        <v>451</v>
      </c>
      <c r="O98" s="93" t="s">
        <v>452</v>
      </c>
      <c r="P98" s="93" t="s">
        <v>453</v>
      </c>
      <c r="Q98" s="93" t="s">
        <v>454</v>
      </c>
      <c r="R98" s="93" t="s">
        <v>455</v>
      </c>
      <c r="S98" s="93" t="s">
        <v>456</v>
      </c>
    </row>
    <row r="99" spans="1:19">
      <c r="A99" s="93" t="s">
        <v>418</v>
      </c>
      <c r="B99" s="94">
        <v>101496000000</v>
      </c>
      <c r="C99" s="93">
        <v>64839.548999999999</v>
      </c>
      <c r="D99" s="93" t="s">
        <v>476</v>
      </c>
      <c r="E99" s="93">
        <v>11214.473</v>
      </c>
      <c r="F99" s="93">
        <v>26914.7</v>
      </c>
      <c r="G99" s="93">
        <v>8222.9069999999992</v>
      </c>
      <c r="H99" s="93">
        <v>0</v>
      </c>
      <c r="I99" s="93">
        <v>16388.397000000001</v>
      </c>
      <c r="J99" s="93">
        <v>0</v>
      </c>
      <c r="K99" s="93">
        <v>0</v>
      </c>
      <c r="L99" s="93">
        <v>0</v>
      </c>
      <c r="M99" s="93">
        <v>0</v>
      </c>
      <c r="N99" s="93">
        <v>0</v>
      </c>
      <c r="O99" s="93">
        <v>0</v>
      </c>
      <c r="P99" s="93">
        <v>0</v>
      </c>
      <c r="Q99" s="93">
        <v>2099.0720000000001</v>
      </c>
      <c r="R99" s="93">
        <v>0</v>
      </c>
      <c r="S99" s="93">
        <v>0</v>
      </c>
    </row>
    <row r="100" spans="1:19">
      <c r="A100" s="93" t="s">
        <v>419</v>
      </c>
      <c r="B100" s="94">
        <v>91586200000</v>
      </c>
      <c r="C100" s="93">
        <v>65551.294999999998</v>
      </c>
      <c r="D100" s="93" t="s">
        <v>477</v>
      </c>
      <c r="E100" s="93">
        <v>11214.473</v>
      </c>
      <c r="F100" s="93">
        <v>26914.7</v>
      </c>
      <c r="G100" s="93">
        <v>8222.9069999999992</v>
      </c>
      <c r="H100" s="93">
        <v>0</v>
      </c>
      <c r="I100" s="93">
        <v>17068.448</v>
      </c>
      <c r="J100" s="93">
        <v>0</v>
      </c>
      <c r="K100" s="93">
        <v>0</v>
      </c>
      <c r="L100" s="93">
        <v>0</v>
      </c>
      <c r="M100" s="93">
        <v>0</v>
      </c>
      <c r="N100" s="93">
        <v>0</v>
      </c>
      <c r="O100" s="93">
        <v>0</v>
      </c>
      <c r="P100" s="93">
        <v>0</v>
      </c>
      <c r="Q100" s="93">
        <v>2130.7660000000001</v>
      </c>
      <c r="R100" s="93">
        <v>0</v>
      </c>
      <c r="S100" s="93">
        <v>0</v>
      </c>
    </row>
    <row r="101" spans="1:19">
      <c r="A101" s="93" t="s">
        <v>420</v>
      </c>
      <c r="B101" s="94">
        <v>101471000000</v>
      </c>
      <c r="C101" s="93">
        <v>62282.531999999999</v>
      </c>
      <c r="D101" s="93" t="s">
        <v>590</v>
      </c>
      <c r="E101" s="93">
        <v>11214.473</v>
      </c>
      <c r="F101" s="93">
        <v>26914.7</v>
      </c>
      <c r="G101" s="93">
        <v>8222.9069999999992</v>
      </c>
      <c r="H101" s="93">
        <v>0</v>
      </c>
      <c r="I101" s="93">
        <v>13839.633</v>
      </c>
      <c r="J101" s="93">
        <v>0</v>
      </c>
      <c r="K101" s="93">
        <v>0</v>
      </c>
      <c r="L101" s="93">
        <v>0</v>
      </c>
      <c r="M101" s="93">
        <v>0</v>
      </c>
      <c r="N101" s="93">
        <v>0</v>
      </c>
      <c r="O101" s="93">
        <v>0</v>
      </c>
      <c r="P101" s="93">
        <v>0</v>
      </c>
      <c r="Q101" s="93">
        <v>2090.8180000000002</v>
      </c>
      <c r="R101" s="93">
        <v>0</v>
      </c>
      <c r="S101" s="93">
        <v>0</v>
      </c>
    </row>
    <row r="102" spans="1:19">
      <c r="A102" s="93" t="s">
        <v>421</v>
      </c>
      <c r="B102" s="94">
        <v>98806000000</v>
      </c>
      <c r="C102" s="93">
        <v>66992.721999999994</v>
      </c>
      <c r="D102" s="93" t="s">
        <v>591</v>
      </c>
      <c r="E102" s="93">
        <v>11214.473</v>
      </c>
      <c r="F102" s="93">
        <v>26914.7</v>
      </c>
      <c r="G102" s="93">
        <v>8222.9069999999992</v>
      </c>
      <c r="H102" s="93">
        <v>0</v>
      </c>
      <c r="I102" s="93">
        <v>18556.241000000002</v>
      </c>
      <c r="J102" s="93">
        <v>0</v>
      </c>
      <c r="K102" s="93">
        <v>0</v>
      </c>
      <c r="L102" s="93">
        <v>0</v>
      </c>
      <c r="M102" s="93">
        <v>0</v>
      </c>
      <c r="N102" s="93">
        <v>0</v>
      </c>
      <c r="O102" s="93">
        <v>0</v>
      </c>
      <c r="P102" s="93">
        <v>0</v>
      </c>
      <c r="Q102" s="93">
        <v>2084.4</v>
      </c>
      <c r="R102" s="93">
        <v>0</v>
      </c>
      <c r="S102" s="93">
        <v>0</v>
      </c>
    </row>
    <row r="103" spans="1:19">
      <c r="A103" s="93" t="s">
        <v>278</v>
      </c>
      <c r="B103" s="94">
        <v>103883000000</v>
      </c>
      <c r="C103" s="93">
        <v>69719.857000000004</v>
      </c>
      <c r="D103" s="93" t="s">
        <v>478</v>
      </c>
      <c r="E103" s="93">
        <v>11214.473</v>
      </c>
      <c r="F103" s="93">
        <v>26914.7</v>
      </c>
      <c r="G103" s="93">
        <v>8222.9069999999992</v>
      </c>
      <c r="H103" s="93">
        <v>0</v>
      </c>
      <c r="I103" s="93">
        <v>21224.998</v>
      </c>
      <c r="J103" s="93">
        <v>0</v>
      </c>
      <c r="K103" s="93">
        <v>0</v>
      </c>
      <c r="L103" s="93">
        <v>0</v>
      </c>
      <c r="M103" s="93">
        <v>0</v>
      </c>
      <c r="N103" s="93">
        <v>0</v>
      </c>
      <c r="O103" s="93">
        <v>0</v>
      </c>
      <c r="P103" s="93">
        <v>0</v>
      </c>
      <c r="Q103" s="93">
        <v>2142.7779999999998</v>
      </c>
      <c r="R103" s="93">
        <v>0</v>
      </c>
      <c r="S103" s="93">
        <v>0</v>
      </c>
    </row>
    <row r="104" spans="1:19">
      <c r="A104" s="93" t="s">
        <v>422</v>
      </c>
      <c r="B104" s="94">
        <v>101371000000</v>
      </c>
      <c r="C104" s="93">
        <v>66378.293000000005</v>
      </c>
      <c r="D104" s="93" t="s">
        <v>479</v>
      </c>
      <c r="E104" s="93">
        <v>11214.473</v>
      </c>
      <c r="F104" s="93">
        <v>26914.7</v>
      </c>
      <c r="G104" s="93">
        <v>8222.9069999999992</v>
      </c>
      <c r="H104" s="93">
        <v>0</v>
      </c>
      <c r="I104" s="93">
        <v>17933.659</v>
      </c>
      <c r="J104" s="93">
        <v>0</v>
      </c>
      <c r="K104" s="93">
        <v>0</v>
      </c>
      <c r="L104" s="93">
        <v>0</v>
      </c>
      <c r="M104" s="93">
        <v>0</v>
      </c>
      <c r="N104" s="93">
        <v>0</v>
      </c>
      <c r="O104" s="93">
        <v>0</v>
      </c>
      <c r="P104" s="93">
        <v>0</v>
      </c>
      <c r="Q104" s="93">
        <v>2092.5540000000001</v>
      </c>
      <c r="R104" s="93">
        <v>0</v>
      </c>
      <c r="S104" s="93">
        <v>0</v>
      </c>
    </row>
    <row r="105" spans="1:19">
      <c r="A105" s="93" t="s">
        <v>423</v>
      </c>
      <c r="B105" s="94">
        <v>112196000000</v>
      </c>
      <c r="C105" s="93">
        <v>70516.054000000004</v>
      </c>
      <c r="D105" s="93" t="s">
        <v>480</v>
      </c>
      <c r="E105" s="93">
        <v>11214.473</v>
      </c>
      <c r="F105" s="93">
        <v>26914.7</v>
      </c>
      <c r="G105" s="93">
        <v>8222.9069999999992</v>
      </c>
      <c r="H105" s="93">
        <v>0</v>
      </c>
      <c r="I105" s="93">
        <v>20722.587</v>
      </c>
      <c r="J105" s="93">
        <v>0</v>
      </c>
      <c r="K105" s="93">
        <v>0</v>
      </c>
      <c r="L105" s="93">
        <v>0</v>
      </c>
      <c r="M105" s="93">
        <v>0</v>
      </c>
      <c r="N105" s="93">
        <v>0</v>
      </c>
      <c r="O105" s="93">
        <v>0</v>
      </c>
      <c r="P105" s="93">
        <v>0</v>
      </c>
      <c r="Q105" s="93">
        <v>3441.386</v>
      </c>
      <c r="R105" s="93">
        <v>0</v>
      </c>
      <c r="S105" s="93">
        <v>0</v>
      </c>
    </row>
    <row r="106" spans="1:19">
      <c r="A106" s="93" t="s">
        <v>424</v>
      </c>
      <c r="B106" s="94">
        <v>115861000000</v>
      </c>
      <c r="C106" s="93">
        <v>76086.877999999997</v>
      </c>
      <c r="D106" s="93" t="s">
        <v>592</v>
      </c>
      <c r="E106" s="93">
        <v>11214.473</v>
      </c>
      <c r="F106" s="93">
        <v>26914.7</v>
      </c>
      <c r="G106" s="93">
        <v>8222.9069999999992</v>
      </c>
      <c r="H106" s="93">
        <v>0</v>
      </c>
      <c r="I106" s="93">
        <v>27582.627</v>
      </c>
      <c r="J106" s="93">
        <v>0</v>
      </c>
      <c r="K106" s="93">
        <v>0</v>
      </c>
      <c r="L106" s="93">
        <v>0</v>
      </c>
      <c r="M106" s="93">
        <v>0</v>
      </c>
      <c r="N106" s="93">
        <v>0</v>
      </c>
      <c r="O106" s="93">
        <v>0</v>
      </c>
      <c r="P106" s="93">
        <v>0</v>
      </c>
      <c r="Q106" s="93">
        <v>2152.1709999999998</v>
      </c>
      <c r="R106" s="93">
        <v>0</v>
      </c>
      <c r="S106" s="93">
        <v>0</v>
      </c>
    </row>
    <row r="107" spans="1:19">
      <c r="A107" s="93" t="s">
        <v>425</v>
      </c>
      <c r="B107" s="94">
        <v>108639000000</v>
      </c>
      <c r="C107" s="93">
        <v>76609.45</v>
      </c>
      <c r="D107" s="93" t="s">
        <v>481</v>
      </c>
      <c r="E107" s="93">
        <v>11214.473</v>
      </c>
      <c r="F107" s="93">
        <v>26914.7</v>
      </c>
      <c r="G107" s="93">
        <v>8222.9069999999992</v>
      </c>
      <c r="H107" s="93">
        <v>0</v>
      </c>
      <c r="I107" s="93">
        <v>27164.11</v>
      </c>
      <c r="J107" s="93">
        <v>0</v>
      </c>
      <c r="K107" s="93">
        <v>0</v>
      </c>
      <c r="L107" s="93">
        <v>0</v>
      </c>
      <c r="M107" s="93">
        <v>0</v>
      </c>
      <c r="N107" s="93">
        <v>0</v>
      </c>
      <c r="O107" s="93">
        <v>0</v>
      </c>
      <c r="P107" s="93">
        <v>0</v>
      </c>
      <c r="Q107" s="93">
        <v>3093.259</v>
      </c>
      <c r="R107" s="93">
        <v>0</v>
      </c>
      <c r="S107" s="93">
        <v>0</v>
      </c>
    </row>
    <row r="108" spans="1:19">
      <c r="A108" s="93" t="s">
        <v>426</v>
      </c>
      <c r="B108" s="94">
        <v>105346000000</v>
      </c>
      <c r="C108" s="93">
        <v>69366.221999999994</v>
      </c>
      <c r="D108" s="93" t="s">
        <v>593</v>
      </c>
      <c r="E108" s="93">
        <v>11214.473</v>
      </c>
      <c r="F108" s="93">
        <v>26914.7</v>
      </c>
      <c r="G108" s="93">
        <v>8222.9069999999992</v>
      </c>
      <c r="H108" s="93">
        <v>0</v>
      </c>
      <c r="I108" s="93">
        <v>20915.428</v>
      </c>
      <c r="J108" s="93">
        <v>0</v>
      </c>
      <c r="K108" s="93">
        <v>0</v>
      </c>
      <c r="L108" s="93">
        <v>0</v>
      </c>
      <c r="M108" s="93">
        <v>0</v>
      </c>
      <c r="N108" s="93">
        <v>0</v>
      </c>
      <c r="O108" s="93">
        <v>0</v>
      </c>
      <c r="P108" s="93">
        <v>0</v>
      </c>
      <c r="Q108" s="93">
        <v>2098.7130000000002</v>
      </c>
      <c r="R108" s="93">
        <v>0</v>
      </c>
      <c r="S108" s="93">
        <v>0</v>
      </c>
    </row>
    <row r="109" spans="1:19">
      <c r="A109" s="93" t="s">
        <v>427</v>
      </c>
      <c r="B109" s="94">
        <v>99344200000</v>
      </c>
      <c r="C109" s="93">
        <v>66987.134999999995</v>
      </c>
      <c r="D109" s="93" t="s">
        <v>482</v>
      </c>
      <c r="E109" s="93">
        <v>11214.473</v>
      </c>
      <c r="F109" s="93">
        <v>26914.7</v>
      </c>
      <c r="G109" s="93">
        <v>8222.9069999999992</v>
      </c>
      <c r="H109" s="93">
        <v>0</v>
      </c>
      <c r="I109" s="93">
        <v>18517.675999999999</v>
      </c>
      <c r="J109" s="93">
        <v>0</v>
      </c>
      <c r="K109" s="93">
        <v>0</v>
      </c>
      <c r="L109" s="93">
        <v>0</v>
      </c>
      <c r="M109" s="93">
        <v>0</v>
      </c>
      <c r="N109" s="93">
        <v>0</v>
      </c>
      <c r="O109" s="93">
        <v>0</v>
      </c>
      <c r="P109" s="93">
        <v>0</v>
      </c>
      <c r="Q109" s="93">
        <v>2117.3780000000002</v>
      </c>
      <c r="R109" s="93">
        <v>0</v>
      </c>
      <c r="S109" s="93">
        <v>0</v>
      </c>
    </row>
    <row r="110" spans="1:19">
      <c r="A110" s="93" t="s">
        <v>428</v>
      </c>
      <c r="B110" s="94">
        <v>102205000000</v>
      </c>
      <c r="C110" s="93">
        <v>65793.222999999998</v>
      </c>
      <c r="D110" s="93" t="s">
        <v>483</v>
      </c>
      <c r="E110" s="93">
        <v>11214.473</v>
      </c>
      <c r="F110" s="93">
        <v>26914.7</v>
      </c>
      <c r="G110" s="93">
        <v>8222.9069999999992</v>
      </c>
      <c r="H110" s="93">
        <v>0</v>
      </c>
      <c r="I110" s="93">
        <v>17337.669999999998</v>
      </c>
      <c r="J110" s="93">
        <v>0</v>
      </c>
      <c r="K110" s="93">
        <v>0</v>
      </c>
      <c r="L110" s="93">
        <v>0</v>
      </c>
      <c r="M110" s="93">
        <v>0</v>
      </c>
      <c r="N110" s="93">
        <v>0</v>
      </c>
      <c r="O110" s="93">
        <v>0</v>
      </c>
      <c r="P110" s="93">
        <v>0</v>
      </c>
      <c r="Q110" s="93">
        <v>2103.4720000000002</v>
      </c>
      <c r="R110" s="93">
        <v>0</v>
      </c>
      <c r="S110" s="93">
        <v>0</v>
      </c>
    </row>
    <row r="111" spans="1:19">
      <c r="A111" s="93"/>
      <c r="B111" s="93"/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</row>
    <row r="112" spans="1:19">
      <c r="A112" s="93" t="s">
        <v>429</v>
      </c>
      <c r="B112" s="94">
        <v>1242200000000</v>
      </c>
      <c r="C112" s="93"/>
      <c r="D112" s="93"/>
      <c r="E112" s="93"/>
      <c r="F112" s="93"/>
      <c r="G112" s="93"/>
      <c r="H112" s="93"/>
      <c r="I112" s="93"/>
      <c r="J112" s="93"/>
      <c r="K112" s="93"/>
      <c r="L112" s="93">
        <v>0</v>
      </c>
      <c r="M112" s="93">
        <v>0</v>
      </c>
      <c r="N112" s="93">
        <v>0</v>
      </c>
      <c r="O112" s="93">
        <v>0</v>
      </c>
      <c r="P112" s="93">
        <v>0</v>
      </c>
      <c r="Q112" s="93"/>
      <c r="R112" s="93">
        <v>0</v>
      </c>
      <c r="S112" s="93">
        <v>0</v>
      </c>
    </row>
    <row r="113" spans="1:19">
      <c r="A113" s="93" t="s">
        <v>430</v>
      </c>
      <c r="B113" s="94">
        <v>91586200000</v>
      </c>
      <c r="C113" s="93">
        <v>62282.531999999999</v>
      </c>
      <c r="D113" s="93"/>
      <c r="E113" s="93">
        <v>11214.473</v>
      </c>
      <c r="F113" s="93">
        <v>26914.7</v>
      </c>
      <c r="G113" s="93">
        <v>8222.9069999999992</v>
      </c>
      <c r="H113" s="93">
        <v>0</v>
      </c>
      <c r="I113" s="93">
        <v>13839.633</v>
      </c>
      <c r="J113" s="93">
        <v>0</v>
      </c>
      <c r="K113" s="93">
        <v>0</v>
      </c>
      <c r="L113" s="93">
        <v>0</v>
      </c>
      <c r="M113" s="93">
        <v>0</v>
      </c>
      <c r="N113" s="93">
        <v>0</v>
      </c>
      <c r="O113" s="93">
        <v>0</v>
      </c>
      <c r="P113" s="93">
        <v>0</v>
      </c>
      <c r="Q113" s="93">
        <v>2084.4</v>
      </c>
      <c r="R113" s="93">
        <v>0</v>
      </c>
      <c r="S113" s="93">
        <v>0</v>
      </c>
    </row>
    <row r="114" spans="1:19">
      <c r="A114" s="93" t="s">
        <v>431</v>
      </c>
      <c r="B114" s="94">
        <v>115861000000</v>
      </c>
      <c r="C114" s="93">
        <v>76609.45</v>
      </c>
      <c r="D114" s="93"/>
      <c r="E114" s="93">
        <v>11214.473</v>
      </c>
      <c r="F114" s="93">
        <v>26914.7</v>
      </c>
      <c r="G114" s="93">
        <v>8222.9069999999992</v>
      </c>
      <c r="H114" s="93">
        <v>0</v>
      </c>
      <c r="I114" s="93">
        <v>27582.627</v>
      </c>
      <c r="J114" s="93">
        <v>0</v>
      </c>
      <c r="K114" s="93">
        <v>0</v>
      </c>
      <c r="L114" s="93">
        <v>0</v>
      </c>
      <c r="M114" s="93">
        <v>0</v>
      </c>
      <c r="N114" s="93">
        <v>0</v>
      </c>
      <c r="O114" s="93">
        <v>0</v>
      </c>
      <c r="P114" s="93">
        <v>0</v>
      </c>
      <c r="Q114" s="93">
        <v>3441.386</v>
      </c>
      <c r="R114" s="93">
        <v>0</v>
      </c>
      <c r="S114" s="93">
        <v>0</v>
      </c>
    </row>
    <row r="115" spans="1:1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7"/>
      <c r="B116" s="93" t="s">
        <v>460</v>
      </c>
      <c r="C116" s="93" t="s">
        <v>461</v>
      </c>
      <c r="D116" s="93" t="s">
        <v>157</v>
      </c>
      <c r="E116" s="93" t="s">
        <v>158</v>
      </c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93" t="s">
        <v>462</v>
      </c>
      <c r="B117" s="93">
        <v>43171.01</v>
      </c>
      <c r="C117" s="93">
        <v>9293.49</v>
      </c>
      <c r="D117" s="93">
        <v>0</v>
      </c>
      <c r="E117" s="93">
        <v>52464.5</v>
      </c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93" t="s">
        <v>463</v>
      </c>
      <c r="B118" s="93">
        <v>84.46</v>
      </c>
      <c r="C118" s="93">
        <v>18.18</v>
      </c>
      <c r="D118" s="93">
        <v>0</v>
      </c>
      <c r="E118" s="93">
        <v>102.64</v>
      </c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93" t="s">
        <v>464</v>
      </c>
      <c r="B119" s="93">
        <v>84.46</v>
      </c>
      <c r="C119" s="93">
        <v>18.18</v>
      </c>
      <c r="D119" s="93">
        <v>0</v>
      </c>
      <c r="E119" s="93">
        <v>102.64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6"/>
      <c r="B120" s="86"/>
      <c r="C120" s="86"/>
      <c r="D120" s="86"/>
      <c r="E120" s="86"/>
    </row>
    <row r="121" spans="1:19">
      <c r="A121" s="86"/>
      <c r="B121" s="86"/>
      <c r="C121" s="86"/>
      <c r="D121" s="86"/>
      <c r="E121" s="86"/>
    </row>
    <row r="122" spans="1:19">
      <c r="A122" s="86"/>
      <c r="B122" s="86"/>
      <c r="C122" s="86"/>
      <c r="D122" s="86"/>
      <c r="E122" s="86"/>
    </row>
    <row r="123" spans="1:19">
      <c r="A123" s="86"/>
      <c r="B123" s="86"/>
    </row>
    <row r="124" spans="1:19">
      <c r="A124" s="86"/>
      <c r="B124" s="86"/>
    </row>
    <row r="125" spans="1:19">
      <c r="A125" s="86"/>
      <c r="B125" s="86"/>
    </row>
    <row r="126" spans="1:19">
      <c r="A126" s="86"/>
      <c r="B126" s="8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7"/>
  <dimension ref="A1:S126"/>
  <sheetViews>
    <sheetView workbookViewId="0"/>
  </sheetViews>
  <sheetFormatPr defaultRowHeight="10.5"/>
  <cols>
    <col min="1" max="1" width="38.5" style="84" customWidth="1"/>
    <col min="2" max="2" width="32.6640625" style="84" customWidth="1"/>
    <col min="3" max="3" width="33.6640625" style="84" customWidth="1"/>
    <col min="4" max="4" width="38.6640625" style="84" customWidth="1"/>
    <col min="5" max="5" width="45.6640625" style="84" customWidth="1"/>
    <col min="6" max="6" width="50" style="84" customWidth="1"/>
    <col min="7" max="7" width="43.6640625" style="84" customWidth="1"/>
    <col min="8" max="9" width="38.33203125" style="84" customWidth="1"/>
    <col min="10" max="10" width="46.1640625" style="84" customWidth="1"/>
    <col min="11" max="11" width="36.5" style="84" customWidth="1"/>
    <col min="12" max="12" width="45" style="84" customWidth="1"/>
    <col min="13" max="13" width="50.1640625" style="84" customWidth="1"/>
    <col min="14" max="15" width="44.83203125" style="84" customWidth="1"/>
    <col min="16" max="16" width="45.33203125" style="84" customWidth="1"/>
    <col min="17" max="17" width="45.1640625" style="84" customWidth="1"/>
    <col min="18" max="18" width="42.6640625" style="84" customWidth="1"/>
    <col min="19" max="19" width="48.1640625" style="84" customWidth="1"/>
    <col min="20" max="23" width="9.33203125" style="84" customWidth="1"/>
    <col min="24" max="16384" width="9.33203125" style="84"/>
  </cols>
  <sheetData>
    <row r="1" spans="1:19">
      <c r="A1" s="87"/>
      <c r="B1" s="93" t="s">
        <v>316</v>
      </c>
      <c r="C1" s="93" t="s">
        <v>317</v>
      </c>
      <c r="D1" s="93" t="s">
        <v>318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319</v>
      </c>
      <c r="B2" s="93">
        <v>2687.59</v>
      </c>
      <c r="C2" s="93">
        <v>5257.9</v>
      </c>
      <c r="D2" s="93">
        <v>5257.9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320</v>
      </c>
      <c r="B3" s="93">
        <v>2687.59</v>
      </c>
      <c r="C3" s="93">
        <v>5257.9</v>
      </c>
      <c r="D3" s="93">
        <v>5257.9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321</v>
      </c>
      <c r="B4" s="93">
        <v>6553.63</v>
      </c>
      <c r="C4" s="93">
        <v>12821.26</v>
      </c>
      <c r="D4" s="93">
        <v>12821.26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322</v>
      </c>
      <c r="B5" s="93">
        <v>6553.63</v>
      </c>
      <c r="C5" s="93">
        <v>12821.26</v>
      </c>
      <c r="D5" s="93">
        <v>12821.26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3" t="s">
        <v>323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324</v>
      </c>
      <c r="B8" s="93">
        <v>511.15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325</v>
      </c>
      <c r="B9" s="93">
        <v>511.15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326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3" t="s">
        <v>327</v>
      </c>
      <c r="C12" s="93" t="s">
        <v>328</v>
      </c>
      <c r="D12" s="93" t="s">
        <v>329</v>
      </c>
      <c r="E12" s="93" t="s">
        <v>330</v>
      </c>
      <c r="F12" s="93" t="s">
        <v>331</v>
      </c>
      <c r="G12" s="93" t="s">
        <v>332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64</v>
      </c>
      <c r="B13" s="93">
        <v>0</v>
      </c>
      <c r="C13" s="93">
        <v>274.31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65</v>
      </c>
      <c r="B14" s="93">
        <v>234.52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73</v>
      </c>
      <c r="B15" s="93">
        <v>289.8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74</v>
      </c>
      <c r="B16" s="93">
        <v>16.850000000000001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75</v>
      </c>
      <c r="B17" s="93">
        <v>599.04999999999995</v>
      </c>
      <c r="C17" s="93">
        <v>800.92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76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77</v>
      </c>
      <c r="B19" s="93">
        <v>253.67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78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79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80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59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81</v>
      </c>
      <c r="B24" s="93">
        <v>0</v>
      </c>
      <c r="C24" s="93">
        <v>156.12</v>
      </c>
      <c r="D24" s="93">
        <v>0</v>
      </c>
      <c r="E24" s="93">
        <v>0</v>
      </c>
      <c r="F24" s="93">
        <v>0</v>
      </c>
      <c r="G24" s="93">
        <v>1377.36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82</v>
      </c>
      <c r="B25" s="93">
        <v>62.35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83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84</v>
      </c>
      <c r="B28" s="93">
        <v>1456.25</v>
      </c>
      <c r="C28" s="93">
        <v>1231.3399999999999</v>
      </c>
      <c r="D28" s="93">
        <v>0</v>
      </c>
      <c r="E28" s="93">
        <v>0</v>
      </c>
      <c r="F28" s="93">
        <v>0</v>
      </c>
      <c r="G28" s="93">
        <v>1377.36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3" t="s">
        <v>323</v>
      </c>
      <c r="C30" s="93" t="s">
        <v>227</v>
      </c>
      <c r="D30" s="93" t="s">
        <v>333</v>
      </c>
      <c r="E30" s="93" t="s">
        <v>334</v>
      </c>
      <c r="F30" s="93" t="s">
        <v>335</v>
      </c>
      <c r="G30" s="93" t="s">
        <v>336</v>
      </c>
      <c r="H30" s="93" t="s">
        <v>337</v>
      </c>
      <c r="I30" s="93" t="s">
        <v>338</v>
      </c>
      <c r="J30" s="93" t="s">
        <v>339</v>
      </c>
      <c r="K30"/>
      <c r="L30"/>
      <c r="M30"/>
      <c r="N30"/>
      <c r="O30"/>
      <c r="P30"/>
      <c r="Q30"/>
      <c r="R30"/>
      <c r="S30"/>
    </row>
    <row r="31" spans="1:19">
      <c r="A31" s="93" t="s">
        <v>340</v>
      </c>
      <c r="B31" s="93">
        <v>371.75</v>
      </c>
      <c r="C31" s="93" t="s">
        <v>235</v>
      </c>
      <c r="D31" s="93">
        <v>1133.3900000000001</v>
      </c>
      <c r="E31" s="93">
        <v>1</v>
      </c>
      <c r="F31" s="93">
        <v>169.19</v>
      </c>
      <c r="G31" s="93">
        <v>47.17</v>
      </c>
      <c r="H31" s="93">
        <v>27.38</v>
      </c>
      <c r="I31" s="93">
        <v>1.39</v>
      </c>
      <c r="J31" s="93">
        <v>60.261200000000002</v>
      </c>
      <c r="K31"/>
      <c r="L31"/>
      <c r="M31"/>
      <c r="N31"/>
      <c r="O31"/>
      <c r="P31"/>
      <c r="Q31"/>
      <c r="R31"/>
      <c r="S31"/>
    </row>
    <row r="32" spans="1:19">
      <c r="A32" s="93" t="s">
        <v>341</v>
      </c>
      <c r="B32" s="93">
        <v>139.41</v>
      </c>
      <c r="C32" s="93" t="s">
        <v>235</v>
      </c>
      <c r="D32" s="93">
        <v>425.02</v>
      </c>
      <c r="E32" s="93">
        <v>1</v>
      </c>
      <c r="F32" s="93">
        <v>106.53</v>
      </c>
      <c r="G32" s="93">
        <v>0</v>
      </c>
      <c r="H32" s="93">
        <v>16.37</v>
      </c>
      <c r="I32" s="93">
        <v>18.59</v>
      </c>
      <c r="J32" s="93">
        <v>1579.5173</v>
      </c>
      <c r="K32"/>
      <c r="L32"/>
      <c r="M32"/>
      <c r="N32"/>
      <c r="O32"/>
      <c r="P32"/>
      <c r="Q32"/>
      <c r="R32"/>
      <c r="S32"/>
    </row>
    <row r="33" spans="1:19">
      <c r="A33" s="93" t="s">
        <v>158</v>
      </c>
      <c r="B33" s="93">
        <v>511.15</v>
      </c>
      <c r="C33" s="93"/>
      <c r="D33" s="93">
        <v>1558.4</v>
      </c>
      <c r="E33" s="93"/>
      <c r="F33" s="93">
        <v>275.72000000000003</v>
      </c>
      <c r="G33" s="93">
        <v>47.17</v>
      </c>
      <c r="H33" s="93">
        <v>24.377300000000002</v>
      </c>
      <c r="I33" s="93">
        <v>1.86</v>
      </c>
      <c r="J33" s="93">
        <v>474.60320000000002</v>
      </c>
      <c r="K33"/>
      <c r="L33"/>
      <c r="M33"/>
      <c r="N33"/>
      <c r="O33"/>
      <c r="P33"/>
      <c r="Q33"/>
      <c r="R33"/>
      <c r="S33"/>
    </row>
    <row r="34" spans="1:19">
      <c r="A34" s="93" t="s">
        <v>342</v>
      </c>
      <c r="B34" s="93">
        <v>511.15</v>
      </c>
      <c r="C34" s="93"/>
      <c r="D34" s="93">
        <v>1558.4</v>
      </c>
      <c r="E34" s="93"/>
      <c r="F34" s="93">
        <v>275.72000000000003</v>
      </c>
      <c r="G34" s="93">
        <v>47.17</v>
      </c>
      <c r="H34" s="93">
        <v>24.377300000000002</v>
      </c>
      <c r="I34" s="93">
        <v>1.86</v>
      </c>
      <c r="J34" s="93">
        <v>474.60320000000002</v>
      </c>
      <c r="K34"/>
      <c r="L34"/>
      <c r="M34"/>
      <c r="N34"/>
      <c r="O34"/>
      <c r="P34"/>
      <c r="Q34"/>
      <c r="R34"/>
      <c r="S34"/>
    </row>
    <row r="35" spans="1:19">
      <c r="A35" s="93" t="s">
        <v>343</v>
      </c>
      <c r="B35" s="93">
        <v>0</v>
      </c>
      <c r="C35" s="93"/>
      <c r="D35" s="93">
        <v>0</v>
      </c>
      <c r="E35" s="93"/>
      <c r="F35" s="93">
        <v>0</v>
      </c>
      <c r="G35" s="93">
        <v>0</v>
      </c>
      <c r="H35" s="93"/>
      <c r="I35" s="93"/>
      <c r="J35" s="93"/>
      <c r="K35"/>
      <c r="L35"/>
      <c r="M35"/>
      <c r="N35"/>
      <c r="O35"/>
      <c r="P35"/>
      <c r="Q35"/>
      <c r="R35"/>
      <c r="S35"/>
    </row>
    <row r="36" spans="1:19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1:19">
      <c r="A37" s="87"/>
      <c r="B37" s="93" t="s">
        <v>43</v>
      </c>
      <c r="C37" s="93" t="s">
        <v>344</v>
      </c>
      <c r="D37" s="93" t="s">
        <v>345</v>
      </c>
      <c r="E37" s="93" t="s">
        <v>346</v>
      </c>
      <c r="F37" s="93" t="s">
        <v>347</v>
      </c>
      <c r="G37" s="93" t="s">
        <v>348</v>
      </c>
      <c r="H37" s="93" t="s">
        <v>349</v>
      </c>
      <c r="I37" s="93" t="s">
        <v>350</v>
      </c>
      <c r="J37"/>
      <c r="K37"/>
      <c r="L37"/>
      <c r="M37"/>
      <c r="N37"/>
      <c r="O37"/>
      <c r="P37"/>
      <c r="Q37"/>
      <c r="R37"/>
      <c r="S37"/>
    </row>
    <row r="38" spans="1:19">
      <c r="A38" s="93" t="s">
        <v>351</v>
      </c>
      <c r="B38" s="93" t="s">
        <v>352</v>
      </c>
      <c r="C38" s="93">
        <v>0.22</v>
      </c>
      <c r="D38" s="93">
        <v>1.306</v>
      </c>
      <c r="E38" s="93">
        <v>1.623</v>
      </c>
      <c r="F38" s="93">
        <v>50.13</v>
      </c>
      <c r="G38" s="93">
        <v>90</v>
      </c>
      <c r="H38" s="93">
        <v>90</v>
      </c>
      <c r="I38" s="93" t="s">
        <v>353</v>
      </c>
      <c r="J38"/>
      <c r="K38"/>
      <c r="L38"/>
      <c r="M38"/>
      <c r="N38"/>
      <c r="O38"/>
      <c r="P38"/>
      <c r="Q38"/>
      <c r="R38"/>
      <c r="S38"/>
    </row>
    <row r="39" spans="1:19">
      <c r="A39" s="93" t="s">
        <v>354</v>
      </c>
      <c r="B39" s="93" t="s">
        <v>352</v>
      </c>
      <c r="C39" s="93">
        <v>0.22</v>
      </c>
      <c r="D39" s="93">
        <v>1.306</v>
      </c>
      <c r="E39" s="93">
        <v>1.623</v>
      </c>
      <c r="F39" s="93">
        <v>68.930000000000007</v>
      </c>
      <c r="G39" s="93">
        <v>180</v>
      </c>
      <c r="H39" s="93">
        <v>90</v>
      </c>
      <c r="I39" s="93" t="s">
        <v>355</v>
      </c>
      <c r="J39"/>
      <c r="K39"/>
      <c r="L39"/>
      <c r="M39"/>
      <c r="N39"/>
      <c r="O39"/>
      <c r="P39"/>
      <c r="Q39"/>
      <c r="R39"/>
      <c r="S39"/>
    </row>
    <row r="40" spans="1:19">
      <c r="A40" s="93" t="s">
        <v>356</v>
      </c>
      <c r="B40" s="93" t="s">
        <v>352</v>
      </c>
      <c r="C40" s="93">
        <v>0.22</v>
      </c>
      <c r="D40" s="93">
        <v>1.306</v>
      </c>
      <c r="E40" s="93">
        <v>1.623</v>
      </c>
      <c r="F40" s="93">
        <v>50.13</v>
      </c>
      <c r="G40" s="93">
        <v>270</v>
      </c>
      <c r="H40" s="93">
        <v>90</v>
      </c>
      <c r="I40" s="93" t="s">
        <v>357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358</v>
      </c>
      <c r="B41" s="93" t="s">
        <v>359</v>
      </c>
      <c r="C41" s="93">
        <v>0.3</v>
      </c>
      <c r="D41" s="93">
        <v>3.12</v>
      </c>
      <c r="E41" s="93">
        <v>12.904</v>
      </c>
      <c r="F41" s="93">
        <v>371.75</v>
      </c>
      <c r="G41" s="93">
        <v>0</v>
      </c>
      <c r="H41" s="93">
        <v>180</v>
      </c>
      <c r="I41" s="93"/>
      <c r="J41"/>
      <c r="K41"/>
      <c r="L41"/>
      <c r="M41"/>
      <c r="N41"/>
      <c r="O41"/>
      <c r="P41"/>
      <c r="Q41"/>
      <c r="R41"/>
      <c r="S41"/>
    </row>
    <row r="42" spans="1:19">
      <c r="A42" s="93" t="s">
        <v>561</v>
      </c>
      <c r="B42" s="93" t="s">
        <v>562</v>
      </c>
      <c r="C42" s="93">
        <v>0.3</v>
      </c>
      <c r="D42" s="93">
        <v>0.56899999999999995</v>
      </c>
      <c r="E42" s="93">
        <v>0.63700000000000001</v>
      </c>
      <c r="F42" s="93">
        <v>371.75</v>
      </c>
      <c r="G42" s="93">
        <v>180</v>
      </c>
      <c r="H42" s="93">
        <v>0</v>
      </c>
      <c r="I42" s="93"/>
      <c r="J42"/>
      <c r="K42"/>
      <c r="L42"/>
      <c r="M42"/>
      <c r="N42"/>
      <c r="O42"/>
      <c r="P42"/>
      <c r="Q42"/>
      <c r="R42"/>
      <c r="S42"/>
    </row>
    <row r="43" spans="1:19">
      <c r="A43" s="93" t="s">
        <v>360</v>
      </c>
      <c r="B43" s="93" t="s">
        <v>352</v>
      </c>
      <c r="C43" s="93">
        <v>0.22</v>
      </c>
      <c r="D43" s="93">
        <v>1.306</v>
      </c>
      <c r="E43" s="93">
        <v>1.623</v>
      </c>
      <c r="F43" s="93">
        <v>18.8</v>
      </c>
      <c r="G43" s="93">
        <v>90</v>
      </c>
      <c r="H43" s="93">
        <v>90</v>
      </c>
      <c r="I43" s="93" t="s">
        <v>353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361</v>
      </c>
      <c r="B44" s="93" t="s">
        <v>352</v>
      </c>
      <c r="C44" s="93">
        <v>0.22</v>
      </c>
      <c r="D44" s="93">
        <v>1.306</v>
      </c>
      <c r="E44" s="93">
        <v>1.623</v>
      </c>
      <c r="F44" s="93">
        <v>68.930000000000007</v>
      </c>
      <c r="G44" s="93">
        <v>0</v>
      </c>
      <c r="H44" s="93">
        <v>90</v>
      </c>
      <c r="I44" s="93" t="s">
        <v>362</v>
      </c>
      <c r="J44"/>
      <c r="K44"/>
      <c r="L44"/>
      <c r="M44"/>
      <c r="N44"/>
      <c r="O44"/>
      <c r="P44"/>
      <c r="Q44"/>
      <c r="R44"/>
      <c r="S44"/>
    </row>
    <row r="45" spans="1:19">
      <c r="A45" s="93" t="s">
        <v>363</v>
      </c>
      <c r="B45" s="93" t="s">
        <v>352</v>
      </c>
      <c r="C45" s="93">
        <v>0.22</v>
      </c>
      <c r="D45" s="93">
        <v>1.306</v>
      </c>
      <c r="E45" s="93">
        <v>1.623</v>
      </c>
      <c r="F45" s="93">
        <v>18.8</v>
      </c>
      <c r="G45" s="93">
        <v>270</v>
      </c>
      <c r="H45" s="93">
        <v>90</v>
      </c>
      <c r="I45" s="93" t="s">
        <v>357</v>
      </c>
      <c r="J45"/>
      <c r="K45"/>
      <c r="L45"/>
      <c r="M45"/>
      <c r="N45"/>
      <c r="O45"/>
      <c r="P45"/>
      <c r="Q45"/>
      <c r="R45"/>
      <c r="S45"/>
    </row>
    <row r="46" spans="1:19">
      <c r="A46" s="93" t="s">
        <v>364</v>
      </c>
      <c r="B46" s="93" t="s">
        <v>359</v>
      </c>
      <c r="C46" s="93">
        <v>0.3</v>
      </c>
      <c r="D46" s="93">
        <v>3.12</v>
      </c>
      <c r="E46" s="93">
        <v>12.904</v>
      </c>
      <c r="F46" s="93">
        <v>139.41</v>
      </c>
      <c r="G46" s="93">
        <v>0</v>
      </c>
      <c r="H46" s="93">
        <v>180</v>
      </c>
      <c r="I46" s="93"/>
      <c r="J46"/>
      <c r="K46"/>
      <c r="L46"/>
      <c r="M46"/>
      <c r="N46"/>
      <c r="O46"/>
      <c r="P46"/>
      <c r="Q46"/>
      <c r="R46"/>
      <c r="S46"/>
    </row>
    <row r="47" spans="1:19">
      <c r="A47" s="93" t="s">
        <v>563</v>
      </c>
      <c r="B47" s="93" t="s">
        <v>562</v>
      </c>
      <c r="C47" s="93">
        <v>0.3</v>
      </c>
      <c r="D47" s="93">
        <v>0.56899999999999995</v>
      </c>
      <c r="E47" s="93">
        <v>0.63700000000000001</v>
      </c>
      <c r="F47" s="93">
        <v>139.41</v>
      </c>
      <c r="G47" s="93">
        <v>180</v>
      </c>
      <c r="H47" s="93">
        <v>0</v>
      </c>
      <c r="I47" s="93"/>
      <c r="J47"/>
      <c r="K47"/>
      <c r="L47"/>
      <c r="M47"/>
      <c r="N47"/>
      <c r="O47"/>
      <c r="P47"/>
      <c r="Q47"/>
      <c r="R47"/>
      <c r="S47"/>
    </row>
    <row r="48" spans="1:19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19">
      <c r="A49" s="87"/>
      <c r="B49" s="93" t="s">
        <v>43</v>
      </c>
      <c r="C49" s="93" t="s">
        <v>365</v>
      </c>
      <c r="D49" s="93" t="s">
        <v>366</v>
      </c>
      <c r="E49" s="93" t="s">
        <v>367</v>
      </c>
      <c r="F49" s="93" t="s">
        <v>37</v>
      </c>
      <c r="G49" s="93" t="s">
        <v>368</v>
      </c>
      <c r="H49" s="93" t="s">
        <v>369</v>
      </c>
      <c r="I49" s="93" t="s">
        <v>370</v>
      </c>
      <c r="J49" s="93" t="s">
        <v>348</v>
      </c>
      <c r="K49" s="93" t="s">
        <v>350</v>
      </c>
      <c r="L49"/>
      <c r="M49"/>
      <c r="N49"/>
      <c r="O49"/>
      <c r="P49"/>
      <c r="Q49"/>
      <c r="R49"/>
      <c r="S49"/>
    </row>
    <row r="50" spans="1:19">
      <c r="A50" s="93" t="s">
        <v>371</v>
      </c>
      <c r="B50" s="93" t="s">
        <v>649</v>
      </c>
      <c r="C50" s="93">
        <v>13.94</v>
      </c>
      <c r="D50" s="93">
        <v>13.94</v>
      </c>
      <c r="E50" s="93">
        <v>5.835</v>
      </c>
      <c r="F50" s="93">
        <v>0.54</v>
      </c>
      <c r="G50" s="93">
        <v>0.38400000000000001</v>
      </c>
      <c r="H50" s="93" t="s">
        <v>58</v>
      </c>
      <c r="I50" s="93" t="s">
        <v>351</v>
      </c>
      <c r="J50" s="93">
        <v>90</v>
      </c>
      <c r="K50" s="93" t="s">
        <v>353</v>
      </c>
      <c r="L50"/>
      <c r="M50"/>
      <c r="N50"/>
      <c r="O50"/>
      <c r="P50"/>
      <c r="Q50"/>
      <c r="R50"/>
      <c r="S50"/>
    </row>
    <row r="51" spans="1:19">
      <c r="A51" s="93" t="s">
        <v>372</v>
      </c>
      <c r="B51" s="93" t="s">
        <v>649</v>
      </c>
      <c r="C51" s="93">
        <v>19.3</v>
      </c>
      <c r="D51" s="93">
        <v>19.3</v>
      </c>
      <c r="E51" s="93">
        <v>5.835</v>
      </c>
      <c r="F51" s="93">
        <v>0.54</v>
      </c>
      <c r="G51" s="93">
        <v>0.38400000000000001</v>
      </c>
      <c r="H51" s="93" t="s">
        <v>58</v>
      </c>
      <c r="I51" s="93" t="s">
        <v>354</v>
      </c>
      <c r="J51" s="93">
        <v>180</v>
      </c>
      <c r="K51" s="93" t="s">
        <v>355</v>
      </c>
      <c r="L51"/>
      <c r="M51"/>
      <c r="N51"/>
      <c r="O51"/>
      <c r="P51"/>
      <c r="Q51"/>
      <c r="R51"/>
      <c r="S51"/>
    </row>
    <row r="52" spans="1:19">
      <c r="A52" s="93" t="s">
        <v>373</v>
      </c>
      <c r="B52" s="93" t="s">
        <v>649</v>
      </c>
      <c r="C52" s="93">
        <v>13.94</v>
      </c>
      <c r="D52" s="93">
        <v>13.94</v>
      </c>
      <c r="E52" s="93">
        <v>5.835</v>
      </c>
      <c r="F52" s="93">
        <v>0.54</v>
      </c>
      <c r="G52" s="93">
        <v>0.38400000000000001</v>
      </c>
      <c r="H52" s="93" t="s">
        <v>58</v>
      </c>
      <c r="I52" s="93" t="s">
        <v>356</v>
      </c>
      <c r="J52" s="93">
        <v>270</v>
      </c>
      <c r="K52" s="93" t="s">
        <v>357</v>
      </c>
      <c r="L52"/>
      <c r="M52"/>
      <c r="N52"/>
      <c r="O52"/>
      <c r="P52"/>
      <c r="Q52"/>
      <c r="R52"/>
      <c r="S52"/>
    </row>
    <row r="53" spans="1:19">
      <c r="A53" s="93" t="s">
        <v>374</v>
      </c>
      <c r="B53" s="93"/>
      <c r="C53" s="93"/>
      <c r="D53" s="93">
        <v>47.17</v>
      </c>
      <c r="E53" s="93">
        <v>5.83</v>
      </c>
      <c r="F53" s="93">
        <v>0.54</v>
      </c>
      <c r="G53" s="93">
        <v>0.38400000000000001</v>
      </c>
      <c r="H53" s="93"/>
      <c r="I53" s="93"/>
      <c r="J53" s="93"/>
      <c r="K53" s="93"/>
      <c r="L53"/>
      <c r="M53"/>
      <c r="N53"/>
      <c r="O53"/>
      <c r="P53"/>
      <c r="Q53"/>
      <c r="R53"/>
      <c r="S53"/>
    </row>
    <row r="54" spans="1:19">
      <c r="A54" s="93" t="s">
        <v>375</v>
      </c>
      <c r="B54" s="93"/>
      <c r="C54" s="93"/>
      <c r="D54" s="93">
        <v>0</v>
      </c>
      <c r="E54" s="93" t="s">
        <v>376</v>
      </c>
      <c r="F54" s="93" t="s">
        <v>376</v>
      </c>
      <c r="G54" s="93" t="s">
        <v>376</v>
      </c>
      <c r="H54" s="93"/>
      <c r="I54" s="93"/>
      <c r="J54" s="93"/>
      <c r="K54" s="93"/>
      <c r="L54"/>
      <c r="M54"/>
      <c r="N54"/>
      <c r="O54"/>
      <c r="P54"/>
      <c r="Q54"/>
      <c r="R54"/>
      <c r="S54"/>
    </row>
    <row r="55" spans="1:19">
      <c r="A55" s="93" t="s">
        <v>377</v>
      </c>
      <c r="B55" s="93"/>
      <c r="C55" s="93"/>
      <c r="D55" s="93">
        <v>47.17</v>
      </c>
      <c r="E55" s="93">
        <v>5.83</v>
      </c>
      <c r="F55" s="93">
        <v>0.54</v>
      </c>
      <c r="G55" s="93">
        <v>0.38400000000000001</v>
      </c>
      <c r="H55" s="93"/>
      <c r="I55" s="93"/>
      <c r="J55" s="93"/>
      <c r="K55" s="93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87"/>
      <c r="B57" s="93" t="s">
        <v>111</v>
      </c>
      <c r="C57" s="93" t="s">
        <v>378</v>
      </c>
      <c r="D57" s="93" t="s">
        <v>379</v>
      </c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93" t="s">
        <v>27</v>
      </c>
      <c r="B58" s="93"/>
      <c r="C58" s="93"/>
      <c r="D58" s="93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7"/>
      <c r="B60" s="93" t="s">
        <v>111</v>
      </c>
      <c r="C60" s="93" t="s">
        <v>380</v>
      </c>
      <c r="D60" s="93" t="s">
        <v>381</v>
      </c>
      <c r="E60" s="93" t="s">
        <v>382</v>
      </c>
      <c r="F60" s="93" t="s">
        <v>383</v>
      </c>
      <c r="G60" s="93" t="s">
        <v>379</v>
      </c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93" t="s">
        <v>384</v>
      </c>
      <c r="B61" s="93" t="s">
        <v>385</v>
      </c>
      <c r="C61" s="93">
        <v>108563.85</v>
      </c>
      <c r="D61" s="93">
        <v>73398.2</v>
      </c>
      <c r="E61" s="93">
        <v>35165.65</v>
      </c>
      <c r="F61" s="93">
        <v>0.68</v>
      </c>
      <c r="G61" s="93">
        <v>3.33</v>
      </c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93" t="s">
        <v>386</v>
      </c>
      <c r="B62" s="93" t="s">
        <v>385</v>
      </c>
      <c r="C62" s="93">
        <v>26015.23</v>
      </c>
      <c r="D62" s="93">
        <v>17588.46</v>
      </c>
      <c r="E62" s="93">
        <v>8426.77</v>
      </c>
      <c r="F62" s="93">
        <v>0.68</v>
      </c>
      <c r="G62" s="93">
        <v>3.3</v>
      </c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87"/>
      <c r="B64" s="93" t="s">
        <v>111</v>
      </c>
      <c r="C64" s="93" t="s">
        <v>380</v>
      </c>
      <c r="D64" s="93" t="s">
        <v>379</v>
      </c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93" t="s">
        <v>387</v>
      </c>
      <c r="B65" s="93" t="s">
        <v>388</v>
      </c>
      <c r="C65" s="93">
        <v>160745.99</v>
      </c>
      <c r="D65" s="93">
        <v>0.78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 s="93" t="s">
        <v>389</v>
      </c>
      <c r="B66" s="93" t="s">
        <v>388</v>
      </c>
      <c r="C66" s="93">
        <v>48835.98</v>
      </c>
      <c r="D66" s="93">
        <v>0.78</v>
      </c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87"/>
      <c r="B68" s="93" t="s">
        <v>111</v>
      </c>
      <c r="C68" s="93" t="s">
        <v>390</v>
      </c>
      <c r="D68" s="93" t="s">
        <v>391</v>
      </c>
      <c r="E68" s="93" t="s">
        <v>392</v>
      </c>
      <c r="F68" s="93" t="s">
        <v>393</v>
      </c>
      <c r="G68" s="93" t="s">
        <v>394</v>
      </c>
      <c r="H68" s="93" t="s">
        <v>395</v>
      </c>
      <c r="I68"/>
      <c r="J68"/>
      <c r="K68"/>
      <c r="L68"/>
      <c r="M68"/>
      <c r="N68"/>
      <c r="O68"/>
      <c r="P68"/>
      <c r="Q68"/>
      <c r="R68"/>
      <c r="S68"/>
    </row>
    <row r="69" spans="1:19">
      <c r="A69" s="93" t="s">
        <v>396</v>
      </c>
      <c r="B69" s="93" t="s">
        <v>397</v>
      </c>
      <c r="C69" s="93">
        <v>1</v>
      </c>
      <c r="D69" s="93">
        <v>0</v>
      </c>
      <c r="E69" s="93">
        <v>1.83</v>
      </c>
      <c r="F69" s="93">
        <v>0</v>
      </c>
      <c r="G69" s="93">
        <v>1</v>
      </c>
      <c r="H69" s="93" t="s">
        <v>398</v>
      </c>
      <c r="I69"/>
      <c r="J69"/>
      <c r="K69"/>
      <c r="L69"/>
      <c r="M69"/>
      <c r="N69"/>
      <c r="O69"/>
      <c r="P69"/>
      <c r="Q69"/>
      <c r="R69"/>
      <c r="S69"/>
    </row>
    <row r="70" spans="1:19">
      <c r="A70" s="93" t="s">
        <v>399</v>
      </c>
      <c r="B70" s="93" t="s">
        <v>397</v>
      </c>
      <c r="C70" s="93">
        <v>1</v>
      </c>
      <c r="D70" s="93">
        <v>0</v>
      </c>
      <c r="E70" s="93">
        <v>0.06</v>
      </c>
      <c r="F70" s="93">
        <v>0</v>
      </c>
      <c r="G70" s="93">
        <v>1</v>
      </c>
      <c r="H70" s="93" t="s">
        <v>398</v>
      </c>
      <c r="I70"/>
      <c r="J70"/>
      <c r="K70"/>
      <c r="L70"/>
      <c r="M70"/>
      <c r="N70"/>
      <c r="O70"/>
      <c r="P70"/>
      <c r="Q70"/>
      <c r="R70"/>
      <c r="S70"/>
    </row>
    <row r="71" spans="1:19">
      <c r="A71" s="93" t="s">
        <v>400</v>
      </c>
      <c r="B71" s="93" t="s">
        <v>401</v>
      </c>
      <c r="C71" s="93">
        <v>0.57999999999999996</v>
      </c>
      <c r="D71" s="93">
        <v>1109.6500000000001</v>
      </c>
      <c r="E71" s="93">
        <v>4.37</v>
      </c>
      <c r="F71" s="93">
        <v>8339.0300000000007</v>
      </c>
      <c r="G71" s="93">
        <v>1</v>
      </c>
      <c r="H71" s="93" t="s">
        <v>402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93" t="s">
        <v>403</v>
      </c>
      <c r="B72" s="93" t="s">
        <v>401</v>
      </c>
      <c r="C72" s="93">
        <v>0.55000000000000004</v>
      </c>
      <c r="D72" s="93">
        <v>622</v>
      </c>
      <c r="E72" s="93">
        <v>1.05</v>
      </c>
      <c r="F72" s="93">
        <v>1193.46</v>
      </c>
      <c r="G72" s="93">
        <v>1</v>
      </c>
      <c r="H72" s="93" t="s">
        <v>402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7"/>
      <c r="B74" s="93" t="s">
        <v>111</v>
      </c>
      <c r="C74" s="93" t="s">
        <v>404</v>
      </c>
      <c r="D74" s="93" t="s">
        <v>405</v>
      </c>
      <c r="E74" s="93" t="s">
        <v>406</v>
      </c>
      <c r="F74" s="93" t="s">
        <v>407</v>
      </c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408</v>
      </c>
      <c r="B75" s="93" t="s">
        <v>409</v>
      </c>
      <c r="C75" s="93" t="s">
        <v>410</v>
      </c>
      <c r="D75" s="93">
        <v>0.1</v>
      </c>
      <c r="E75" s="93">
        <v>0</v>
      </c>
      <c r="F75" s="93">
        <v>1</v>
      </c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87"/>
      <c r="B77" s="93" t="s">
        <v>111</v>
      </c>
      <c r="C77" s="93" t="s">
        <v>411</v>
      </c>
      <c r="D77" s="93" t="s">
        <v>412</v>
      </c>
      <c r="E77" s="93" t="s">
        <v>413</v>
      </c>
      <c r="F77" s="93" t="s">
        <v>414</v>
      </c>
      <c r="G77" s="93" t="s">
        <v>415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3" t="s">
        <v>416</v>
      </c>
      <c r="B78" s="93" t="s">
        <v>417</v>
      </c>
      <c r="C78" s="93">
        <v>0.2</v>
      </c>
      <c r="D78" s="93">
        <v>845000</v>
      </c>
      <c r="E78" s="93">
        <v>0.8</v>
      </c>
      <c r="F78" s="93">
        <v>3.43</v>
      </c>
      <c r="G78" s="93">
        <v>0.57999999999999996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87"/>
      <c r="B80" s="93" t="s">
        <v>432</v>
      </c>
      <c r="C80" s="93" t="s">
        <v>433</v>
      </c>
      <c r="D80" s="93" t="s">
        <v>434</v>
      </c>
      <c r="E80" s="93" t="s">
        <v>435</v>
      </c>
      <c r="F80" s="93" t="s">
        <v>436</v>
      </c>
      <c r="G80" s="93" t="s">
        <v>437</v>
      </c>
      <c r="H80" s="93" t="s">
        <v>438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418</v>
      </c>
      <c r="B81" s="93">
        <v>32044.06</v>
      </c>
      <c r="C81" s="93">
        <v>46.082799999999999</v>
      </c>
      <c r="D81" s="93">
        <v>159.86869999999999</v>
      </c>
      <c r="E81" s="93">
        <v>0</v>
      </c>
      <c r="F81" s="93">
        <v>2.9999999999999997E-4</v>
      </c>
      <c r="G81" s="93">
        <v>797082.16370000003</v>
      </c>
      <c r="H81" s="93">
        <v>12857.016799999999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93" t="s">
        <v>419</v>
      </c>
      <c r="B82" s="93">
        <v>26719.6126</v>
      </c>
      <c r="C82" s="93">
        <v>39.494799999999998</v>
      </c>
      <c r="D82" s="93">
        <v>143.35380000000001</v>
      </c>
      <c r="E82" s="93">
        <v>0</v>
      </c>
      <c r="F82" s="93">
        <v>2.9999999999999997E-4</v>
      </c>
      <c r="G82" s="93">
        <v>714793.06240000005</v>
      </c>
      <c r="H82" s="93">
        <v>10831.8138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 s="93" t="s">
        <v>420</v>
      </c>
      <c r="B83" s="93">
        <v>29618.8593</v>
      </c>
      <c r="C83" s="93">
        <v>43.8733</v>
      </c>
      <c r="D83" s="93">
        <v>159.78280000000001</v>
      </c>
      <c r="E83" s="93">
        <v>0</v>
      </c>
      <c r="F83" s="93">
        <v>2.9999999999999997E-4</v>
      </c>
      <c r="G83" s="93">
        <v>796715.75430000003</v>
      </c>
      <c r="H83" s="93">
        <v>12016.8009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421</v>
      </c>
      <c r="B84" s="93">
        <v>29246.486099999998</v>
      </c>
      <c r="C84" s="93">
        <v>44.668399999999998</v>
      </c>
      <c r="D84" s="93">
        <v>170.43170000000001</v>
      </c>
      <c r="E84" s="93">
        <v>0</v>
      </c>
      <c r="F84" s="93">
        <v>2.9999999999999997E-4</v>
      </c>
      <c r="G84" s="93">
        <v>849874.22510000004</v>
      </c>
      <c r="H84" s="93">
        <v>12005.6937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93" t="s">
        <v>278</v>
      </c>
      <c r="B85" s="93">
        <v>32048.541499999999</v>
      </c>
      <c r="C85" s="93">
        <v>49.3979</v>
      </c>
      <c r="D85" s="93">
        <v>190.98939999999999</v>
      </c>
      <c r="E85" s="93">
        <v>0</v>
      </c>
      <c r="F85" s="93">
        <v>4.0000000000000002E-4</v>
      </c>
      <c r="G85" s="93">
        <v>952405.71389999997</v>
      </c>
      <c r="H85" s="93">
        <v>13202.701999999999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93" t="s">
        <v>422</v>
      </c>
      <c r="B86" s="93">
        <v>35840.748399999997</v>
      </c>
      <c r="C86" s="93">
        <v>55.9039</v>
      </c>
      <c r="D86" s="93">
        <v>219.8005</v>
      </c>
      <c r="E86" s="93">
        <v>0</v>
      </c>
      <c r="F86" s="93">
        <v>4.0000000000000002E-4</v>
      </c>
      <c r="G86" s="94">
        <v>1096100</v>
      </c>
      <c r="H86" s="93">
        <v>14833.6288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423</v>
      </c>
      <c r="B87" s="93">
        <v>39315.563699999999</v>
      </c>
      <c r="C87" s="93">
        <v>61.557000000000002</v>
      </c>
      <c r="D87" s="93">
        <v>243.30189999999999</v>
      </c>
      <c r="E87" s="93">
        <v>0</v>
      </c>
      <c r="F87" s="93">
        <v>5.0000000000000001E-4</v>
      </c>
      <c r="G87" s="94">
        <v>1213310</v>
      </c>
      <c r="H87" s="93">
        <v>16296.0052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424</v>
      </c>
      <c r="B88" s="93">
        <v>38809.193500000001</v>
      </c>
      <c r="C88" s="93">
        <v>60.717700000000001</v>
      </c>
      <c r="D88" s="93">
        <v>239.73169999999999</v>
      </c>
      <c r="E88" s="93">
        <v>0</v>
      </c>
      <c r="F88" s="93">
        <v>5.0000000000000001E-4</v>
      </c>
      <c r="G88" s="94">
        <v>1195510</v>
      </c>
      <c r="H88" s="93">
        <v>16081.2912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425</v>
      </c>
      <c r="B89" s="93">
        <v>34047.5265</v>
      </c>
      <c r="C89" s="93">
        <v>52.953200000000002</v>
      </c>
      <c r="D89" s="93">
        <v>207.3597</v>
      </c>
      <c r="E89" s="93">
        <v>0</v>
      </c>
      <c r="F89" s="93">
        <v>4.0000000000000002E-4</v>
      </c>
      <c r="G89" s="94">
        <v>1034060</v>
      </c>
      <c r="H89" s="93">
        <v>14075.4953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426</v>
      </c>
      <c r="B90" s="93">
        <v>30263.260600000001</v>
      </c>
      <c r="C90" s="93">
        <v>46.327500000000001</v>
      </c>
      <c r="D90" s="93">
        <v>177.35560000000001</v>
      </c>
      <c r="E90" s="93">
        <v>0</v>
      </c>
      <c r="F90" s="93">
        <v>2.9999999999999997E-4</v>
      </c>
      <c r="G90" s="93">
        <v>884405.06850000005</v>
      </c>
      <c r="H90" s="93">
        <v>12434.123299999999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427</v>
      </c>
      <c r="B91" s="93">
        <v>28101.8285</v>
      </c>
      <c r="C91" s="93">
        <v>41.871099999999998</v>
      </c>
      <c r="D91" s="93">
        <v>153.9014</v>
      </c>
      <c r="E91" s="93">
        <v>0</v>
      </c>
      <c r="F91" s="93">
        <v>2.9999999999999997E-4</v>
      </c>
      <c r="G91" s="93">
        <v>767400.79790000001</v>
      </c>
      <c r="H91" s="93">
        <v>11426.7801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3" t="s">
        <v>428</v>
      </c>
      <c r="B92" s="93">
        <v>31238.943899999998</v>
      </c>
      <c r="C92" s="93">
        <v>45.323799999999999</v>
      </c>
      <c r="D92" s="93">
        <v>159.60079999999999</v>
      </c>
      <c r="E92" s="93">
        <v>0</v>
      </c>
      <c r="F92" s="93">
        <v>2.9999999999999997E-4</v>
      </c>
      <c r="G92" s="93">
        <v>795765.79989999998</v>
      </c>
      <c r="H92" s="93">
        <v>12575.435600000001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3"/>
      <c r="B93" s="93"/>
      <c r="C93" s="93"/>
      <c r="D93" s="93"/>
      <c r="E93" s="93"/>
      <c r="F93" s="93"/>
      <c r="G93" s="93"/>
      <c r="H93" s="93"/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429</v>
      </c>
      <c r="B94" s="93">
        <v>387294.62449999998</v>
      </c>
      <c r="C94" s="93">
        <v>588.17150000000004</v>
      </c>
      <c r="D94" s="93">
        <v>2225.4778000000001</v>
      </c>
      <c r="E94" s="93">
        <v>0</v>
      </c>
      <c r="F94" s="93">
        <v>4.3E-3</v>
      </c>
      <c r="G94" s="94">
        <v>11097400</v>
      </c>
      <c r="H94" s="93">
        <v>158636.7868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3" t="s">
        <v>430</v>
      </c>
      <c r="B95" s="93">
        <v>26719.6126</v>
      </c>
      <c r="C95" s="93">
        <v>39.494799999999998</v>
      </c>
      <c r="D95" s="93">
        <v>143.35380000000001</v>
      </c>
      <c r="E95" s="93">
        <v>0</v>
      </c>
      <c r="F95" s="93">
        <v>2.9999999999999997E-4</v>
      </c>
      <c r="G95" s="93">
        <v>714793.06240000005</v>
      </c>
      <c r="H95" s="93">
        <v>10831.8138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3" t="s">
        <v>431</v>
      </c>
      <c r="B96" s="93">
        <v>39315.563699999999</v>
      </c>
      <c r="C96" s="93">
        <v>61.557000000000002</v>
      </c>
      <c r="D96" s="93">
        <v>243.30189999999999</v>
      </c>
      <c r="E96" s="93">
        <v>0</v>
      </c>
      <c r="F96" s="93">
        <v>5.0000000000000001E-4</v>
      </c>
      <c r="G96" s="94">
        <v>1213310</v>
      </c>
      <c r="H96" s="93">
        <v>16296.0052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 s="87"/>
      <c r="B98" s="93" t="s">
        <v>439</v>
      </c>
      <c r="C98" s="93" t="s">
        <v>440</v>
      </c>
      <c r="D98" s="93" t="s">
        <v>441</v>
      </c>
      <c r="E98" s="93" t="s">
        <v>442</v>
      </c>
      <c r="F98" s="93" t="s">
        <v>443</v>
      </c>
      <c r="G98" s="93" t="s">
        <v>444</v>
      </c>
      <c r="H98" s="93" t="s">
        <v>445</v>
      </c>
      <c r="I98" s="93" t="s">
        <v>446</v>
      </c>
      <c r="J98" s="93" t="s">
        <v>447</v>
      </c>
      <c r="K98" s="93" t="s">
        <v>448</v>
      </c>
      <c r="L98" s="93" t="s">
        <v>449</v>
      </c>
      <c r="M98" s="93" t="s">
        <v>450</v>
      </c>
      <c r="N98" s="93" t="s">
        <v>451</v>
      </c>
      <c r="O98" s="93" t="s">
        <v>452</v>
      </c>
      <c r="P98" s="93" t="s">
        <v>453</v>
      </c>
      <c r="Q98" s="93" t="s">
        <v>454</v>
      </c>
      <c r="R98" s="93" t="s">
        <v>455</v>
      </c>
      <c r="S98" s="93" t="s">
        <v>456</v>
      </c>
    </row>
    <row r="99" spans="1:19">
      <c r="A99" s="93" t="s">
        <v>418</v>
      </c>
      <c r="B99" s="94">
        <v>104596000000</v>
      </c>
      <c r="C99" s="93">
        <v>52569.612999999998</v>
      </c>
      <c r="D99" s="93" t="s">
        <v>484</v>
      </c>
      <c r="E99" s="93">
        <v>11214.473</v>
      </c>
      <c r="F99" s="93">
        <v>26914.7</v>
      </c>
      <c r="G99" s="93">
        <v>9532.491</v>
      </c>
      <c r="H99" s="93">
        <v>0</v>
      </c>
      <c r="I99" s="93">
        <v>2922.9459999999999</v>
      </c>
      <c r="J99" s="93">
        <v>0</v>
      </c>
      <c r="K99" s="93">
        <v>0</v>
      </c>
      <c r="L99" s="93">
        <v>0</v>
      </c>
      <c r="M99" s="93">
        <v>0</v>
      </c>
      <c r="N99" s="93">
        <v>0</v>
      </c>
      <c r="O99" s="93">
        <v>0</v>
      </c>
      <c r="P99" s="93">
        <v>0</v>
      </c>
      <c r="Q99" s="93">
        <v>1985.0029999999999</v>
      </c>
      <c r="R99" s="93">
        <v>0</v>
      </c>
      <c r="S99" s="93">
        <v>0</v>
      </c>
    </row>
    <row r="100" spans="1:19">
      <c r="A100" s="93" t="s">
        <v>419</v>
      </c>
      <c r="B100" s="94">
        <v>93798000000</v>
      </c>
      <c r="C100" s="93">
        <v>55722.9</v>
      </c>
      <c r="D100" s="93" t="s">
        <v>485</v>
      </c>
      <c r="E100" s="93">
        <v>11214.473</v>
      </c>
      <c r="F100" s="93">
        <v>26914.7</v>
      </c>
      <c r="G100" s="93">
        <v>9532.491</v>
      </c>
      <c r="H100" s="93">
        <v>0</v>
      </c>
      <c r="I100" s="93">
        <v>6058.2430000000004</v>
      </c>
      <c r="J100" s="93">
        <v>0</v>
      </c>
      <c r="K100" s="93">
        <v>0</v>
      </c>
      <c r="L100" s="93">
        <v>0</v>
      </c>
      <c r="M100" s="93">
        <v>0</v>
      </c>
      <c r="N100" s="93">
        <v>0</v>
      </c>
      <c r="O100" s="93">
        <v>0</v>
      </c>
      <c r="P100" s="93">
        <v>0</v>
      </c>
      <c r="Q100" s="93">
        <v>2002.992</v>
      </c>
      <c r="R100" s="93">
        <v>0</v>
      </c>
      <c r="S100" s="93">
        <v>0</v>
      </c>
    </row>
    <row r="101" spans="1:19">
      <c r="A101" s="93" t="s">
        <v>420</v>
      </c>
      <c r="B101" s="94">
        <v>104548000000</v>
      </c>
      <c r="C101" s="93">
        <v>62303.534</v>
      </c>
      <c r="D101" s="93" t="s">
        <v>594</v>
      </c>
      <c r="E101" s="93">
        <v>11214.473</v>
      </c>
      <c r="F101" s="93">
        <v>26914.7</v>
      </c>
      <c r="G101" s="93">
        <v>9532.491</v>
      </c>
      <c r="H101" s="93">
        <v>0</v>
      </c>
      <c r="I101" s="93">
        <v>12623.234</v>
      </c>
      <c r="J101" s="93">
        <v>0</v>
      </c>
      <c r="K101" s="93">
        <v>0</v>
      </c>
      <c r="L101" s="93">
        <v>0</v>
      </c>
      <c r="M101" s="93">
        <v>0</v>
      </c>
      <c r="N101" s="93">
        <v>0</v>
      </c>
      <c r="O101" s="93">
        <v>0</v>
      </c>
      <c r="P101" s="93">
        <v>0</v>
      </c>
      <c r="Q101" s="93">
        <v>2018.636</v>
      </c>
      <c r="R101" s="93">
        <v>0</v>
      </c>
      <c r="S101" s="93">
        <v>0</v>
      </c>
    </row>
    <row r="102" spans="1:19">
      <c r="A102" s="93" t="s">
        <v>421</v>
      </c>
      <c r="B102" s="94">
        <v>111524000000</v>
      </c>
      <c r="C102" s="93">
        <v>75743.498000000007</v>
      </c>
      <c r="D102" s="93" t="s">
        <v>487</v>
      </c>
      <c r="E102" s="93">
        <v>11214.473</v>
      </c>
      <c r="F102" s="93">
        <v>26914.7</v>
      </c>
      <c r="G102" s="93">
        <v>9532.491</v>
      </c>
      <c r="H102" s="93">
        <v>0</v>
      </c>
      <c r="I102" s="93">
        <v>25960.093000000001</v>
      </c>
      <c r="J102" s="93">
        <v>0</v>
      </c>
      <c r="K102" s="93">
        <v>0</v>
      </c>
      <c r="L102" s="93">
        <v>0</v>
      </c>
      <c r="M102" s="93">
        <v>0</v>
      </c>
      <c r="N102" s="93">
        <v>0</v>
      </c>
      <c r="O102" s="93">
        <v>0</v>
      </c>
      <c r="P102" s="93">
        <v>0</v>
      </c>
      <c r="Q102" s="93">
        <v>2121.741</v>
      </c>
      <c r="R102" s="93">
        <v>0</v>
      </c>
      <c r="S102" s="93">
        <v>0</v>
      </c>
    </row>
    <row r="103" spans="1:19">
      <c r="A103" s="93" t="s">
        <v>278</v>
      </c>
      <c r="B103" s="94">
        <v>124979000000</v>
      </c>
      <c r="C103" s="93">
        <v>82371.942999999999</v>
      </c>
      <c r="D103" s="93" t="s">
        <v>595</v>
      </c>
      <c r="E103" s="93">
        <v>11214.473</v>
      </c>
      <c r="F103" s="93">
        <v>26914.7</v>
      </c>
      <c r="G103" s="93">
        <v>9532.491</v>
      </c>
      <c r="H103" s="93">
        <v>0</v>
      </c>
      <c r="I103" s="93">
        <v>32572.149000000001</v>
      </c>
      <c r="J103" s="93">
        <v>0</v>
      </c>
      <c r="K103" s="93">
        <v>0</v>
      </c>
      <c r="L103" s="93">
        <v>0</v>
      </c>
      <c r="M103" s="93">
        <v>0</v>
      </c>
      <c r="N103" s="93">
        <v>0</v>
      </c>
      <c r="O103" s="93">
        <v>0</v>
      </c>
      <c r="P103" s="93">
        <v>0</v>
      </c>
      <c r="Q103" s="93">
        <v>2138.13</v>
      </c>
      <c r="R103" s="93">
        <v>0</v>
      </c>
      <c r="S103" s="93">
        <v>0</v>
      </c>
    </row>
    <row r="104" spans="1:19">
      <c r="A104" s="93" t="s">
        <v>422</v>
      </c>
      <c r="B104" s="94">
        <v>143835000000</v>
      </c>
      <c r="C104" s="93">
        <v>95639.38</v>
      </c>
      <c r="D104" s="93" t="s">
        <v>596</v>
      </c>
      <c r="E104" s="93">
        <v>11214.473</v>
      </c>
      <c r="F104" s="93">
        <v>26914.7</v>
      </c>
      <c r="G104" s="93">
        <v>9532.491</v>
      </c>
      <c r="H104" s="93">
        <v>0</v>
      </c>
      <c r="I104" s="93">
        <v>45837.909</v>
      </c>
      <c r="J104" s="93">
        <v>0</v>
      </c>
      <c r="K104" s="93">
        <v>0</v>
      </c>
      <c r="L104" s="93">
        <v>0</v>
      </c>
      <c r="M104" s="93">
        <v>0</v>
      </c>
      <c r="N104" s="93">
        <v>0</v>
      </c>
      <c r="O104" s="93">
        <v>0</v>
      </c>
      <c r="P104" s="93">
        <v>0</v>
      </c>
      <c r="Q104" s="93">
        <v>2139.8069999999998</v>
      </c>
      <c r="R104" s="93">
        <v>0</v>
      </c>
      <c r="S104" s="93">
        <v>0</v>
      </c>
    </row>
    <row r="105" spans="1:19">
      <c r="A105" s="93" t="s">
        <v>423</v>
      </c>
      <c r="B105" s="94">
        <v>159216000000</v>
      </c>
      <c r="C105" s="93">
        <v>94272.82</v>
      </c>
      <c r="D105" s="93" t="s">
        <v>597</v>
      </c>
      <c r="E105" s="93">
        <v>11214.473</v>
      </c>
      <c r="F105" s="93">
        <v>26914.7</v>
      </c>
      <c r="G105" s="93">
        <v>9532.491</v>
      </c>
      <c r="H105" s="93">
        <v>0</v>
      </c>
      <c r="I105" s="93">
        <v>44450.987999999998</v>
      </c>
      <c r="J105" s="93">
        <v>0</v>
      </c>
      <c r="K105" s="93">
        <v>0</v>
      </c>
      <c r="L105" s="93">
        <v>0</v>
      </c>
      <c r="M105" s="93">
        <v>0</v>
      </c>
      <c r="N105" s="93">
        <v>0</v>
      </c>
      <c r="O105" s="93">
        <v>0</v>
      </c>
      <c r="P105" s="93">
        <v>0</v>
      </c>
      <c r="Q105" s="93">
        <v>2160.1669999999999</v>
      </c>
      <c r="R105" s="93">
        <v>0</v>
      </c>
      <c r="S105" s="93">
        <v>0</v>
      </c>
    </row>
    <row r="106" spans="1:19">
      <c r="A106" s="93" t="s">
        <v>424</v>
      </c>
      <c r="B106" s="94">
        <v>156879000000</v>
      </c>
      <c r="C106" s="93">
        <v>93134.001000000004</v>
      </c>
      <c r="D106" s="93" t="s">
        <v>598</v>
      </c>
      <c r="E106" s="93">
        <v>11214.473</v>
      </c>
      <c r="F106" s="93">
        <v>26914.7</v>
      </c>
      <c r="G106" s="93">
        <v>9532.491</v>
      </c>
      <c r="H106" s="93">
        <v>0</v>
      </c>
      <c r="I106" s="93">
        <v>43309.639000000003</v>
      </c>
      <c r="J106" s="93">
        <v>0</v>
      </c>
      <c r="K106" s="93">
        <v>0</v>
      </c>
      <c r="L106" s="93">
        <v>0</v>
      </c>
      <c r="M106" s="93">
        <v>0</v>
      </c>
      <c r="N106" s="93">
        <v>0</v>
      </c>
      <c r="O106" s="93">
        <v>0</v>
      </c>
      <c r="P106" s="93">
        <v>0</v>
      </c>
      <c r="Q106" s="93">
        <v>2162.6970000000001</v>
      </c>
      <c r="R106" s="93">
        <v>0</v>
      </c>
      <c r="S106" s="93">
        <v>0</v>
      </c>
    </row>
    <row r="107" spans="1:19">
      <c r="A107" s="93" t="s">
        <v>425</v>
      </c>
      <c r="B107" s="94">
        <v>135693000000</v>
      </c>
      <c r="C107" s="93">
        <v>87699.72</v>
      </c>
      <c r="D107" s="93" t="s">
        <v>459</v>
      </c>
      <c r="E107" s="93">
        <v>11214.473</v>
      </c>
      <c r="F107" s="93">
        <v>26914.7</v>
      </c>
      <c r="G107" s="93">
        <v>9532.491</v>
      </c>
      <c r="H107" s="93">
        <v>0</v>
      </c>
      <c r="I107" s="93">
        <v>37833.595000000001</v>
      </c>
      <c r="J107" s="93">
        <v>0</v>
      </c>
      <c r="K107" s="93">
        <v>0</v>
      </c>
      <c r="L107" s="93">
        <v>0</v>
      </c>
      <c r="M107" s="93">
        <v>0</v>
      </c>
      <c r="N107" s="93">
        <v>0</v>
      </c>
      <c r="O107" s="93">
        <v>0</v>
      </c>
      <c r="P107" s="93">
        <v>0</v>
      </c>
      <c r="Q107" s="93">
        <v>2204.4609999999998</v>
      </c>
      <c r="R107" s="93">
        <v>0</v>
      </c>
      <c r="S107" s="93">
        <v>0</v>
      </c>
    </row>
    <row r="108" spans="1:19">
      <c r="A108" s="93" t="s">
        <v>426</v>
      </c>
      <c r="B108" s="94">
        <v>116055000000</v>
      </c>
      <c r="C108" s="93">
        <v>75369.548999999999</v>
      </c>
      <c r="D108" s="93" t="s">
        <v>555</v>
      </c>
      <c r="E108" s="93">
        <v>11214.473</v>
      </c>
      <c r="F108" s="93">
        <v>26914.7</v>
      </c>
      <c r="G108" s="93">
        <v>9532.491</v>
      </c>
      <c r="H108" s="93">
        <v>0</v>
      </c>
      <c r="I108" s="93">
        <v>25186.109</v>
      </c>
      <c r="J108" s="93">
        <v>0</v>
      </c>
      <c r="K108" s="93">
        <v>0</v>
      </c>
      <c r="L108" s="93">
        <v>0</v>
      </c>
      <c r="M108" s="93">
        <v>0</v>
      </c>
      <c r="N108" s="93">
        <v>0</v>
      </c>
      <c r="O108" s="93">
        <v>0</v>
      </c>
      <c r="P108" s="93">
        <v>0</v>
      </c>
      <c r="Q108" s="93">
        <v>2521.7759999999998</v>
      </c>
      <c r="R108" s="93">
        <v>0</v>
      </c>
      <c r="S108" s="93">
        <v>0</v>
      </c>
    </row>
    <row r="109" spans="1:19">
      <c r="A109" s="93" t="s">
        <v>427</v>
      </c>
      <c r="B109" s="94">
        <v>100701000000</v>
      </c>
      <c r="C109" s="93">
        <v>58936.495000000003</v>
      </c>
      <c r="D109" s="93" t="s">
        <v>489</v>
      </c>
      <c r="E109" s="93">
        <v>11214.473</v>
      </c>
      <c r="F109" s="93">
        <v>26914.7</v>
      </c>
      <c r="G109" s="93">
        <v>9532.491</v>
      </c>
      <c r="H109" s="93">
        <v>0</v>
      </c>
      <c r="I109" s="93">
        <v>9252.9609999999993</v>
      </c>
      <c r="J109" s="93">
        <v>0</v>
      </c>
      <c r="K109" s="93">
        <v>0</v>
      </c>
      <c r="L109" s="93">
        <v>0</v>
      </c>
      <c r="M109" s="93">
        <v>0</v>
      </c>
      <c r="N109" s="93">
        <v>0</v>
      </c>
      <c r="O109" s="93">
        <v>0</v>
      </c>
      <c r="P109" s="93">
        <v>0</v>
      </c>
      <c r="Q109" s="93">
        <v>2021.87</v>
      </c>
      <c r="R109" s="93">
        <v>0</v>
      </c>
      <c r="S109" s="93">
        <v>0</v>
      </c>
    </row>
    <row r="110" spans="1:19">
      <c r="A110" s="93" t="s">
        <v>428</v>
      </c>
      <c r="B110" s="94">
        <v>104424000000</v>
      </c>
      <c r="C110" s="93">
        <v>57462.05</v>
      </c>
      <c r="D110" s="93" t="s">
        <v>490</v>
      </c>
      <c r="E110" s="93">
        <v>11214.473</v>
      </c>
      <c r="F110" s="93">
        <v>26914.7</v>
      </c>
      <c r="G110" s="93">
        <v>9532.491</v>
      </c>
      <c r="H110" s="93">
        <v>0</v>
      </c>
      <c r="I110" s="93">
        <v>7783.6729999999998</v>
      </c>
      <c r="J110" s="93">
        <v>0</v>
      </c>
      <c r="K110" s="93">
        <v>0</v>
      </c>
      <c r="L110" s="93">
        <v>0</v>
      </c>
      <c r="M110" s="93">
        <v>0</v>
      </c>
      <c r="N110" s="93">
        <v>0</v>
      </c>
      <c r="O110" s="93">
        <v>0</v>
      </c>
      <c r="P110" s="93">
        <v>0</v>
      </c>
      <c r="Q110" s="93">
        <v>2016.712</v>
      </c>
      <c r="R110" s="93">
        <v>0</v>
      </c>
      <c r="S110" s="93">
        <v>0</v>
      </c>
    </row>
    <row r="111" spans="1:19">
      <c r="A111" s="93"/>
      <c r="B111" s="93"/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</row>
    <row r="112" spans="1:19">
      <c r="A112" s="93" t="s">
        <v>429</v>
      </c>
      <c r="B112" s="94">
        <v>1456250000000</v>
      </c>
      <c r="C112" s="93"/>
      <c r="D112" s="93"/>
      <c r="E112" s="93"/>
      <c r="F112" s="93"/>
      <c r="G112" s="93"/>
      <c r="H112" s="93"/>
      <c r="I112" s="93"/>
      <c r="J112" s="93"/>
      <c r="K112" s="93"/>
      <c r="L112" s="93">
        <v>0</v>
      </c>
      <c r="M112" s="93">
        <v>0</v>
      </c>
      <c r="N112" s="93">
        <v>0</v>
      </c>
      <c r="O112" s="93">
        <v>0</v>
      </c>
      <c r="P112" s="93">
        <v>0</v>
      </c>
      <c r="Q112" s="93"/>
      <c r="R112" s="93">
        <v>0</v>
      </c>
      <c r="S112" s="93">
        <v>0</v>
      </c>
    </row>
    <row r="113" spans="1:19">
      <c r="A113" s="93" t="s">
        <v>430</v>
      </c>
      <c r="B113" s="94">
        <v>93798000000</v>
      </c>
      <c r="C113" s="93">
        <v>52569.612999999998</v>
      </c>
      <c r="D113" s="93"/>
      <c r="E113" s="93">
        <v>11214.473</v>
      </c>
      <c r="F113" s="93">
        <v>26914.7</v>
      </c>
      <c r="G113" s="93">
        <v>9532.491</v>
      </c>
      <c r="H113" s="93">
        <v>0</v>
      </c>
      <c r="I113" s="93">
        <v>2922.9459999999999</v>
      </c>
      <c r="J113" s="93">
        <v>0</v>
      </c>
      <c r="K113" s="93">
        <v>0</v>
      </c>
      <c r="L113" s="93">
        <v>0</v>
      </c>
      <c r="M113" s="93">
        <v>0</v>
      </c>
      <c r="N113" s="93">
        <v>0</v>
      </c>
      <c r="O113" s="93">
        <v>0</v>
      </c>
      <c r="P113" s="93">
        <v>0</v>
      </c>
      <c r="Q113" s="93">
        <v>1985.0029999999999</v>
      </c>
      <c r="R113" s="93">
        <v>0</v>
      </c>
      <c r="S113" s="93">
        <v>0</v>
      </c>
    </row>
    <row r="114" spans="1:19">
      <c r="A114" s="93" t="s">
        <v>431</v>
      </c>
      <c r="B114" s="94">
        <v>159216000000</v>
      </c>
      <c r="C114" s="93">
        <v>95639.38</v>
      </c>
      <c r="D114" s="93"/>
      <c r="E114" s="93">
        <v>11214.473</v>
      </c>
      <c r="F114" s="93">
        <v>26914.7</v>
      </c>
      <c r="G114" s="93">
        <v>9532.491</v>
      </c>
      <c r="H114" s="93">
        <v>0</v>
      </c>
      <c r="I114" s="93">
        <v>45837.909</v>
      </c>
      <c r="J114" s="93">
        <v>0</v>
      </c>
      <c r="K114" s="93">
        <v>0</v>
      </c>
      <c r="L114" s="93">
        <v>0</v>
      </c>
      <c r="M114" s="93">
        <v>0</v>
      </c>
      <c r="N114" s="93">
        <v>0</v>
      </c>
      <c r="O114" s="93">
        <v>0</v>
      </c>
      <c r="P114" s="93">
        <v>0</v>
      </c>
      <c r="Q114" s="93">
        <v>2521.7759999999998</v>
      </c>
      <c r="R114" s="93">
        <v>0</v>
      </c>
      <c r="S114" s="93">
        <v>0</v>
      </c>
    </row>
    <row r="115" spans="1:1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7"/>
      <c r="B116" s="93" t="s">
        <v>460</v>
      </c>
      <c r="C116" s="93" t="s">
        <v>461</v>
      </c>
      <c r="D116" s="93" t="s">
        <v>157</v>
      </c>
      <c r="E116" s="93" t="s">
        <v>158</v>
      </c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93" t="s">
        <v>462</v>
      </c>
      <c r="B117" s="93">
        <v>38157.550000000003</v>
      </c>
      <c r="C117" s="93">
        <v>9962.11</v>
      </c>
      <c r="D117" s="93">
        <v>0</v>
      </c>
      <c r="E117" s="93">
        <v>48119.66</v>
      </c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93" t="s">
        <v>463</v>
      </c>
      <c r="B118" s="93">
        <v>74.650000000000006</v>
      </c>
      <c r="C118" s="93">
        <v>19.489999999999998</v>
      </c>
      <c r="D118" s="93">
        <v>0</v>
      </c>
      <c r="E118" s="93">
        <v>94.14</v>
      </c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93" t="s">
        <v>464</v>
      </c>
      <c r="B119" s="93">
        <v>74.650000000000006</v>
      </c>
      <c r="C119" s="93">
        <v>19.489999999999998</v>
      </c>
      <c r="D119" s="93">
        <v>0</v>
      </c>
      <c r="E119" s="93">
        <v>94.14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6"/>
      <c r="B120" s="86"/>
      <c r="C120" s="86"/>
      <c r="D120" s="86"/>
      <c r="E120" s="86"/>
    </row>
    <row r="121" spans="1:19">
      <c r="A121" s="86"/>
      <c r="B121" s="86"/>
      <c r="C121" s="86"/>
      <c r="D121" s="86"/>
      <c r="E121" s="86"/>
    </row>
    <row r="122" spans="1:19">
      <c r="A122" s="86"/>
      <c r="B122" s="86"/>
      <c r="C122" s="86"/>
      <c r="D122" s="86"/>
      <c r="E122" s="86"/>
    </row>
    <row r="123" spans="1:19">
      <c r="A123" s="86"/>
      <c r="B123" s="86"/>
    </row>
    <row r="124" spans="1:19">
      <c r="A124" s="86"/>
      <c r="B124" s="86"/>
    </row>
    <row r="125" spans="1:19">
      <c r="A125" s="86"/>
      <c r="B125" s="86"/>
    </row>
    <row r="126" spans="1:19">
      <c r="A126" s="86"/>
      <c r="B126" s="8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13</vt:i4>
      </vt:variant>
      <vt:variant>
        <vt:lpstr>Named Ranges</vt:lpstr>
      </vt:variant>
      <vt:variant>
        <vt:i4>16</vt:i4>
      </vt:variant>
    </vt:vector>
  </HeadingPairs>
  <TitlesOfParts>
    <vt:vector size="34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LghtSch</vt:lpstr>
      <vt:lpstr>EqpSch</vt:lpstr>
      <vt:lpstr>GasEquipSch</vt:lpstr>
      <vt:lpstr>OccSch</vt:lpstr>
      <vt:lpstr>HeatSch</vt:lpstr>
      <vt:lpstr>CoolSch</vt:lpstr>
      <vt:lpstr>HeatSchKitchen</vt:lpstr>
      <vt:lpstr>CoolSchKitchen</vt:lpstr>
      <vt:lpstr>Miami!FullSvcRest01miami_10</vt:lpstr>
      <vt:lpstr>Houston!FullSvcRest02houston_10</vt:lpstr>
      <vt:lpstr>Phoenix!FullSvcRest03phoenix_10</vt:lpstr>
      <vt:lpstr>Atlanta!FullSvcRest04atlanta_10</vt:lpstr>
      <vt:lpstr>LosAngeles!FullSvcRest05losangeles_10</vt:lpstr>
      <vt:lpstr>LasVegas!FullSvcRest06lasvegas_10</vt:lpstr>
      <vt:lpstr>SanFrancisco!FullSvcRest07sanfrancisco_10</vt:lpstr>
      <vt:lpstr>Baltimore!FullSvcRest08baltimore_10</vt:lpstr>
      <vt:lpstr>Albuquerque!FullSvcRest09albuquerque_10</vt:lpstr>
      <vt:lpstr>Seattle!FullSvcRest10seattle_10</vt:lpstr>
      <vt:lpstr>Chicago!FullSvcRest11chicago_10</vt:lpstr>
      <vt:lpstr>Boulder!FullSvcRest12boulder_10</vt:lpstr>
      <vt:lpstr>Minneapolis!FullSvcRest13minneapolis_10</vt:lpstr>
      <vt:lpstr>Helena!FullSvcRest14helena_10</vt:lpstr>
      <vt:lpstr>Duluth!FullSvcRest15duluth_10</vt:lpstr>
      <vt:lpstr>Fairbanks!FullSvcRest16fairbanks_10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kfield</cp:lastModifiedBy>
  <cp:lastPrinted>2009-05-06T19:37:12Z</cp:lastPrinted>
  <dcterms:created xsi:type="dcterms:W3CDTF">2007-11-14T19:26:56Z</dcterms:created>
  <dcterms:modified xsi:type="dcterms:W3CDTF">2010-02-17T04:44:27Z</dcterms:modified>
</cp:coreProperties>
</file>