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Default Extension="jpeg" ContentType="image/jpeg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/chart1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95"/>
  </bookViews>
  <sheets>
    <sheet name="BuildingSummary" sheetId="10" r:id="rId1"/>
    <sheet name="ZoneSummary" sheetId="9" r:id="rId2"/>
    <sheet name="LocationSummary" sheetId="8" r:id="rId3"/>
    <sheet name="Miami" sheetId="36" state="veryHidden" r:id="rId4"/>
    <sheet name="Houston" sheetId="35" state="veryHidden" r:id="rId5"/>
    <sheet name="Phoenix" sheetId="34" state="veryHidden" r:id="rId6"/>
    <sheet name="Atlanta" sheetId="33" state="veryHidden" r:id="rId7"/>
    <sheet name="LosAngeles" sheetId="32" state="veryHidden" r:id="rId8"/>
    <sheet name="LasVegas" sheetId="31" state="veryHidden" r:id="rId9"/>
    <sheet name="SanFrancisco" sheetId="30" state="veryHidden" r:id="rId10"/>
    <sheet name="Baltimore" sheetId="29" state="veryHidden" r:id="rId11"/>
    <sheet name="Albuquerque" sheetId="28" state="veryHidden" r:id="rId12"/>
    <sheet name="Seattle" sheetId="27" state="veryHidden" r:id="rId13"/>
    <sheet name="Chicago" sheetId="26" state="veryHidden" r:id="rId14"/>
    <sheet name="Boulder" sheetId="25" state="veryHidden" r:id="rId15"/>
    <sheet name="Minneapolis" sheetId="24" state="veryHidden" r:id="rId16"/>
    <sheet name="Helena" sheetId="23" state="veryHidden" r:id="rId17"/>
    <sheet name="Duluth" sheetId="22" state="veryHidden" r:id="rId18"/>
    <sheet name="Fairbanks" sheetId="21" state="veryHidden" r:id="rId19"/>
    <sheet name="Picture" sheetId="3" r:id="rId20"/>
    <sheet name="Electricity" sheetId="4" r:id="rId21"/>
    <sheet name="Gas" sheetId="5" r:id="rId22"/>
    <sheet name="EUI" sheetId="6" r:id="rId23"/>
    <sheet name="Water" sheetId="37" r:id="rId24"/>
    <sheet name="Carbon" sheetId="20" r:id="rId25"/>
    <sheet name="Schedules" sheetId="11" r:id="rId26"/>
    <sheet name="LghtSch" sheetId="12" r:id="rId27"/>
    <sheet name="RmLghtSch" sheetId="17" r:id="rId28"/>
    <sheet name="EqpSch" sheetId="13" r:id="rId29"/>
    <sheet name="RmEqpSch" sheetId="18" r:id="rId30"/>
    <sheet name="OccSch" sheetId="14" r:id="rId31"/>
    <sheet name="RmOccSch" sheetId="19" r:id="rId32"/>
    <sheet name="HeatSch" sheetId="15" r:id="rId33"/>
    <sheet name="CoolSch" sheetId="16" r:id="rId34"/>
  </sheets>
  <definedNames>
    <definedName name="_xlnm._FilterDatabase" localSheetId="2" hidden="1">LocationSummary!$C$34:$C$34</definedName>
    <definedName name="lghotel01miami_10" localSheetId="3">Miami!$A$1:$S$261</definedName>
    <definedName name="lghotel02houston_10" localSheetId="4">Houston!$A$1:$S$261</definedName>
    <definedName name="lghotel03phoenix_10" localSheetId="5">Phoenix!$A$1:$S$261</definedName>
    <definedName name="lghotel04atlanta_10" localSheetId="6">Atlanta!$A$1:$S$261</definedName>
    <definedName name="lghotel05losangeles_10" localSheetId="7">LosAngeles!$A$1:$S$261</definedName>
    <definedName name="lghotel06lasvegas_10" localSheetId="8">LasVegas!$A$1:$S$261</definedName>
    <definedName name="lghotel07sanfrancisco_10" localSheetId="9">SanFrancisco!$A$1:$S$261</definedName>
    <definedName name="lghotel08baltimore_10" localSheetId="10">Baltimore!$A$1:$S$261</definedName>
    <definedName name="lghotel09albuquerque_10" localSheetId="11">Albuquerque!$A$1:$S$261</definedName>
    <definedName name="lghotel10seattle_10" localSheetId="12">Seattle!$A$1:$S$261</definedName>
    <definedName name="lghotel11chicago_10" localSheetId="13">Chicago!$A$1:$S$261</definedName>
    <definedName name="lghotel12boulder_10" localSheetId="14">Boulder!$A$1:$S$261</definedName>
    <definedName name="lghotel13minneapolis_10" localSheetId="15">Minneapolis!$A$1:$S$261</definedName>
    <definedName name="lghotel14helena_10" localSheetId="16">Helena!$A$1:$S$261</definedName>
    <definedName name="lghotel15duluth_10" localSheetId="17">Duluth!$A$1:$S$261</definedName>
    <definedName name="lghotel16fairbanks_10" localSheetId="18">Fairbanks!$A$1:$S$261</definedName>
  </definedNames>
  <calcPr calcId="125725"/>
</workbook>
</file>

<file path=xl/calcChain.xml><?xml version="1.0" encoding="utf-8"?>
<calcChain xmlns="http://schemas.openxmlformats.org/spreadsheetml/2006/main">
  <c r="B42" i="8"/>
  <c r="B41"/>
  <c r="B40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12"/>
  <c r="E12"/>
  <c r="F12"/>
  <c r="G12"/>
  <c r="H12"/>
  <c r="I12"/>
  <c r="J12"/>
  <c r="K12"/>
  <c r="L12"/>
  <c r="M12"/>
  <c r="N12"/>
  <c r="O12"/>
  <c r="P12"/>
  <c r="Q12"/>
  <c r="R12"/>
  <c r="C12"/>
  <c r="D9"/>
  <c r="E9"/>
  <c r="F9"/>
  <c r="G9"/>
  <c r="H9"/>
  <c r="I9"/>
  <c r="J9"/>
  <c r="K9"/>
  <c r="L9"/>
  <c r="M9"/>
  <c r="N9"/>
  <c r="O9"/>
  <c r="P9"/>
  <c r="Q9"/>
  <c r="R9"/>
  <c r="C9"/>
  <c r="R59"/>
  <c r="R58"/>
  <c r="R57"/>
  <c r="R56"/>
  <c r="R55"/>
  <c r="R54"/>
  <c r="R53"/>
  <c r="R52"/>
  <c r="R51"/>
  <c r="R50"/>
  <c r="R49"/>
  <c r="R48"/>
  <c r="R47"/>
  <c r="R46"/>
  <c r="R45"/>
  <c r="R44"/>
  <c r="R38"/>
  <c r="R32"/>
  <c r="Q59"/>
  <c r="Q58"/>
  <c r="Q57"/>
  <c r="Q56"/>
  <c r="Q55"/>
  <c r="Q54"/>
  <c r="Q53"/>
  <c r="Q52"/>
  <c r="Q51"/>
  <c r="Q50"/>
  <c r="Q49"/>
  <c r="Q48"/>
  <c r="Q47"/>
  <c r="Q46"/>
  <c r="Q45"/>
  <c r="Q44"/>
  <c r="Q38"/>
  <c r="Q32"/>
  <c r="P59"/>
  <c r="P58"/>
  <c r="P57"/>
  <c r="P56"/>
  <c r="P55"/>
  <c r="P54"/>
  <c r="P53"/>
  <c r="P52"/>
  <c r="P51"/>
  <c r="P50"/>
  <c r="P49"/>
  <c r="P48"/>
  <c r="P47"/>
  <c r="P46"/>
  <c r="P45"/>
  <c r="P44"/>
  <c r="P38"/>
  <c r="P32"/>
  <c r="O59"/>
  <c r="O58"/>
  <c r="O57"/>
  <c r="O56"/>
  <c r="O55"/>
  <c r="O54"/>
  <c r="O53"/>
  <c r="O52"/>
  <c r="O51"/>
  <c r="O50"/>
  <c r="O49"/>
  <c r="O48"/>
  <c r="O47"/>
  <c r="O46"/>
  <c r="O45"/>
  <c r="O44"/>
  <c r="O38"/>
  <c r="O32"/>
  <c r="N59"/>
  <c r="N58"/>
  <c r="N57"/>
  <c r="N56"/>
  <c r="N55"/>
  <c r="N54"/>
  <c r="N53"/>
  <c r="N52"/>
  <c r="N51"/>
  <c r="N50"/>
  <c r="N49"/>
  <c r="N48"/>
  <c r="N47"/>
  <c r="N46"/>
  <c r="N45"/>
  <c r="N44"/>
  <c r="N38"/>
  <c r="N32"/>
  <c r="M59"/>
  <c r="M58"/>
  <c r="M57"/>
  <c r="M56"/>
  <c r="M55"/>
  <c r="M54"/>
  <c r="M53"/>
  <c r="M52"/>
  <c r="M51"/>
  <c r="M50"/>
  <c r="M49"/>
  <c r="M48"/>
  <c r="M47"/>
  <c r="M46"/>
  <c r="M45"/>
  <c r="M44"/>
  <c r="M38"/>
  <c r="M32"/>
  <c r="L59"/>
  <c r="L58"/>
  <c r="L57"/>
  <c r="L56"/>
  <c r="L55"/>
  <c r="L54"/>
  <c r="L53"/>
  <c r="L52"/>
  <c r="L51"/>
  <c r="L50"/>
  <c r="L49"/>
  <c r="L48"/>
  <c r="L47"/>
  <c r="L46"/>
  <c r="L45"/>
  <c r="L44"/>
  <c r="L38"/>
  <c r="L32"/>
  <c r="K59"/>
  <c r="K58"/>
  <c r="K57"/>
  <c r="K56"/>
  <c r="K55"/>
  <c r="K54"/>
  <c r="K53"/>
  <c r="K52"/>
  <c r="K51"/>
  <c r="K50"/>
  <c r="K49"/>
  <c r="K48"/>
  <c r="K47"/>
  <c r="K46"/>
  <c r="K45"/>
  <c r="K44"/>
  <c r="K38"/>
  <c r="K32"/>
  <c r="J59"/>
  <c r="J58"/>
  <c r="J57"/>
  <c r="J56"/>
  <c r="J55"/>
  <c r="J54"/>
  <c r="J53"/>
  <c r="J52"/>
  <c r="J51"/>
  <c r="J50"/>
  <c r="J49"/>
  <c r="J48"/>
  <c r="J47"/>
  <c r="J46"/>
  <c r="J45"/>
  <c r="J44"/>
  <c r="J38"/>
  <c r="J32"/>
  <c r="I59"/>
  <c r="I58"/>
  <c r="I57"/>
  <c r="I56"/>
  <c r="I55"/>
  <c r="I54"/>
  <c r="I53"/>
  <c r="I52"/>
  <c r="I51"/>
  <c r="I50"/>
  <c r="I49"/>
  <c r="I48"/>
  <c r="I47"/>
  <c r="I46"/>
  <c r="I45"/>
  <c r="I44"/>
  <c r="I38"/>
  <c r="I32"/>
  <c r="H59"/>
  <c r="H58"/>
  <c r="H57"/>
  <c r="H56"/>
  <c r="H55"/>
  <c r="H54"/>
  <c r="H53"/>
  <c r="H52"/>
  <c r="H51"/>
  <c r="H50"/>
  <c r="H49"/>
  <c r="H48"/>
  <c r="H47"/>
  <c r="H46"/>
  <c r="H45"/>
  <c r="H44"/>
  <c r="H38"/>
  <c r="H32"/>
  <c r="G59"/>
  <c r="G58"/>
  <c r="G57"/>
  <c r="G56"/>
  <c r="G55"/>
  <c r="G54"/>
  <c r="G53"/>
  <c r="G52"/>
  <c r="G51"/>
  <c r="G50"/>
  <c r="G49"/>
  <c r="G48"/>
  <c r="G47"/>
  <c r="G46"/>
  <c r="G45"/>
  <c r="G44"/>
  <c r="G38"/>
  <c r="G32"/>
  <c r="F59"/>
  <c r="F58"/>
  <c r="F57"/>
  <c r="F56"/>
  <c r="F55"/>
  <c r="F54"/>
  <c r="F53"/>
  <c r="F52"/>
  <c r="F51"/>
  <c r="F50"/>
  <c r="F49"/>
  <c r="F48"/>
  <c r="F47"/>
  <c r="F46"/>
  <c r="F45"/>
  <c r="F44"/>
  <c r="F38"/>
  <c r="F32"/>
  <c r="E59"/>
  <c r="E58"/>
  <c r="E57"/>
  <c r="E56"/>
  <c r="E55"/>
  <c r="E54"/>
  <c r="E53"/>
  <c r="E52"/>
  <c r="E51"/>
  <c r="E50"/>
  <c r="E49"/>
  <c r="E48"/>
  <c r="E47"/>
  <c r="E46"/>
  <c r="E45"/>
  <c r="E44"/>
  <c r="E38"/>
  <c r="E32"/>
  <c r="D59"/>
  <c r="D58"/>
  <c r="D57"/>
  <c r="D56"/>
  <c r="D55"/>
  <c r="D54"/>
  <c r="D53"/>
  <c r="D52"/>
  <c r="D51"/>
  <c r="D50"/>
  <c r="D49"/>
  <c r="D48"/>
  <c r="D47"/>
  <c r="D46"/>
  <c r="D45"/>
  <c r="D44"/>
  <c r="D38"/>
  <c r="D32"/>
  <c r="R227"/>
  <c r="Q227"/>
  <c r="P227"/>
  <c r="O227"/>
  <c r="N227"/>
  <c r="M227"/>
  <c r="L227"/>
  <c r="K227"/>
  <c r="J227"/>
  <c r="I227"/>
  <c r="H227"/>
  <c r="G227"/>
  <c r="F227"/>
  <c r="E227"/>
  <c r="D227"/>
  <c r="C227"/>
  <c r="R214"/>
  <c r="Q214"/>
  <c r="P214"/>
  <c r="O214"/>
  <c r="N214"/>
  <c r="M214"/>
  <c r="L214"/>
  <c r="K214"/>
  <c r="J214"/>
  <c r="I214"/>
  <c r="H214"/>
  <c r="G214"/>
  <c r="F214"/>
  <c r="E214"/>
  <c r="D214"/>
  <c r="C214"/>
  <c r="R226"/>
  <c r="Q226"/>
  <c r="P226"/>
  <c r="O226"/>
  <c r="N226"/>
  <c r="M226"/>
  <c r="L226"/>
  <c r="K226"/>
  <c r="J226"/>
  <c r="I226"/>
  <c r="H226"/>
  <c r="G226"/>
  <c r="F226"/>
  <c r="E226"/>
  <c r="D226"/>
  <c r="C226"/>
  <c r="R213"/>
  <c r="Q213"/>
  <c r="P213"/>
  <c r="O213"/>
  <c r="N213"/>
  <c r="M213"/>
  <c r="L213"/>
  <c r="K213"/>
  <c r="J213"/>
  <c r="I213"/>
  <c r="H213"/>
  <c r="G213"/>
  <c r="F213"/>
  <c r="E213"/>
  <c r="D213"/>
  <c r="C213"/>
  <c r="R225"/>
  <c r="Q225"/>
  <c r="P225"/>
  <c r="O225"/>
  <c r="N225"/>
  <c r="M225"/>
  <c r="L225"/>
  <c r="K225"/>
  <c r="J225"/>
  <c r="I225"/>
  <c r="H225"/>
  <c r="G225"/>
  <c r="F225"/>
  <c r="E225"/>
  <c r="D225"/>
  <c r="C225"/>
  <c r="R212"/>
  <c r="Q212"/>
  <c r="P212"/>
  <c r="O212"/>
  <c r="N212"/>
  <c r="M212"/>
  <c r="L212"/>
  <c r="K212"/>
  <c r="J212"/>
  <c r="I212"/>
  <c r="H212"/>
  <c r="G212"/>
  <c r="F212"/>
  <c r="E212"/>
  <c r="D212"/>
  <c r="C212"/>
  <c r="R224"/>
  <c r="Q224"/>
  <c r="P224"/>
  <c r="O224"/>
  <c r="N224"/>
  <c r="M224"/>
  <c r="L224"/>
  <c r="K224"/>
  <c r="J224"/>
  <c r="I224"/>
  <c r="H224"/>
  <c r="G224"/>
  <c r="F224"/>
  <c r="E224"/>
  <c r="D224"/>
  <c r="C224"/>
  <c r="R211"/>
  <c r="Q211"/>
  <c r="P211"/>
  <c r="O211"/>
  <c r="N211"/>
  <c r="M211"/>
  <c r="L211"/>
  <c r="K211"/>
  <c r="J211"/>
  <c r="I211"/>
  <c r="H211"/>
  <c r="G211"/>
  <c r="F211"/>
  <c r="E211"/>
  <c r="D211"/>
  <c r="C211"/>
  <c r="R223"/>
  <c r="Q223"/>
  <c r="P223"/>
  <c r="O223"/>
  <c r="N223"/>
  <c r="M223"/>
  <c r="L223"/>
  <c r="K223"/>
  <c r="J223"/>
  <c r="I223"/>
  <c r="H223"/>
  <c r="G223"/>
  <c r="F223"/>
  <c r="E223"/>
  <c r="D223"/>
  <c r="C223"/>
  <c r="R210"/>
  <c r="Q210"/>
  <c r="P210"/>
  <c r="O210"/>
  <c r="N210"/>
  <c r="M210"/>
  <c r="L210"/>
  <c r="K210"/>
  <c r="J210"/>
  <c r="I210"/>
  <c r="H210"/>
  <c r="G210"/>
  <c r="F210"/>
  <c r="E210"/>
  <c r="D210"/>
  <c r="C210"/>
  <c r="R222"/>
  <c r="Q222"/>
  <c r="P222"/>
  <c r="O222"/>
  <c r="N222"/>
  <c r="M222"/>
  <c r="L222"/>
  <c r="K222"/>
  <c r="J222"/>
  <c r="I222"/>
  <c r="H222"/>
  <c r="G222"/>
  <c r="F222"/>
  <c r="E222"/>
  <c r="D222"/>
  <c r="C222"/>
  <c r="R209"/>
  <c r="Q209"/>
  <c r="P209"/>
  <c r="O209"/>
  <c r="N209"/>
  <c r="M209"/>
  <c r="L209"/>
  <c r="K209"/>
  <c r="J209"/>
  <c r="I209"/>
  <c r="H209"/>
  <c r="G209"/>
  <c r="F209"/>
  <c r="E209"/>
  <c r="D209"/>
  <c r="C209"/>
  <c r="R221"/>
  <c r="Q221"/>
  <c r="P221"/>
  <c r="O221"/>
  <c r="N221"/>
  <c r="M221"/>
  <c r="L221"/>
  <c r="K221"/>
  <c r="J221"/>
  <c r="I221"/>
  <c r="H221"/>
  <c r="G221"/>
  <c r="F221"/>
  <c r="E221"/>
  <c r="D221"/>
  <c r="C221"/>
  <c r="R208"/>
  <c r="Q208"/>
  <c r="P208"/>
  <c r="O208"/>
  <c r="N208"/>
  <c r="M208"/>
  <c r="L208"/>
  <c r="K208"/>
  <c r="J208"/>
  <c r="I208"/>
  <c r="H208"/>
  <c r="G208"/>
  <c r="F208"/>
  <c r="E208"/>
  <c r="D208"/>
  <c r="C208"/>
  <c r="R220"/>
  <c r="Q220"/>
  <c r="P220"/>
  <c r="O220"/>
  <c r="N220"/>
  <c r="M220"/>
  <c r="L220"/>
  <c r="K220"/>
  <c r="J220"/>
  <c r="I220"/>
  <c r="H220"/>
  <c r="G220"/>
  <c r="F220"/>
  <c r="E220"/>
  <c r="D220"/>
  <c r="C220"/>
  <c r="R207"/>
  <c r="Q207"/>
  <c r="P207"/>
  <c r="O207"/>
  <c r="N207"/>
  <c r="M207"/>
  <c r="L207"/>
  <c r="K207"/>
  <c r="J207"/>
  <c r="I207"/>
  <c r="H207"/>
  <c r="G207"/>
  <c r="F207"/>
  <c r="E207"/>
  <c r="D207"/>
  <c r="C207"/>
  <c r="R219"/>
  <c r="Q219"/>
  <c r="P219"/>
  <c r="O219"/>
  <c r="N219"/>
  <c r="M219"/>
  <c r="L219"/>
  <c r="K219"/>
  <c r="J219"/>
  <c r="I219"/>
  <c r="H219"/>
  <c r="G219"/>
  <c r="F219"/>
  <c r="E219"/>
  <c r="D219"/>
  <c r="C219"/>
  <c r="R206"/>
  <c r="Q206"/>
  <c r="P206"/>
  <c r="O206"/>
  <c r="N206"/>
  <c r="M206"/>
  <c r="L206"/>
  <c r="K206"/>
  <c r="J206"/>
  <c r="I206"/>
  <c r="H206"/>
  <c r="G206"/>
  <c r="F206"/>
  <c r="E206"/>
  <c r="D206"/>
  <c r="C206"/>
  <c r="R218"/>
  <c r="Q218"/>
  <c r="P218"/>
  <c r="O218"/>
  <c r="N218"/>
  <c r="M218"/>
  <c r="L218"/>
  <c r="K218"/>
  <c r="J218"/>
  <c r="I218"/>
  <c r="H218"/>
  <c r="G218"/>
  <c r="F218"/>
  <c r="E218"/>
  <c r="D218"/>
  <c r="C218"/>
  <c r="R205"/>
  <c r="Q205"/>
  <c r="P205"/>
  <c r="O205"/>
  <c r="N205"/>
  <c r="M205"/>
  <c r="L205"/>
  <c r="K205"/>
  <c r="J205"/>
  <c r="I205"/>
  <c r="H205"/>
  <c r="G205"/>
  <c r="F205"/>
  <c r="E205"/>
  <c r="D205"/>
  <c r="C205"/>
  <c r="R217"/>
  <c r="Q217"/>
  <c r="P217"/>
  <c r="O217"/>
  <c r="N217"/>
  <c r="M217"/>
  <c r="L217"/>
  <c r="K217"/>
  <c r="J217"/>
  <c r="I217"/>
  <c r="H217"/>
  <c r="G217"/>
  <c r="F217"/>
  <c r="E217"/>
  <c r="D217"/>
  <c r="C217"/>
  <c r="R204"/>
  <c r="Q204"/>
  <c r="P204"/>
  <c r="O204"/>
  <c r="N204"/>
  <c r="M204"/>
  <c r="L204"/>
  <c r="K204"/>
  <c r="J204"/>
  <c r="I204"/>
  <c r="H204"/>
  <c r="G204"/>
  <c r="F204"/>
  <c r="E204"/>
  <c r="D204"/>
  <c r="C204"/>
  <c r="R216"/>
  <c r="Q216"/>
  <c r="P216"/>
  <c r="O216"/>
  <c r="N216"/>
  <c r="M216"/>
  <c r="L216"/>
  <c r="K216"/>
  <c r="J216"/>
  <c r="I216"/>
  <c r="H216"/>
  <c r="G216"/>
  <c r="F216"/>
  <c r="E216"/>
  <c r="D216"/>
  <c r="C216"/>
  <c r="R203"/>
  <c r="Q203"/>
  <c r="P203"/>
  <c r="O203"/>
  <c r="N203"/>
  <c r="M203"/>
  <c r="L203"/>
  <c r="K203"/>
  <c r="J203"/>
  <c r="I203"/>
  <c r="H203"/>
  <c r="G203"/>
  <c r="F203"/>
  <c r="E203"/>
  <c r="D203"/>
  <c r="C203"/>
  <c r="C59"/>
  <c r="C58"/>
  <c r="C57"/>
  <c r="C56"/>
  <c r="C55"/>
  <c r="C54"/>
  <c r="C53"/>
  <c r="C52"/>
  <c r="C51"/>
  <c r="C50"/>
  <c r="C49"/>
  <c r="C48"/>
  <c r="C47"/>
  <c r="C46"/>
  <c r="C45"/>
  <c r="C44"/>
  <c r="B59"/>
  <c r="B58"/>
  <c r="B57"/>
  <c r="B56"/>
  <c r="B55"/>
  <c r="B54"/>
  <c r="B53"/>
  <c r="B52"/>
  <c r="B51"/>
  <c r="B50"/>
  <c r="B49"/>
  <c r="B48"/>
  <c r="B47"/>
  <c r="B46"/>
  <c r="B45"/>
  <c r="B44"/>
  <c r="C38" l="1"/>
  <c r="B38"/>
  <c r="C32"/>
  <c r="B32"/>
  <c r="B31"/>
  <c r="C31"/>
  <c r="D31"/>
  <c r="E31"/>
  <c r="F31"/>
  <c r="G31"/>
  <c r="H31"/>
  <c r="I31"/>
  <c r="J31"/>
  <c r="K31"/>
  <c r="L31"/>
  <c r="M31"/>
  <c r="N31"/>
  <c r="O31"/>
  <c r="P31"/>
  <c r="Q31"/>
  <c r="R31"/>
  <c r="B37"/>
  <c r="C37"/>
  <c r="D37"/>
  <c r="E37"/>
  <c r="F37"/>
  <c r="G37"/>
  <c r="H37"/>
  <c r="I37"/>
  <c r="J37"/>
  <c r="K37"/>
  <c r="L37"/>
  <c r="M37"/>
  <c r="N37"/>
  <c r="O37"/>
  <c r="P37"/>
  <c r="Q37"/>
  <c r="R37"/>
  <c r="B35"/>
  <c r="C35"/>
  <c r="D35"/>
  <c r="E35"/>
  <c r="F35"/>
  <c r="G35"/>
  <c r="H35"/>
  <c r="I35"/>
  <c r="J35"/>
  <c r="K35"/>
  <c r="L35"/>
  <c r="M35"/>
  <c r="N35"/>
  <c r="O35"/>
  <c r="P35"/>
  <c r="Q35"/>
  <c r="R35"/>
  <c r="B29"/>
  <c r="R243"/>
  <c r="R242"/>
  <c r="R241"/>
  <c r="R240"/>
  <c r="R239"/>
  <c r="R238"/>
  <c r="R237"/>
  <c r="R68"/>
  <c r="R66"/>
  <c r="R65"/>
  <c r="R63"/>
  <c r="R62"/>
  <c r="Q243"/>
  <c r="Q242"/>
  <c r="Q241"/>
  <c r="Q240"/>
  <c r="Q239"/>
  <c r="Q238"/>
  <c r="Q237"/>
  <c r="Q68"/>
  <c r="Q66"/>
  <c r="Q65"/>
  <c r="Q63"/>
  <c r="Q62"/>
  <c r="P243"/>
  <c r="P242"/>
  <c r="P241"/>
  <c r="P240"/>
  <c r="P239"/>
  <c r="P238"/>
  <c r="P237"/>
  <c r="P68"/>
  <c r="P66"/>
  <c r="P65"/>
  <c r="P63"/>
  <c r="P62"/>
  <c r="O243"/>
  <c r="O242"/>
  <c r="O241"/>
  <c r="O240"/>
  <c r="O239"/>
  <c r="O238"/>
  <c r="O237"/>
  <c r="O68"/>
  <c r="O66"/>
  <c r="O65"/>
  <c r="O63"/>
  <c r="O62"/>
  <c r="N243"/>
  <c r="N242"/>
  <c r="N241"/>
  <c r="N240"/>
  <c r="N239"/>
  <c r="N238"/>
  <c r="N237"/>
  <c r="N68"/>
  <c r="N66"/>
  <c r="N65"/>
  <c r="N63"/>
  <c r="N62"/>
  <c r="M243"/>
  <c r="M242"/>
  <c r="M241"/>
  <c r="M240"/>
  <c r="M239"/>
  <c r="M238"/>
  <c r="M237"/>
  <c r="M68"/>
  <c r="M66"/>
  <c r="M65"/>
  <c r="M63"/>
  <c r="M62"/>
  <c r="L243"/>
  <c r="L242"/>
  <c r="L241"/>
  <c r="L240"/>
  <c r="L239"/>
  <c r="L238"/>
  <c r="L237"/>
  <c r="L68"/>
  <c r="L66"/>
  <c r="L65"/>
  <c r="L63"/>
  <c r="L62"/>
  <c r="K243"/>
  <c r="K242"/>
  <c r="K241"/>
  <c r="K240"/>
  <c r="K239"/>
  <c r="K238"/>
  <c r="K237"/>
  <c r="K68"/>
  <c r="K66"/>
  <c r="K65"/>
  <c r="K63"/>
  <c r="K62"/>
  <c r="J243"/>
  <c r="J242"/>
  <c r="J241"/>
  <c r="J240"/>
  <c r="J239"/>
  <c r="J238"/>
  <c r="J237"/>
  <c r="J68"/>
  <c r="J66"/>
  <c r="J65"/>
  <c r="J63"/>
  <c r="J62"/>
  <c r="I243"/>
  <c r="I242"/>
  <c r="I241"/>
  <c r="I240"/>
  <c r="I239"/>
  <c r="I238"/>
  <c r="I237"/>
  <c r="I68"/>
  <c r="I66"/>
  <c r="I65"/>
  <c r="I63"/>
  <c r="I62"/>
  <c r="H243"/>
  <c r="H242"/>
  <c r="H241"/>
  <c r="H240"/>
  <c r="H239"/>
  <c r="H238"/>
  <c r="H237"/>
  <c r="H68"/>
  <c r="H66"/>
  <c r="H65"/>
  <c r="H63"/>
  <c r="H62"/>
  <c r="G243"/>
  <c r="G242"/>
  <c r="G241"/>
  <c r="G240"/>
  <c r="G239"/>
  <c r="G238"/>
  <c r="G237"/>
  <c r="G68"/>
  <c r="G66"/>
  <c r="G65"/>
  <c r="G63"/>
  <c r="G62"/>
  <c r="F243"/>
  <c r="F242"/>
  <c r="F241"/>
  <c r="F240"/>
  <c r="F239"/>
  <c r="F238"/>
  <c r="F237"/>
  <c r="F68"/>
  <c r="F66"/>
  <c r="F65"/>
  <c r="F63"/>
  <c r="F62"/>
  <c r="E243"/>
  <c r="E242"/>
  <c r="E241"/>
  <c r="E240"/>
  <c r="E239"/>
  <c r="E238"/>
  <c r="E237"/>
  <c r="E68"/>
  <c r="E66"/>
  <c r="E65"/>
  <c r="E63"/>
  <c r="E62"/>
  <c r="D243"/>
  <c r="D242"/>
  <c r="D241"/>
  <c r="D240"/>
  <c r="D239"/>
  <c r="D238"/>
  <c r="D237"/>
  <c r="D68"/>
  <c r="D66"/>
  <c r="D65"/>
  <c r="D63"/>
  <c r="D62"/>
  <c r="C243"/>
  <c r="C242"/>
  <c r="C241"/>
  <c r="C240"/>
  <c r="C239"/>
  <c r="C238"/>
  <c r="C237"/>
  <c r="C68"/>
  <c r="C66"/>
  <c r="C65"/>
  <c r="C63"/>
  <c r="C62"/>
  <c r="R230"/>
  <c r="Q230"/>
  <c r="P230"/>
  <c r="O230"/>
  <c r="N230"/>
  <c r="M230"/>
  <c r="L230"/>
  <c r="K230"/>
  <c r="J230"/>
  <c r="I230"/>
  <c r="H230"/>
  <c r="G230"/>
  <c r="F230"/>
  <c r="E230"/>
  <c r="D230"/>
  <c r="C230"/>
  <c r="R229"/>
  <c r="Q229"/>
  <c r="P229"/>
  <c r="O229"/>
  <c r="N229"/>
  <c r="M229"/>
  <c r="L229"/>
  <c r="K229"/>
  <c r="J229"/>
  <c r="I229"/>
  <c r="H229"/>
  <c r="G229"/>
  <c r="F229"/>
  <c r="E229"/>
  <c r="D229"/>
  <c r="C229"/>
  <c r="R25"/>
  <c r="R13"/>
  <c r="R10"/>
  <c r="Q25"/>
  <c r="Q13"/>
  <c r="Q10"/>
  <c r="P25"/>
  <c r="P13"/>
  <c r="P10"/>
  <c r="O25"/>
  <c r="O13"/>
  <c r="O10"/>
  <c r="N25"/>
  <c r="N13"/>
  <c r="N10"/>
  <c r="M25"/>
  <c r="M13"/>
  <c r="M10"/>
  <c r="L25"/>
  <c r="L13"/>
  <c r="L10"/>
  <c r="K25"/>
  <c r="K13"/>
  <c r="K10"/>
  <c r="J25"/>
  <c r="J13"/>
  <c r="J10"/>
  <c r="I25"/>
  <c r="I13"/>
  <c r="I10"/>
  <c r="H25"/>
  <c r="H13"/>
  <c r="H10"/>
  <c r="G25"/>
  <c r="G13"/>
  <c r="G10"/>
  <c r="F25"/>
  <c r="F13"/>
  <c r="F10"/>
  <c r="E25"/>
  <c r="E13"/>
  <c r="E10"/>
  <c r="D25"/>
  <c r="D13"/>
  <c r="D10"/>
  <c r="C25"/>
  <c r="C13"/>
  <c r="C10"/>
  <c r="R235" l="1"/>
  <c r="R234"/>
  <c r="R233"/>
  <c r="R232"/>
  <c r="R200"/>
  <c r="R199"/>
  <c r="R198"/>
  <c r="R197"/>
  <c r="R196"/>
  <c r="R195"/>
  <c r="R194"/>
  <c r="R193"/>
  <c r="R192"/>
  <c r="R191"/>
  <c r="R190"/>
  <c r="R189"/>
  <c r="R188"/>
  <c r="R187"/>
  <c r="R186"/>
  <c r="R185"/>
  <c r="R183"/>
  <c r="R182"/>
  <c r="R181"/>
  <c r="R180"/>
  <c r="R179"/>
  <c r="R178"/>
  <c r="R177"/>
  <c r="R176"/>
  <c r="R175"/>
  <c r="R174"/>
  <c r="R173"/>
  <c r="R172"/>
  <c r="R171"/>
  <c r="R170"/>
  <c r="R169"/>
  <c r="R167"/>
  <c r="R166"/>
  <c r="R165"/>
  <c r="R164"/>
  <c r="R163"/>
  <c r="R162"/>
  <c r="R161"/>
  <c r="R160"/>
  <c r="R159"/>
  <c r="R158"/>
  <c r="R157"/>
  <c r="R156"/>
  <c r="R155"/>
  <c r="R154"/>
  <c r="R153"/>
  <c r="R151"/>
  <c r="R150"/>
  <c r="R149"/>
  <c r="R148"/>
  <c r="R147"/>
  <c r="R146"/>
  <c r="R145"/>
  <c r="R144"/>
  <c r="R143"/>
  <c r="R142"/>
  <c r="R141"/>
  <c r="R140"/>
  <c r="R139"/>
  <c r="R138"/>
  <c r="R137"/>
  <c r="R134"/>
  <c r="R133"/>
  <c r="R132"/>
  <c r="R131"/>
  <c r="R130"/>
  <c r="R129"/>
  <c r="R128"/>
  <c r="R127"/>
  <c r="R126"/>
  <c r="R125"/>
  <c r="R124"/>
  <c r="R123"/>
  <c r="R122"/>
  <c r="R121"/>
  <c r="R120"/>
  <c r="R119"/>
  <c r="R117"/>
  <c r="R116"/>
  <c r="R115"/>
  <c r="R114"/>
  <c r="R113"/>
  <c r="R112"/>
  <c r="R111"/>
  <c r="R110"/>
  <c r="R109"/>
  <c r="R108"/>
  <c r="R107"/>
  <c r="R106"/>
  <c r="R105"/>
  <c r="R104"/>
  <c r="R103"/>
  <c r="R101"/>
  <c r="R100"/>
  <c r="R99"/>
  <c r="R98"/>
  <c r="R97"/>
  <c r="R96"/>
  <c r="R95"/>
  <c r="R94"/>
  <c r="R93"/>
  <c r="R92"/>
  <c r="R91"/>
  <c r="R90"/>
  <c r="R89"/>
  <c r="R88"/>
  <c r="R87"/>
  <c r="R85"/>
  <c r="R84"/>
  <c r="R83"/>
  <c r="R82"/>
  <c r="R81"/>
  <c r="R80"/>
  <c r="R79"/>
  <c r="R78"/>
  <c r="R77"/>
  <c r="R76"/>
  <c r="R75"/>
  <c r="R74"/>
  <c r="R73"/>
  <c r="R72"/>
  <c r="R71"/>
  <c r="R29"/>
  <c r="R42" s="1"/>
  <c r="R17"/>
  <c r="R16"/>
  <c r="R15"/>
  <c r="Q235"/>
  <c r="Q234"/>
  <c r="Q233"/>
  <c r="Q232"/>
  <c r="Q200"/>
  <c r="Q199"/>
  <c r="Q198"/>
  <c r="Q197"/>
  <c r="Q196"/>
  <c r="Q195"/>
  <c r="Q194"/>
  <c r="Q193"/>
  <c r="Q192"/>
  <c r="Q191"/>
  <c r="Q190"/>
  <c r="Q189"/>
  <c r="Q188"/>
  <c r="Q187"/>
  <c r="Q186"/>
  <c r="Q185"/>
  <c r="Q183"/>
  <c r="Q182"/>
  <c r="Q181"/>
  <c r="Q180"/>
  <c r="Q179"/>
  <c r="Q178"/>
  <c r="Q177"/>
  <c r="Q176"/>
  <c r="Q175"/>
  <c r="Q174"/>
  <c r="Q173"/>
  <c r="Q172"/>
  <c r="Q171"/>
  <c r="Q170"/>
  <c r="Q169"/>
  <c r="Q167"/>
  <c r="Q166"/>
  <c r="Q165"/>
  <c r="Q164"/>
  <c r="Q163"/>
  <c r="Q162"/>
  <c r="Q161"/>
  <c r="Q160"/>
  <c r="Q159"/>
  <c r="Q158"/>
  <c r="Q157"/>
  <c r="Q156"/>
  <c r="Q155"/>
  <c r="Q154"/>
  <c r="Q153"/>
  <c r="Q151"/>
  <c r="Q150"/>
  <c r="Q149"/>
  <c r="Q148"/>
  <c r="Q147"/>
  <c r="Q146"/>
  <c r="Q145"/>
  <c r="Q144"/>
  <c r="Q143"/>
  <c r="Q142"/>
  <c r="Q141"/>
  <c r="Q140"/>
  <c r="Q139"/>
  <c r="Q138"/>
  <c r="Q137"/>
  <c r="Q134"/>
  <c r="Q133"/>
  <c r="Q132"/>
  <c r="Q131"/>
  <c r="Q130"/>
  <c r="Q129"/>
  <c r="Q128"/>
  <c r="Q127"/>
  <c r="Q126"/>
  <c r="Q125"/>
  <c r="Q124"/>
  <c r="Q123"/>
  <c r="Q122"/>
  <c r="Q121"/>
  <c r="Q120"/>
  <c r="Q119"/>
  <c r="Q117"/>
  <c r="Q116"/>
  <c r="Q115"/>
  <c r="Q114"/>
  <c r="Q113"/>
  <c r="Q112"/>
  <c r="Q111"/>
  <c r="Q110"/>
  <c r="Q109"/>
  <c r="Q108"/>
  <c r="Q107"/>
  <c r="Q106"/>
  <c r="Q105"/>
  <c r="Q104"/>
  <c r="Q103"/>
  <c r="Q101"/>
  <c r="Q100"/>
  <c r="Q99"/>
  <c r="Q98"/>
  <c r="Q97"/>
  <c r="Q96"/>
  <c r="Q95"/>
  <c r="Q94"/>
  <c r="Q93"/>
  <c r="Q92"/>
  <c r="Q91"/>
  <c r="Q90"/>
  <c r="Q89"/>
  <c r="Q88"/>
  <c r="Q87"/>
  <c r="Q85"/>
  <c r="Q84"/>
  <c r="Q83"/>
  <c r="Q82"/>
  <c r="Q81"/>
  <c r="Q80"/>
  <c r="Q79"/>
  <c r="Q78"/>
  <c r="Q77"/>
  <c r="Q76"/>
  <c r="Q75"/>
  <c r="Q74"/>
  <c r="Q73"/>
  <c r="Q72"/>
  <c r="Q71"/>
  <c r="Q29"/>
  <c r="Q42" s="1"/>
  <c r="Q17"/>
  <c r="Q16"/>
  <c r="Q15"/>
  <c r="P235"/>
  <c r="P234"/>
  <c r="P233"/>
  <c r="P232"/>
  <c r="P200"/>
  <c r="P199"/>
  <c r="P198"/>
  <c r="P197"/>
  <c r="P196"/>
  <c r="P195"/>
  <c r="P194"/>
  <c r="P193"/>
  <c r="P192"/>
  <c r="P191"/>
  <c r="P190"/>
  <c r="P189"/>
  <c r="P188"/>
  <c r="P187"/>
  <c r="P186"/>
  <c r="P185"/>
  <c r="P183"/>
  <c r="P182"/>
  <c r="P181"/>
  <c r="P180"/>
  <c r="P179"/>
  <c r="P178"/>
  <c r="P177"/>
  <c r="P176"/>
  <c r="P175"/>
  <c r="P174"/>
  <c r="P173"/>
  <c r="P172"/>
  <c r="P171"/>
  <c r="P170"/>
  <c r="P169"/>
  <c r="P167"/>
  <c r="P166"/>
  <c r="P165"/>
  <c r="P164"/>
  <c r="P163"/>
  <c r="P162"/>
  <c r="P161"/>
  <c r="P160"/>
  <c r="P159"/>
  <c r="P158"/>
  <c r="P157"/>
  <c r="P156"/>
  <c r="P155"/>
  <c r="P154"/>
  <c r="P153"/>
  <c r="P151"/>
  <c r="P150"/>
  <c r="P149"/>
  <c r="P148"/>
  <c r="P147"/>
  <c r="P146"/>
  <c r="P145"/>
  <c r="P144"/>
  <c r="P143"/>
  <c r="P142"/>
  <c r="P141"/>
  <c r="P140"/>
  <c r="P139"/>
  <c r="P138"/>
  <c r="P137"/>
  <c r="P134"/>
  <c r="P133"/>
  <c r="P132"/>
  <c r="P131"/>
  <c r="P130"/>
  <c r="P129"/>
  <c r="P128"/>
  <c r="P127"/>
  <c r="P126"/>
  <c r="P125"/>
  <c r="P124"/>
  <c r="P123"/>
  <c r="P122"/>
  <c r="P121"/>
  <c r="P120"/>
  <c r="P119"/>
  <c r="P117"/>
  <c r="P116"/>
  <c r="P115"/>
  <c r="P114"/>
  <c r="P113"/>
  <c r="P112"/>
  <c r="P111"/>
  <c r="P110"/>
  <c r="P109"/>
  <c r="P108"/>
  <c r="P107"/>
  <c r="P106"/>
  <c r="P105"/>
  <c r="P104"/>
  <c r="P103"/>
  <c r="P101"/>
  <c r="P100"/>
  <c r="P99"/>
  <c r="P98"/>
  <c r="P97"/>
  <c r="P96"/>
  <c r="P95"/>
  <c r="P94"/>
  <c r="P93"/>
  <c r="P92"/>
  <c r="P91"/>
  <c r="P90"/>
  <c r="P89"/>
  <c r="P88"/>
  <c r="P87"/>
  <c r="P85"/>
  <c r="P84"/>
  <c r="P83"/>
  <c r="P82"/>
  <c r="P81"/>
  <c r="P80"/>
  <c r="P79"/>
  <c r="P78"/>
  <c r="P77"/>
  <c r="P76"/>
  <c r="P75"/>
  <c r="P74"/>
  <c r="P73"/>
  <c r="P72"/>
  <c r="P71"/>
  <c r="P29"/>
  <c r="P42" s="1"/>
  <c r="P17"/>
  <c r="P16"/>
  <c r="P15"/>
  <c r="O235"/>
  <c r="O234"/>
  <c r="O233"/>
  <c r="O232"/>
  <c r="O200"/>
  <c r="O199"/>
  <c r="O198"/>
  <c r="O197"/>
  <c r="O196"/>
  <c r="O195"/>
  <c r="O194"/>
  <c r="O193"/>
  <c r="O192"/>
  <c r="O191"/>
  <c r="O190"/>
  <c r="O189"/>
  <c r="O188"/>
  <c r="O187"/>
  <c r="O186"/>
  <c r="O185"/>
  <c r="O183"/>
  <c r="O182"/>
  <c r="O181"/>
  <c r="O180"/>
  <c r="O179"/>
  <c r="O178"/>
  <c r="O177"/>
  <c r="O176"/>
  <c r="O175"/>
  <c r="O174"/>
  <c r="O173"/>
  <c r="O172"/>
  <c r="O171"/>
  <c r="O170"/>
  <c r="O169"/>
  <c r="O167"/>
  <c r="O166"/>
  <c r="O165"/>
  <c r="O164"/>
  <c r="O163"/>
  <c r="O162"/>
  <c r="O161"/>
  <c r="O160"/>
  <c r="O159"/>
  <c r="O158"/>
  <c r="O157"/>
  <c r="O156"/>
  <c r="O155"/>
  <c r="O154"/>
  <c r="O153"/>
  <c r="O151"/>
  <c r="O150"/>
  <c r="O149"/>
  <c r="O148"/>
  <c r="O147"/>
  <c r="O146"/>
  <c r="O145"/>
  <c r="O144"/>
  <c r="O143"/>
  <c r="O142"/>
  <c r="O141"/>
  <c r="O140"/>
  <c r="O139"/>
  <c r="O138"/>
  <c r="O137"/>
  <c r="O134"/>
  <c r="O133"/>
  <c r="O132"/>
  <c r="O131"/>
  <c r="O130"/>
  <c r="O129"/>
  <c r="O128"/>
  <c r="O127"/>
  <c r="O126"/>
  <c r="O125"/>
  <c r="O124"/>
  <c r="O123"/>
  <c r="O122"/>
  <c r="O121"/>
  <c r="O120"/>
  <c r="O119"/>
  <c r="O117"/>
  <c r="O116"/>
  <c r="O115"/>
  <c r="O114"/>
  <c r="O113"/>
  <c r="O112"/>
  <c r="O111"/>
  <c r="O110"/>
  <c r="O109"/>
  <c r="O108"/>
  <c r="O107"/>
  <c r="O106"/>
  <c r="O105"/>
  <c r="O104"/>
  <c r="O103"/>
  <c r="O101"/>
  <c r="O100"/>
  <c r="O99"/>
  <c r="O98"/>
  <c r="O97"/>
  <c r="O96"/>
  <c r="O95"/>
  <c r="O94"/>
  <c r="O93"/>
  <c r="O92"/>
  <c r="O91"/>
  <c r="O90"/>
  <c r="O89"/>
  <c r="O88"/>
  <c r="O87"/>
  <c r="O85"/>
  <c r="O84"/>
  <c r="O83"/>
  <c r="O82"/>
  <c r="O81"/>
  <c r="O80"/>
  <c r="O79"/>
  <c r="O78"/>
  <c r="O77"/>
  <c r="O76"/>
  <c r="O75"/>
  <c r="O74"/>
  <c r="O73"/>
  <c r="O72"/>
  <c r="O71"/>
  <c r="O29"/>
  <c r="O42" s="1"/>
  <c r="O17"/>
  <c r="O16"/>
  <c r="O15"/>
  <c r="N235"/>
  <c r="N234"/>
  <c r="N233"/>
  <c r="N232"/>
  <c r="N200"/>
  <c r="N199"/>
  <c r="N198"/>
  <c r="N197"/>
  <c r="N196"/>
  <c r="N195"/>
  <c r="N194"/>
  <c r="N193"/>
  <c r="N192"/>
  <c r="N191"/>
  <c r="N190"/>
  <c r="N189"/>
  <c r="N188"/>
  <c r="N187"/>
  <c r="N186"/>
  <c r="N185"/>
  <c r="N183"/>
  <c r="N182"/>
  <c r="N181"/>
  <c r="N180"/>
  <c r="N179"/>
  <c r="N178"/>
  <c r="N177"/>
  <c r="N176"/>
  <c r="N175"/>
  <c r="N174"/>
  <c r="N173"/>
  <c r="N172"/>
  <c r="N171"/>
  <c r="N170"/>
  <c r="N169"/>
  <c r="N167"/>
  <c r="N166"/>
  <c r="N165"/>
  <c r="N164"/>
  <c r="N163"/>
  <c r="N162"/>
  <c r="N161"/>
  <c r="N160"/>
  <c r="N159"/>
  <c r="N158"/>
  <c r="N157"/>
  <c r="N156"/>
  <c r="N155"/>
  <c r="N154"/>
  <c r="N153"/>
  <c r="N151"/>
  <c r="N150"/>
  <c r="N149"/>
  <c r="N148"/>
  <c r="N147"/>
  <c r="N146"/>
  <c r="N145"/>
  <c r="N144"/>
  <c r="N143"/>
  <c r="N142"/>
  <c r="N141"/>
  <c r="N140"/>
  <c r="N139"/>
  <c r="N138"/>
  <c r="N137"/>
  <c r="N134"/>
  <c r="N133"/>
  <c r="N132"/>
  <c r="N131"/>
  <c r="N130"/>
  <c r="N129"/>
  <c r="N128"/>
  <c r="N127"/>
  <c r="N126"/>
  <c r="N125"/>
  <c r="N124"/>
  <c r="N123"/>
  <c r="N122"/>
  <c r="N121"/>
  <c r="N120"/>
  <c r="N119"/>
  <c r="N117"/>
  <c r="N116"/>
  <c r="N115"/>
  <c r="N114"/>
  <c r="N113"/>
  <c r="N112"/>
  <c r="N111"/>
  <c r="N110"/>
  <c r="N109"/>
  <c r="N108"/>
  <c r="N107"/>
  <c r="N106"/>
  <c r="N105"/>
  <c r="N104"/>
  <c r="N103"/>
  <c r="N101"/>
  <c r="N100"/>
  <c r="N99"/>
  <c r="N98"/>
  <c r="N97"/>
  <c r="N96"/>
  <c r="N95"/>
  <c r="N94"/>
  <c r="N93"/>
  <c r="N92"/>
  <c r="N91"/>
  <c r="N90"/>
  <c r="N89"/>
  <c r="N88"/>
  <c r="N87"/>
  <c r="N85"/>
  <c r="N84"/>
  <c r="N83"/>
  <c r="N82"/>
  <c r="N81"/>
  <c r="N80"/>
  <c r="N79"/>
  <c r="N78"/>
  <c r="N77"/>
  <c r="N76"/>
  <c r="N75"/>
  <c r="N74"/>
  <c r="N73"/>
  <c r="N72"/>
  <c r="N71"/>
  <c r="N29"/>
  <c r="N42" s="1"/>
  <c r="N17"/>
  <c r="N16"/>
  <c r="N15"/>
  <c r="M235"/>
  <c r="M234"/>
  <c r="M233"/>
  <c r="M232"/>
  <c r="M200"/>
  <c r="M199"/>
  <c r="M198"/>
  <c r="M197"/>
  <c r="M196"/>
  <c r="M195"/>
  <c r="M194"/>
  <c r="M193"/>
  <c r="M192"/>
  <c r="M191"/>
  <c r="M190"/>
  <c r="M189"/>
  <c r="M188"/>
  <c r="M187"/>
  <c r="M186"/>
  <c r="M185"/>
  <c r="M183"/>
  <c r="M182"/>
  <c r="M181"/>
  <c r="M180"/>
  <c r="M179"/>
  <c r="M178"/>
  <c r="M177"/>
  <c r="M176"/>
  <c r="M175"/>
  <c r="M174"/>
  <c r="M173"/>
  <c r="M172"/>
  <c r="M171"/>
  <c r="M170"/>
  <c r="M169"/>
  <c r="M167"/>
  <c r="M166"/>
  <c r="M165"/>
  <c r="M164"/>
  <c r="M163"/>
  <c r="M162"/>
  <c r="M161"/>
  <c r="M160"/>
  <c r="M159"/>
  <c r="M158"/>
  <c r="M157"/>
  <c r="M156"/>
  <c r="M155"/>
  <c r="M154"/>
  <c r="M153"/>
  <c r="M151"/>
  <c r="M150"/>
  <c r="M149"/>
  <c r="M148"/>
  <c r="M147"/>
  <c r="M146"/>
  <c r="M145"/>
  <c r="M144"/>
  <c r="M143"/>
  <c r="M142"/>
  <c r="M141"/>
  <c r="M140"/>
  <c r="M139"/>
  <c r="M138"/>
  <c r="M137"/>
  <c r="M134"/>
  <c r="M133"/>
  <c r="M132"/>
  <c r="M131"/>
  <c r="M130"/>
  <c r="M129"/>
  <c r="M128"/>
  <c r="M127"/>
  <c r="M126"/>
  <c r="M125"/>
  <c r="M124"/>
  <c r="M123"/>
  <c r="M122"/>
  <c r="M121"/>
  <c r="M120"/>
  <c r="M119"/>
  <c r="M117"/>
  <c r="M116"/>
  <c r="M115"/>
  <c r="M114"/>
  <c r="M113"/>
  <c r="M112"/>
  <c r="M111"/>
  <c r="M110"/>
  <c r="M109"/>
  <c r="M108"/>
  <c r="M107"/>
  <c r="M106"/>
  <c r="M105"/>
  <c r="M104"/>
  <c r="M103"/>
  <c r="M101"/>
  <c r="M100"/>
  <c r="M99"/>
  <c r="M98"/>
  <c r="M97"/>
  <c r="M96"/>
  <c r="M95"/>
  <c r="M94"/>
  <c r="M93"/>
  <c r="M92"/>
  <c r="M91"/>
  <c r="M90"/>
  <c r="M89"/>
  <c r="M88"/>
  <c r="M87"/>
  <c r="M85"/>
  <c r="M84"/>
  <c r="M83"/>
  <c r="M82"/>
  <c r="M81"/>
  <c r="M80"/>
  <c r="M79"/>
  <c r="M78"/>
  <c r="M77"/>
  <c r="M76"/>
  <c r="M75"/>
  <c r="M74"/>
  <c r="M73"/>
  <c r="M72"/>
  <c r="M71"/>
  <c r="M29"/>
  <c r="M42" s="1"/>
  <c r="M17"/>
  <c r="M16"/>
  <c r="M15"/>
  <c r="L235"/>
  <c r="L234"/>
  <c r="L233"/>
  <c r="L232"/>
  <c r="L200"/>
  <c r="L199"/>
  <c r="L198"/>
  <c r="L197"/>
  <c r="L196"/>
  <c r="L195"/>
  <c r="L194"/>
  <c r="L193"/>
  <c r="L192"/>
  <c r="L191"/>
  <c r="L190"/>
  <c r="L189"/>
  <c r="L188"/>
  <c r="L187"/>
  <c r="L186"/>
  <c r="L185"/>
  <c r="L183"/>
  <c r="L182"/>
  <c r="L181"/>
  <c r="L180"/>
  <c r="L179"/>
  <c r="L178"/>
  <c r="L177"/>
  <c r="L176"/>
  <c r="L175"/>
  <c r="L174"/>
  <c r="L173"/>
  <c r="L172"/>
  <c r="L171"/>
  <c r="L170"/>
  <c r="L169"/>
  <c r="L167"/>
  <c r="L166"/>
  <c r="L165"/>
  <c r="L164"/>
  <c r="L163"/>
  <c r="L162"/>
  <c r="L161"/>
  <c r="L160"/>
  <c r="L159"/>
  <c r="L158"/>
  <c r="L157"/>
  <c r="L156"/>
  <c r="L155"/>
  <c r="L154"/>
  <c r="L153"/>
  <c r="L151"/>
  <c r="L150"/>
  <c r="L149"/>
  <c r="L148"/>
  <c r="L147"/>
  <c r="L146"/>
  <c r="L145"/>
  <c r="L144"/>
  <c r="L143"/>
  <c r="L142"/>
  <c r="L141"/>
  <c r="L140"/>
  <c r="L139"/>
  <c r="L138"/>
  <c r="L137"/>
  <c r="L134"/>
  <c r="L133"/>
  <c r="L132"/>
  <c r="L131"/>
  <c r="L130"/>
  <c r="L129"/>
  <c r="L128"/>
  <c r="L127"/>
  <c r="L126"/>
  <c r="L125"/>
  <c r="L124"/>
  <c r="L123"/>
  <c r="L122"/>
  <c r="L121"/>
  <c r="L120"/>
  <c r="L119"/>
  <c r="L117"/>
  <c r="L116"/>
  <c r="L115"/>
  <c r="L114"/>
  <c r="L113"/>
  <c r="L112"/>
  <c r="L111"/>
  <c r="L110"/>
  <c r="L109"/>
  <c r="L108"/>
  <c r="L107"/>
  <c r="L106"/>
  <c r="L105"/>
  <c r="L104"/>
  <c r="L103"/>
  <c r="L101"/>
  <c r="L100"/>
  <c r="L99"/>
  <c r="L98"/>
  <c r="L97"/>
  <c r="L96"/>
  <c r="L95"/>
  <c r="L94"/>
  <c r="L93"/>
  <c r="L92"/>
  <c r="L91"/>
  <c r="L90"/>
  <c r="L89"/>
  <c r="L88"/>
  <c r="L87"/>
  <c r="L85"/>
  <c r="L84"/>
  <c r="L83"/>
  <c r="L82"/>
  <c r="L81"/>
  <c r="L80"/>
  <c r="L79"/>
  <c r="L78"/>
  <c r="L77"/>
  <c r="L76"/>
  <c r="L75"/>
  <c r="L74"/>
  <c r="L73"/>
  <c r="L72"/>
  <c r="L71"/>
  <c r="L29"/>
  <c r="L42" s="1"/>
  <c r="L17"/>
  <c r="L16"/>
  <c r="L15"/>
  <c r="K235"/>
  <c r="K234"/>
  <c r="K233"/>
  <c r="K232"/>
  <c r="K200"/>
  <c r="K199"/>
  <c r="K198"/>
  <c r="K197"/>
  <c r="K196"/>
  <c r="K195"/>
  <c r="K194"/>
  <c r="K193"/>
  <c r="K192"/>
  <c r="K191"/>
  <c r="K190"/>
  <c r="K189"/>
  <c r="K188"/>
  <c r="K187"/>
  <c r="K186"/>
  <c r="K185"/>
  <c r="K183"/>
  <c r="K182"/>
  <c r="K181"/>
  <c r="K180"/>
  <c r="K179"/>
  <c r="K178"/>
  <c r="K177"/>
  <c r="K176"/>
  <c r="K175"/>
  <c r="K174"/>
  <c r="K173"/>
  <c r="K172"/>
  <c r="K171"/>
  <c r="K170"/>
  <c r="K169"/>
  <c r="K167"/>
  <c r="K166"/>
  <c r="K165"/>
  <c r="K164"/>
  <c r="K163"/>
  <c r="K162"/>
  <c r="K161"/>
  <c r="K160"/>
  <c r="K159"/>
  <c r="K158"/>
  <c r="K157"/>
  <c r="K156"/>
  <c r="K155"/>
  <c r="K154"/>
  <c r="K153"/>
  <c r="K151"/>
  <c r="K150"/>
  <c r="K149"/>
  <c r="K148"/>
  <c r="K147"/>
  <c r="K146"/>
  <c r="K145"/>
  <c r="K144"/>
  <c r="K143"/>
  <c r="K142"/>
  <c r="K141"/>
  <c r="K140"/>
  <c r="K139"/>
  <c r="K138"/>
  <c r="K137"/>
  <c r="K134"/>
  <c r="K133"/>
  <c r="K132"/>
  <c r="K131"/>
  <c r="K130"/>
  <c r="K129"/>
  <c r="K128"/>
  <c r="K127"/>
  <c r="K126"/>
  <c r="K125"/>
  <c r="K124"/>
  <c r="K123"/>
  <c r="K122"/>
  <c r="K121"/>
  <c r="K120"/>
  <c r="K119"/>
  <c r="K117"/>
  <c r="K116"/>
  <c r="K115"/>
  <c r="K114"/>
  <c r="K113"/>
  <c r="K112"/>
  <c r="K111"/>
  <c r="K110"/>
  <c r="K109"/>
  <c r="K108"/>
  <c r="K107"/>
  <c r="K106"/>
  <c r="K105"/>
  <c r="K104"/>
  <c r="K103"/>
  <c r="K101"/>
  <c r="K100"/>
  <c r="K99"/>
  <c r="K98"/>
  <c r="K97"/>
  <c r="K96"/>
  <c r="K95"/>
  <c r="K94"/>
  <c r="K93"/>
  <c r="K92"/>
  <c r="K91"/>
  <c r="K90"/>
  <c r="K89"/>
  <c r="K88"/>
  <c r="K87"/>
  <c r="K85"/>
  <c r="K84"/>
  <c r="K83"/>
  <c r="K82"/>
  <c r="K81"/>
  <c r="K80"/>
  <c r="K79"/>
  <c r="K78"/>
  <c r="K77"/>
  <c r="K76"/>
  <c r="K75"/>
  <c r="K74"/>
  <c r="K73"/>
  <c r="K72"/>
  <c r="K71"/>
  <c r="K29"/>
  <c r="K42" s="1"/>
  <c r="K17"/>
  <c r="K16"/>
  <c r="K15"/>
  <c r="J235"/>
  <c r="J234"/>
  <c r="J233"/>
  <c r="J232"/>
  <c r="J200"/>
  <c r="J199"/>
  <c r="J198"/>
  <c r="J197"/>
  <c r="J196"/>
  <c r="J195"/>
  <c r="J194"/>
  <c r="J193"/>
  <c r="J192"/>
  <c r="J191"/>
  <c r="J190"/>
  <c r="J189"/>
  <c r="J188"/>
  <c r="J187"/>
  <c r="J186"/>
  <c r="J185"/>
  <c r="J183"/>
  <c r="J182"/>
  <c r="J181"/>
  <c r="J180"/>
  <c r="J179"/>
  <c r="J178"/>
  <c r="J177"/>
  <c r="J176"/>
  <c r="J175"/>
  <c r="J174"/>
  <c r="J173"/>
  <c r="J172"/>
  <c r="J171"/>
  <c r="J170"/>
  <c r="J169"/>
  <c r="J167"/>
  <c r="J166"/>
  <c r="J165"/>
  <c r="J164"/>
  <c r="J163"/>
  <c r="J162"/>
  <c r="J161"/>
  <c r="J160"/>
  <c r="J159"/>
  <c r="J158"/>
  <c r="J157"/>
  <c r="J156"/>
  <c r="J155"/>
  <c r="J154"/>
  <c r="J153"/>
  <c r="J151"/>
  <c r="J150"/>
  <c r="J149"/>
  <c r="J148"/>
  <c r="J147"/>
  <c r="J146"/>
  <c r="J145"/>
  <c r="J144"/>
  <c r="J143"/>
  <c r="J142"/>
  <c r="J141"/>
  <c r="J140"/>
  <c r="J139"/>
  <c r="J138"/>
  <c r="J137"/>
  <c r="J134"/>
  <c r="J133"/>
  <c r="J132"/>
  <c r="J131"/>
  <c r="J130"/>
  <c r="J129"/>
  <c r="J128"/>
  <c r="J127"/>
  <c r="J126"/>
  <c r="J125"/>
  <c r="J124"/>
  <c r="J123"/>
  <c r="J122"/>
  <c r="J121"/>
  <c r="J120"/>
  <c r="J119"/>
  <c r="J117"/>
  <c r="J116"/>
  <c r="J115"/>
  <c r="J114"/>
  <c r="J113"/>
  <c r="J112"/>
  <c r="J111"/>
  <c r="J110"/>
  <c r="J109"/>
  <c r="J108"/>
  <c r="J107"/>
  <c r="J106"/>
  <c r="J105"/>
  <c r="J104"/>
  <c r="J103"/>
  <c r="J101"/>
  <c r="J100"/>
  <c r="J99"/>
  <c r="J98"/>
  <c r="J97"/>
  <c r="J96"/>
  <c r="J95"/>
  <c r="J94"/>
  <c r="J93"/>
  <c r="J92"/>
  <c r="J91"/>
  <c r="J90"/>
  <c r="J89"/>
  <c r="J88"/>
  <c r="J87"/>
  <c r="J85"/>
  <c r="J84"/>
  <c r="J83"/>
  <c r="J82"/>
  <c r="J81"/>
  <c r="J80"/>
  <c r="J79"/>
  <c r="J78"/>
  <c r="J77"/>
  <c r="J76"/>
  <c r="J75"/>
  <c r="J74"/>
  <c r="J73"/>
  <c r="J72"/>
  <c r="J71"/>
  <c r="J29"/>
  <c r="J17"/>
  <c r="J16"/>
  <c r="J15"/>
  <c r="I235"/>
  <c r="I234"/>
  <c r="I233"/>
  <c r="I232"/>
  <c r="I200"/>
  <c r="I199"/>
  <c r="I198"/>
  <c r="I197"/>
  <c r="I196"/>
  <c r="I195"/>
  <c r="I194"/>
  <c r="I193"/>
  <c r="I192"/>
  <c r="I191"/>
  <c r="I190"/>
  <c r="I189"/>
  <c r="I188"/>
  <c r="I187"/>
  <c r="I186"/>
  <c r="I185"/>
  <c r="I183"/>
  <c r="I182"/>
  <c r="I181"/>
  <c r="I180"/>
  <c r="I179"/>
  <c r="I178"/>
  <c r="I177"/>
  <c r="I176"/>
  <c r="I175"/>
  <c r="I174"/>
  <c r="I173"/>
  <c r="I172"/>
  <c r="I171"/>
  <c r="I170"/>
  <c r="I169"/>
  <c r="I167"/>
  <c r="I166"/>
  <c r="I165"/>
  <c r="I164"/>
  <c r="I163"/>
  <c r="I162"/>
  <c r="I161"/>
  <c r="I160"/>
  <c r="I159"/>
  <c r="I158"/>
  <c r="I157"/>
  <c r="I156"/>
  <c r="I155"/>
  <c r="I154"/>
  <c r="I153"/>
  <c r="I151"/>
  <c r="I150"/>
  <c r="I149"/>
  <c r="I148"/>
  <c r="I147"/>
  <c r="I146"/>
  <c r="I145"/>
  <c r="I144"/>
  <c r="I143"/>
  <c r="I142"/>
  <c r="I141"/>
  <c r="I140"/>
  <c r="I139"/>
  <c r="I138"/>
  <c r="I137"/>
  <c r="I134"/>
  <c r="I133"/>
  <c r="I132"/>
  <c r="I131"/>
  <c r="I130"/>
  <c r="I129"/>
  <c r="I128"/>
  <c r="I127"/>
  <c r="I126"/>
  <c r="I125"/>
  <c r="I124"/>
  <c r="I123"/>
  <c r="I122"/>
  <c r="I121"/>
  <c r="I120"/>
  <c r="I119"/>
  <c r="I117"/>
  <c r="I116"/>
  <c r="I115"/>
  <c r="I114"/>
  <c r="I113"/>
  <c r="I112"/>
  <c r="I111"/>
  <c r="I110"/>
  <c r="I109"/>
  <c r="I108"/>
  <c r="I107"/>
  <c r="I106"/>
  <c r="I105"/>
  <c r="I104"/>
  <c r="I103"/>
  <c r="I101"/>
  <c r="I100"/>
  <c r="I99"/>
  <c r="I98"/>
  <c r="I97"/>
  <c r="I96"/>
  <c r="I95"/>
  <c r="I94"/>
  <c r="I93"/>
  <c r="I92"/>
  <c r="I91"/>
  <c r="I90"/>
  <c r="I89"/>
  <c r="I88"/>
  <c r="I87"/>
  <c r="I85"/>
  <c r="I84"/>
  <c r="I83"/>
  <c r="I82"/>
  <c r="I81"/>
  <c r="I80"/>
  <c r="I79"/>
  <c r="I78"/>
  <c r="I77"/>
  <c r="I76"/>
  <c r="I75"/>
  <c r="I74"/>
  <c r="I73"/>
  <c r="I72"/>
  <c r="I71"/>
  <c r="I29"/>
  <c r="I42" s="1"/>
  <c r="I17"/>
  <c r="I16"/>
  <c r="I15"/>
  <c r="H235"/>
  <c r="H234"/>
  <c r="H233"/>
  <c r="H232"/>
  <c r="H200"/>
  <c r="H199"/>
  <c r="H198"/>
  <c r="H197"/>
  <c r="H196"/>
  <c r="H195"/>
  <c r="H194"/>
  <c r="H193"/>
  <c r="H192"/>
  <c r="H191"/>
  <c r="H190"/>
  <c r="H189"/>
  <c r="H188"/>
  <c r="H187"/>
  <c r="H186"/>
  <c r="H185"/>
  <c r="H183"/>
  <c r="H182"/>
  <c r="H181"/>
  <c r="H180"/>
  <c r="H179"/>
  <c r="H178"/>
  <c r="H177"/>
  <c r="H176"/>
  <c r="H175"/>
  <c r="H174"/>
  <c r="H173"/>
  <c r="H172"/>
  <c r="H171"/>
  <c r="H170"/>
  <c r="H169"/>
  <c r="H167"/>
  <c r="H166"/>
  <c r="H165"/>
  <c r="H164"/>
  <c r="H163"/>
  <c r="H162"/>
  <c r="H161"/>
  <c r="H160"/>
  <c r="H159"/>
  <c r="H158"/>
  <c r="H157"/>
  <c r="H156"/>
  <c r="H155"/>
  <c r="H154"/>
  <c r="H153"/>
  <c r="H151"/>
  <c r="H150"/>
  <c r="H149"/>
  <c r="H148"/>
  <c r="H147"/>
  <c r="H146"/>
  <c r="H145"/>
  <c r="H144"/>
  <c r="H143"/>
  <c r="H142"/>
  <c r="H141"/>
  <c r="H140"/>
  <c r="H139"/>
  <c r="H138"/>
  <c r="H137"/>
  <c r="H134"/>
  <c r="H133"/>
  <c r="H132"/>
  <c r="H131"/>
  <c r="H130"/>
  <c r="H129"/>
  <c r="H128"/>
  <c r="H127"/>
  <c r="H126"/>
  <c r="H125"/>
  <c r="H124"/>
  <c r="H123"/>
  <c r="H122"/>
  <c r="H121"/>
  <c r="H120"/>
  <c r="H119"/>
  <c r="H117"/>
  <c r="H116"/>
  <c r="H115"/>
  <c r="H114"/>
  <c r="H113"/>
  <c r="H112"/>
  <c r="H111"/>
  <c r="H110"/>
  <c r="H109"/>
  <c r="H108"/>
  <c r="H107"/>
  <c r="H106"/>
  <c r="H105"/>
  <c r="H104"/>
  <c r="H103"/>
  <c r="H101"/>
  <c r="H100"/>
  <c r="H99"/>
  <c r="H98"/>
  <c r="H97"/>
  <c r="H96"/>
  <c r="H95"/>
  <c r="H94"/>
  <c r="H93"/>
  <c r="H92"/>
  <c r="H91"/>
  <c r="H90"/>
  <c r="H89"/>
  <c r="H88"/>
  <c r="H87"/>
  <c r="H85"/>
  <c r="H84"/>
  <c r="H83"/>
  <c r="H82"/>
  <c r="H81"/>
  <c r="H80"/>
  <c r="H79"/>
  <c r="H78"/>
  <c r="H77"/>
  <c r="H76"/>
  <c r="H75"/>
  <c r="H74"/>
  <c r="H73"/>
  <c r="H72"/>
  <c r="H71"/>
  <c r="H29"/>
  <c r="H42" s="1"/>
  <c r="H17"/>
  <c r="H16"/>
  <c r="H15"/>
  <c r="G235"/>
  <c r="G234"/>
  <c r="G233"/>
  <c r="G232"/>
  <c r="G200"/>
  <c r="G199"/>
  <c r="G198"/>
  <c r="G197"/>
  <c r="G196"/>
  <c r="G195"/>
  <c r="G194"/>
  <c r="G193"/>
  <c r="G192"/>
  <c r="G191"/>
  <c r="G190"/>
  <c r="G189"/>
  <c r="G188"/>
  <c r="G187"/>
  <c r="G186"/>
  <c r="G185"/>
  <c r="G183"/>
  <c r="G182"/>
  <c r="G181"/>
  <c r="G180"/>
  <c r="G179"/>
  <c r="G178"/>
  <c r="G177"/>
  <c r="G176"/>
  <c r="G175"/>
  <c r="G174"/>
  <c r="G173"/>
  <c r="G172"/>
  <c r="G171"/>
  <c r="G170"/>
  <c r="G169"/>
  <c r="G167"/>
  <c r="G166"/>
  <c r="G165"/>
  <c r="G164"/>
  <c r="G163"/>
  <c r="G162"/>
  <c r="G161"/>
  <c r="G160"/>
  <c r="G159"/>
  <c r="G158"/>
  <c r="G157"/>
  <c r="G156"/>
  <c r="G155"/>
  <c r="G154"/>
  <c r="G153"/>
  <c r="G151"/>
  <c r="G150"/>
  <c r="G149"/>
  <c r="G148"/>
  <c r="G147"/>
  <c r="G146"/>
  <c r="G145"/>
  <c r="G144"/>
  <c r="G143"/>
  <c r="G142"/>
  <c r="G141"/>
  <c r="G140"/>
  <c r="G139"/>
  <c r="G138"/>
  <c r="G137"/>
  <c r="G134"/>
  <c r="G133"/>
  <c r="G132"/>
  <c r="G131"/>
  <c r="G130"/>
  <c r="G129"/>
  <c r="G128"/>
  <c r="G127"/>
  <c r="G126"/>
  <c r="G125"/>
  <c r="G124"/>
  <c r="G123"/>
  <c r="G122"/>
  <c r="G121"/>
  <c r="G120"/>
  <c r="G119"/>
  <c r="G117"/>
  <c r="G116"/>
  <c r="G115"/>
  <c r="G114"/>
  <c r="G113"/>
  <c r="G112"/>
  <c r="G111"/>
  <c r="G110"/>
  <c r="G109"/>
  <c r="G108"/>
  <c r="G107"/>
  <c r="G106"/>
  <c r="G105"/>
  <c r="G104"/>
  <c r="G103"/>
  <c r="G101"/>
  <c r="G100"/>
  <c r="G99"/>
  <c r="G98"/>
  <c r="G97"/>
  <c r="G96"/>
  <c r="G95"/>
  <c r="G94"/>
  <c r="G93"/>
  <c r="G92"/>
  <c r="G91"/>
  <c r="G90"/>
  <c r="G89"/>
  <c r="G88"/>
  <c r="G87"/>
  <c r="G85"/>
  <c r="G84"/>
  <c r="G83"/>
  <c r="G82"/>
  <c r="G81"/>
  <c r="G80"/>
  <c r="G79"/>
  <c r="G78"/>
  <c r="G77"/>
  <c r="G76"/>
  <c r="G75"/>
  <c r="G74"/>
  <c r="G73"/>
  <c r="G72"/>
  <c r="G71"/>
  <c r="G29"/>
  <c r="G42" s="1"/>
  <c r="G17"/>
  <c r="G16"/>
  <c r="G15"/>
  <c r="F235"/>
  <c r="F234"/>
  <c r="F233"/>
  <c r="F232"/>
  <c r="F200"/>
  <c r="F199"/>
  <c r="F198"/>
  <c r="F197"/>
  <c r="F196"/>
  <c r="F195"/>
  <c r="F194"/>
  <c r="F193"/>
  <c r="F192"/>
  <c r="F191"/>
  <c r="F190"/>
  <c r="F189"/>
  <c r="F188"/>
  <c r="F187"/>
  <c r="F186"/>
  <c r="F185"/>
  <c r="F183"/>
  <c r="F182"/>
  <c r="F181"/>
  <c r="F180"/>
  <c r="F179"/>
  <c r="F178"/>
  <c r="F177"/>
  <c r="F176"/>
  <c r="F175"/>
  <c r="F174"/>
  <c r="F173"/>
  <c r="F172"/>
  <c r="F171"/>
  <c r="F170"/>
  <c r="F169"/>
  <c r="F167"/>
  <c r="F166"/>
  <c r="F165"/>
  <c r="F164"/>
  <c r="F163"/>
  <c r="F162"/>
  <c r="F161"/>
  <c r="F160"/>
  <c r="F159"/>
  <c r="F158"/>
  <c r="F157"/>
  <c r="F156"/>
  <c r="F155"/>
  <c r="F154"/>
  <c r="F153"/>
  <c r="F151"/>
  <c r="F150"/>
  <c r="F149"/>
  <c r="F148"/>
  <c r="F147"/>
  <c r="F146"/>
  <c r="F145"/>
  <c r="F144"/>
  <c r="F143"/>
  <c r="F142"/>
  <c r="F141"/>
  <c r="F140"/>
  <c r="F139"/>
  <c r="F138"/>
  <c r="F137"/>
  <c r="F134"/>
  <c r="F133"/>
  <c r="F132"/>
  <c r="F131"/>
  <c r="F130"/>
  <c r="F129"/>
  <c r="F128"/>
  <c r="F127"/>
  <c r="F126"/>
  <c r="F125"/>
  <c r="F124"/>
  <c r="F123"/>
  <c r="F122"/>
  <c r="F121"/>
  <c r="F120"/>
  <c r="F119"/>
  <c r="F117"/>
  <c r="F116"/>
  <c r="F115"/>
  <c r="F114"/>
  <c r="F113"/>
  <c r="F112"/>
  <c r="F111"/>
  <c r="F110"/>
  <c r="F109"/>
  <c r="F108"/>
  <c r="F107"/>
  <c r="F106"/>
  <c r="F105"/>
  <c r="F104"/>
  <c r="F103"/>
  <c r="F101"/>
  <c r="F100"/>
  <c r="F99"/>
  <c r="F98"/>
  <c r="F97"/>
  <c r="F96"/>
  <c r="F95"/>
  <c r="F94"/>
  <c r="F93"/>
  <c r="F92"/>
  <c r="F91"/>
  <c r="F90"/>
  <c r="F89"/>
  <c r="F88"/>
  <c r="F87"/>
  <c r="F85"/>
  <c r="F84"/>
  <c r="F83"/>
  <c r="F82"/>
  <c r="F81"/>
  <c r="F80"/>
  <c r="F79"/>
  <c r="F78"/>
  <c r="F77"/>
  <c r="F76"/>
  <c r="F75"/>
  <c r="F74"/>
  <c r="F73"/>
  <c r="F72"/>
  <c r="F71"/>
  <c r="F29"/>
  <c r="F17"/>
  <c r="F16"/>
  <c r="F15"/>
  <c r="E235"/>
  <c r="E234"/>
  <c r="E233"/>
  <c r="E232"/>
  <c r="E200"/>
  <c r="E199"/>
  <c r="E198"/>
  <c r="E197"/>
  <c r="E196"/>
  <c r="E195"/>
  <c r="E194"/>
  <c r="E193"/>
  <c r="E192"/>
  <c r="E191"/>
  <c r="E190"/>
  <c r="E189"/>
  <c r="E188"/>
  <c r="E187"/>
  <c r="E186"/>
  <c r="E185"/>
  <c r="E183"/>
  <c r="E182"/>
  <c r="E181"/>
  <c r="E180"/>
  <c r="E179"/>
  <c r="E178"/>
  <c r="E177"/>
  <c r="E176"/>
  <c r="E175"/>
  <c r="E174"/>
  <c r="E173"/>
  <c r="E172"/>
  <c r="E171"/>
  <c r="E170"/>
  <c r="E169"/>
  <c r="E167"/>
  <c r="E166"/>
  <c r="E165"/>
  <c r="E164"/>
  <c r="E163"/>
  <c r="E162"/>
  <c r="E161"/>
  <c r="E160"/>
  <c r="E159"/>
  <c r="E158"/>
  <c r="E157"/>
  <c r="E156"/>
  <c r="E155"/>
  <c r="E154"/>
  <c r="E153"/>
  <c r="E151"/>
  <c r="E150"/>
  <c r="E149"/>
  <c r="E148"/>
  <c r="E147"/>
  <c r="E146"/>
  <c r="E145"/>
  <c r="E144"/>
  <c r="E143"/>
  <c r="E142"/>
  <c r="E141"/>
  <c r="E140"/>
  <c r="E139"/>
  <c r="E138"/>
  <c r="E137"/>
  <c r="E134"/>
  <c r="E133"/>
  <c r="E132"/>
  <c r="E131"/>
  <c r="E130"/>
  <c r="E129"/>
  <c r="E128"/>
  <c r="E127"/>
  <c r="E126"/>
  <c r="E125"/>
  <c r="E124"/>
  <c r="E123"/>
  <c r="E122"/>
  <c r="E121"/>
  <c r="E120"/>
  <c r="E119"/>
  <c r="E117"/>
  <c r="E116"/>
  <c r="E115"/>
  <c r="E114"/>
  <c r="E113"/>
  <c r="E112"/>
  <c r="E111"/>
  <c r="E110"/>
  <c r="E109"/>
  <c r="E108"/>
  <c r="E107"/>
  <c r="E106"/>
  <c r="E105"/>
  <c r="E104"/>
  <c r="E103"/>
  <c r="E101"/>
  <c r="E100"/>
  <c r="E99"/>
  <c r="E98"/>
  <c r="E97"/>
  <c r="E96"/>
  <c r="E95"/>
  <c r="E94"/>
  <c r="E93"/>
  <c r="E92"/>
  <c r="E91"/>
  <c r="E90"/>
  <c r="E89"/>
  <c r="E88"/>
  <c r="E87"/>
  <c r="E85"/>
  <c r="E84"/>
  <c r="E83"/>
  <c r="E82"/>
  <c r="E81"/>
  <c r="E80"/>
  <c r="E79"/>
  <c r="E78"/>
  <c r="E77"/>
  <c r="E76"/>
  <c r="E75"/>
  <c r="E74"/>
  <c r="E73"/>
  <c r="E72"/>
  <c r="E71"/>
  <c r="E29"/>
  <c r="E42" s="1"/>
  <c r="E17"/>
  <c r="E16"/>
  <c r="E15"/>
  <c r="D235"/>
  <c r="D234"/>
  <c r="D233"/>
  <c r="D232"/>
  <c r="D200"/>
  <c r="D199"/>
  <c r="D198"/>
  <c r="D197"/>
  <c r="D196"/>
  <c r="D195"/>
  <c r="D194"/>
  <c r="D193"/>
  <c r="D192"/>
  <c r="D191"/>
  <c r="D190"/>
  <c r="D189"/>
  <c r="D188"/>
  <c r="D187"/>
  <c r="D186"/>
  <c r="D185"/>
  <c r="D183"/>
  <c r="D182"/>
  <c r="D181"/>
  <c r="D180"/>
  <c r="D179"/>
  <c r="D178"/>
  <c r="D177"/>
  <c r="D176"/>
  <c r="D175"/>
  <c r="D174"/>
  <c r="D173"/>
  <c r="D172"/>
  <c r="D171"/>
  <c r="D170"/>
  <c r="D169"/>
  <c r="D167"/>
  <c r="D166"/>
  <c r="D165"/>
  <c r="D164"/>
  <c r="D163"/>
  <c r="D162"/>
  <c r="D161"/>
  <c r="D160"/>
  <c r="D159"/>
  <c r="D158"/>
  <c r="D157"/>
  <c r="D156"/>
  <c r="D155"/>
  <c r="D154"/>
  <c r="D153"/>
  <c r="D151"/>
  <c r="D150"/>
  <c r="D149"/>
  <c r="D148"/>
  <c r="D147"/>
  <c r="D146"/>
  <c r="D145"/>
  <c r="D144"/>
  <c r="D143"/>
  <c r="D142"/>
  <c r="D141"/>
  <c r="D140"/>
  <c r="D139"/>
  <c r="D138"/>
  <c r="D137"/>
  <c r="D134"/>
  <c r="D133"/>
  <c r="D132"/>
  <c r="D131"/>
  <c r="D130"/>
  <c r="D129"/>
  <c r="D128"/>
  <c r="D127"/>
  <c r="D126"/>
  <c r="D125"/>
  <c r="D124"/>
  <c r="D123"/>
  <c r="D122"/>
  <c r="D121"/>
  <c r="D120"/>
  <c r="D119"/>
  <c r="D117"/>
  <c r="D116"/>
  <c r="D115"/>
  <c r="D114"/>
  <c r="D113"/>
  <c r="D112"/>
  <c r="D111"/>
  <c r="D110"/>
  <c r="D109"/>
  <c r="D108"/>
  <c r="D107"/>
  <c r="D106"/>
  <c r="D105"/>
  <c r="D104"/>
  <c r="D103"/>
  <c r="D101"/>
  <c r="D100"/>
  <c r="D99"/>
  <c r="D98"/>
  <c r="D97"/>
  <c r="D96"/>
  <c r="D95"/>
  <c r="D94"/>
  <c r="D93"/>
  <c r="D92"/>
  <c r="D91"/>
  <c r="D90"/>
  <c r="D89"/>
  <c r="D88"/>
  <c r="D87"/>
  <c r="D85"/>
  <c r="D84"/>
  <c r="D83"/>
  <c r="D82"/>
  <c r="D81"/>
  <c r="D80"/>
  <c r="D79"/>
  <c r="D78"/>
  <c r="D77"/>
  <c r="D76"/>
  <c r="D75"/>
  <c r="D74"/>
  <c r="D73"/>
  <c r="D72"/>
  <c r="D71"/>
  <c r="D29"/>
  <c r="D17"/>
  <c r="D16"/>
  <c r="D15"/>
  <c r="C15"/>
  <c r="C16"/>
  <c r="C17"/>
  <c r="C29"/>
  <c r="C235"/>
  <c r="C234"/>
  <c r="C233"/>
  <c r="C232"/>
  <c r="C200"/>
  <c r="C199"/>
  <c r="C198"/>
  <c r="C197"/>
  <c r="C196"/>
  <c r="C195"/>
  <c r="C194"/>
  <c r="C193"/>
  <c r="C192"/>
  <c r="C191"/>
  <c r="C190"/>
  <c r="C189"/>
  <c r="C188"/>
  <c r="C187"/>
  <c r="C186"/>
  <c r="C185"/>
  <c r="C183"/>
  <c r="C182"/>
  <c r="C181"/>
  <c r="C180"/>
  <c r="C179"/>
  <c r="C178"/>
  <c r="C177"/>
  <c r="C176"/>
  <c r="C175"/>
  <c r="C174"/>
  <c r="C173"/>
  <c r="C172"/>
  <c r="C171"/>
  <c r="C170"/>
  <c r="C169"/>
  <c r="C167"/>
  <c r="C166"/>
  <c r="C165"/>
  <c r="C164"/>
  <c r="C163"/>
  <c r="C162"/>
  <c r="C161"/>
  <c r="C160"/>
  <c r="C159"/>
  <c r="C158"/>
  <c r="C157"/>
  <c r="C156"/>
  <c r="C155"/>
  <c r="C154"/>
  <c r="C153"/>
  <c r="C151"/>
  <c r="C150"/>
  <c r="C149"/>
  <c r="C148"/>
  <c r="C147"/>
  <c r="C146"/>
  <c r="C145"/>
  <c r="C144"/>
  <c r="C143"/>
  <c r="C142"/>
  <c r="C141"/>
  <c r="C140"/>
  <c r="C139"/>
  <c r="C138"/>
  <c r="C137"/>
  <c r="C134"/>
  <c r="C133"/>
  <c r="C132"/>
  <c r="C131"/>
  <c r="C130"/>
  <c r="C129"/>
  <c r="C128"/>
  <c r="C127"/>
  <c r="C126"/>
  <c r="C125"/>
  <c r="C124"/>
  <c r="C123"/>
  <c r="C122"/>
  <c r="C121"/>
  <c r="C120"/>
  <c r="C119"/>
  <c r="C117"/>
  <c r="C116"/>
  <c r="C115"/>
  <c r="C114"/>
  <c r="C113"/>
  <c r="C112"/>
  <c r="C111"/>
  <c r="C110"/>
  <c r="C109"/>
  <c r="C108"/>
  <c r="C107"/>
  <c r="C106"/>
  <c r="C105"/>
  <c r="C104"/>
  <c r="C103"/>
  <c r="C101"/>
  <c r="C100"/>
  <c r="C99"/>
  <c r="C98"/>
  <c r="C97"/>
  <c r="C96"/>
  <c r="C95"/>
  <c r="C94"/>
  <c r="C93"/>
  <c r="C92"/>
  <c r="C91"/>
  <c r="C90"/>
  <c r="C89"/>
  <c r="C88"/>
  <c r="C87"/>
  <c r="C85"/>
  <c r="C84"/>
  <c r="C83"/>
  <c r="C82"/>
  <c r="C81"/>
  <c r="C80"/>
  <c r="C79"/>
  <c r="C78"/>
  <c r="C77"/>
  <c r="C76"/>
  <c r="C75"/>
  <c r="C74"/>
  <c r="C73"/>
  <c r="C72"/>
  <c r="C71"/>
  <c r="N25" i="9"/>
  <c r="J25"/>
  <c r="H25"/>
  <c r="G25"/>
  <c r="E25"/>
  <c r="D25"/>
  <c r="C41" i="10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LgHotel/nrel/pre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2"/>
        <x v="141"/>
        <x v="257"/>
      </tables>
    </webPr>
  </connection>
  <connection id="2" name="Connection1" type="4" refreshedVersion="3" background="1" saveData="1">
    <webPr sourceData="1" parsePre="1" consecutive="1" xl2000="1" url="file:///C:/Projects/Benchmarks/branches/v1.2_4.0/LgHotel/nrel/pre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2"/>
        <x v="141"/>
        <x v="257"/>
      </tables>
    </webPr>
  </connection>
  <connection id="3" name="Connection10" type="4" refreshedVersion="3" background="1" saveData="1">
    <webPr sourceData="1" parsePre="1" consecutive="1" xl2000="1" url="file:///C:/Projects/Benchmarks/branches/v1.2_4.0/LgHotel/nrel/pre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2"/>
        <x v="141"/>
        <x v="257"/>
      </tables>
    </webPr>
  </connection>
  <connection id="4" name="Connection11" type="4" refreshedVersion="3" background="1" saveData="1">
    <webPr sourceData="1" parsePre="1" consecutive="1" xl2000="1" url="file:///C:/Projects/Benchmarks/branches/v1.2_4.0/LgHotel/nrel/pre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2"/>
        <x v="141"/>
        <x v="257"/>
      </tables>
    </webPr>
  </connection>
  <connection id="5" name="Connection12" type="4" refreshedVersion="3" background="1" saveData="1">
    <webPr sourceData="1" parsePre="1" consecutive="1" xl2000="1" url="file:///C:/Projects/Benchmarks/branches/v1.2_4.0/LgHotel/nrel/pre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2"/>
        <x v="141"/>
        <x v="257"/>
      </tables>
    </webPr>
  </connection>
  <connection id="6" name="Connection13" type="4" refreshedVersion="3" background="1" saveData="1">
    <webPr sourceData="1" parsePre="1" consecutive="1" xl2000="1" url="file:///C:/Projects/Benchmarks/branches/v1.2_4.0/LgHotel/nrel/pre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2"/>
        <x v="141"/>
        <x v="257"/>
      </tables>
    </webPr>
  </connection>
  <connection id="7" name="Connection14" type="4" refreshedVersion="3" background="1" saveData="1">
    <webPr sourceData="1" parsePre="1" consecutive="1" xl2000="1" url="file:///C:/Projects/Benchmarks/branches/v1.2_4.0/LgHotel/nrel/pre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2"/>
        <x v="141"/>
        <x v="257"/>
      </tables>
    </webPr>
  </connection>
  <connection id="8" name="Connection15" type="4" refreshedVersion="3" background="1" saveData="1">
    <webPr sourceData="1" parsePre="1" consecutive="1" xl2000="1" url="file:///C:/Projects/Benchmarks/branches/v1.2_4.0/LgHotel/nrel/pre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2"/>
        <x v="141"/>
        <x v="257"/>
      </tables>
    </webPr>
  </connection>
  <connection id="9" name="Connection2" type="4" refreshedVersion="3" background="1" saveData="1">
    <webPr sourceData="1" parsePre="1" consecutive="1" xl2000="1" url="file:///C:/Projects/Benchmarks/branches/v1.2_4.0/LgHotel/nrel/pre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2"/>
        <x v="141"/>
        <x v="257"/>
      </tables>
    </webPr>
  </connection>
  <connection id="10" name="Connection3" type="4" refreshedVersion="3" background="1" saveData="1">
    <webPr sourceData="1" parsePre="1" consecutive="1" xl2000="1" url="file:///C:/Projects/Benchmarks/branches/v1.2_4.0/LgHotel/nrel/pre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2"/>
        <x v="141"/>
        <x v="257"/>
      </tables>
    </webPr>
  </connection>
  <connection id="11" name="Connection4" type="4" refreshedVersion="3" background="1" saveData="1">
    <webPr sourceData="1" parsePre="1" consecutive="1" xl2000="1" url="file:///C:/Projects/Benchmarks/branches/v1.2_4.0/LgHotel/nrel/pre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2"/>
        <x v="141"/>
        <x v="257"/>
      </tables>
    </webPr>
  </connection>
  <connection id="12" name="Connection5" type="4" refreshedVersion="3" background="1" saveData="1">
    <webPr sourceData="1" parsePre="1" consecutive="1" xl2000="1" url="file:///C:/Projects/Benchmarks/branches/v1.2_4.0/LgHotel/nrel/pre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2"/>
        <x v="141"/>
        <x v="257"/>
      </tables>
    </webPr>
  </connection>
  <connection id="13" name="Connection6" type="4" refreshedVersion="3" background="1" saveData="1">
    <webPr sourceData="1" parsePre="1" consecutive="1" xl2000="1" url="file:///C:/Projects/Benchmarks/branches/v1.2_4.0/LgHotel/nrel/pre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2"/>
        <x v="141"/>
        <x v="257"/>
      </tables>
    </webPr>
  </connection>
  <connection id="14" name="Connection7" type="4" refreshedVersion="3" background="1" saveData="1">
    <webPr sourceData="1" parsePre="1" consecutive="1" xl2000="1" url="file:///C:/Projects/Benchmarks/branches/v1.2_4.0/LgHotel/nrel/pre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2"/>
        <x v="141"/>
        <x v="257"/>
      </tables>
    </webPr>
  </connection>
  <connection id="15" name="Connection8" type="4" refreshedVersion="3" background="1" saveData="1">
    <webPr sourceData="1" parsePre="1" consecutive="1" xl2000="1" url="file:///C:/Projects/Benchmarks/branches/v1.2_4.0/LgHotel/nrel/pre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2"/>
        <x v="141"/>
        <x v="257"/>
      </tables>
    </webPr>
  </connection>
  <connection id="16" name="Connection9" type="4" refreshedVersion="3" background="1" saveData="1">
    <webPr sourceData="1" parsePre="1" consecutive="1" xl2000="1" url="file:///C:/Projects/Benchmarks/branches/v1.2_4.0/LgHotel/nrel/pre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2"/>
        <x v="141"/>
        <x v="257"/>
      </tables>
    </webPr>
  </connection>
</connections>
</file>

<file path=xl/sharedStrings.xml><?xml version="1.0" encoding="utf-8"?>
<sst xmlns="http://schemas.openxmlformats.org/spreadsheetml/2006/main" count="12259" uniqueCount="902">
  <si>
    <t>Laundry_Flr_1</t>
  </si>
  <si>
    <t>Mech_Flr_1</t>
  </si>
  <si>
    <t>Storage_Flr_1</t>
  </si>
  <si>
    <t>Cafe_Flr_1</t>
  </si>
  <si>
    <t>Corridor_Flr_3</t>
  </si>
  <si>
    <t>Room_1_Flr_3</t>
  </si>
  <si>
    <t>Room_2_Flr_3</t>
  </si>
  <si>
    <t>Room_6_Flr_3</t>
  </si>
  <si>
    <t>Room_5_Flr_3</t>
  </si>
  <si>
    <t>Room_4_Mult19_Flr_3</t>
  </si>
  <si>
    <t>Room_3_Mult19_Flr_3</t>
  </si>
  <si>
    <t>Room_1_Flr_6</t>
  </si>
  <si>
    <t>Banquet_Flr_6</t>
  </si>
  <si>
    <t>Dining_Flr_6</t>
  </si>
  <si>
    <t>Kitchen_Flr_6</t>
  </si>
  <si>
    <t>Corridor_Flr_6</t>
  </si>
  <si>
    <t>Retail_1_Flr_1</t>
  </si>
  <si>
    <t>Retail_2_Flr_1</t>
  </si>
  <si>
    <t>Room_2_Flr_6</t>
  </si>
  <si>
    <t>Room_3_Mult9_Flr_6</t>
  </si>
  <si>
    <t>[1] ASHRAE Standard 62.1-2004 Table 6-1, Atlanta, GA:  American Society of Heating, Refrigerating and Air-Conditioning Engineers.</t>
  </si>
  <si>
    <t>6 plus basement</t>
  </si>
  <si>
    <t>gas boiler</t>
  </si>
  <si>
    <t>See pictures</t>
  </si>
  <si>
    <t>3.96 1st floor, 3.05 other floors</t>
  </si>
  <si>
    <t>Mass Wall</t>
  </si>
  <si>
    <t>Air cooled chiller</t>
  </si>
  <si>
    <t>Gas boiler</t>
  </si>
  <si>
    <r>
      <t>3.8 1</t>
    </r>
    <r>
      <rPr>
        <vertAlign val="superscript"/>
        <sz val="10"/>
        <color indexed="8"/>
        <rFont val="Arial"/>
        <family val="2"/>
      </rPr>
      <t xml:space="preserve">st </t>
    </r>
    <r>
      <rPr>
        <sz val="10"/>
        <color indexed="8"/>
        <rFont val="Arial"/>
        <family val="2"/>
      </rPr>
      <t>floor, 5.1 other floors</t>
    </r>
  </si>
  <si>
    <t>Hours Per Day</t>
  </si>
  <si>
    <t>Hours Per Week</t>
  </si>
  <si>
    <t>Hours Per Year</t>
  </si>
  <si>
    <t>Sat</t>
  </si>
  <si>
    <t>WinterDesign</t>
  </si>
  <si>
    <t>GuestRoom_Ltg_Sch_Base</t>
  </si>
  <si>
    <t>Sat, Sun, Hol</t>
  </si>
  <si>
    <t>SummerDesign, CustomDay1, CustomDay2</t>
  </si>
  <si>
    <t>Lobby_Ltg_Sch</t>
  </si>
  <si>
    <t>Office_Ltg_Sch_Base</t>
  </si>
  <si>
    <t>WD, Sat, Sun, Hol</t>
  </si>
  <si>
    <t>EmployeeLounge_Ltg_Sch</t>
  </si>
  <si>
    <t>MeetingRoom_Ltg_Sch_Base</t>
  </si>
  <si>
    <t>Storage_Ltg_Sch</t>
  </si>
  <si>
    <t>MechanicalRoom_Ltg_Sch</t>
  </si>
  <si>
    <t>ExerciseRoom_Ltg_Sch_Base</t>
  </si>
  <si>
    <t>LaundryRoom_Ltg_Sch</t>
  </si>
  <si>
    <t>Corridor_Ltg_Sch</t>
  </si>
  <si>
    <t>Exterior_Ltg_Sch</t>
  </si>
  <si>
    <t>GuestRoom_Eqp_Sch</t>
  </si>
  <si>
    <t>Lobby_Eqp_Sch</t>
  </si>
  <si>
    <t>Office_Eqp_Sch</t>
  </si>
  <si>
    <t>EmployeeLounge_Eqp_Sch</t>
  </si>
  <si>
    <t>LaundryRoom_Eqp_Elec_Sch</t>
  </si>
  <si>
    <t>LaundryRoom_Eqp_Gas_Sch</t>
  </si>
  <si>
    <t>MeetingRoom_Eqp_Sch</t>
  </si>
  <si>
    <t>ExerciseRoom_Eqp_Sch</t>
  </si>
  <si>
    <t>Kitchen_Elec_Equip_SCH</t>
  </si>
  <si>
    <t>Weekday</t>
  </si>
  <si>
    <t>Kitchen_Gas_Equip_SCH</t>
  </si>
  <si>
    <t>WD, Sat</t>
  </si>
  <si>
    <t>Kitchen_Exhaust_SCH</t>
  </si>
  <si>
    <t>GuestRoom_Occ_Sch</t>
  </si>
  <si>
    <t>Lobby_Occ_Sch</t>
  </si>
  <si>
    <t>Office_Occ_Sch</t>
  </si>
  <si>
    <t>EmployeeLounge_Occ_Sch</t>
  </si>
  <si>
    <t>MeetingRoom_Occ_Sch</t>
  </si>
  <si>
    <t>LaundryRoom_Occ_Sch</t>
  </si>
  <si>
    <t>ExerciseRoom_Occ_Sch</t>
  </si>
  <si>
    <t>INFIL_QUARTER_ON_SCH</t>
  </si>
  <si>
    <t>GuestRoom_SWH_Sch</t>
  </si>
  <si>
    <t>LaundryRoom_SWH_Sch</t>
  </si>
  <si>
    <t>SemiHeated_HtgSP_Sch</t>
  </si>
  <si>
    <t>Base_OccGuestRoom_HtgSP_Sch</t>
  </si>
  <si>
    <t>Base_OccGuestRoom_ClgSP_Sch</t>
  </si>
  <si>
    <t>VacGuestRoom_HtgSP_Sch</t>
  </si>
  <si>
    <t>VacGuestRoom_ClgSP_Sch</t>
  </si>
  <si>
    <t>CommonArea_HtgSP_Sch</t>
  </si>
  <si>
    <t>CommonArea_ClgSP_Sch</t>
  </si>
  <si>
    <t>Off During Unoccupied Period</t>
  </si>
  <si>
    <t>Laundry_Flr_1 Water Equipment Latent fract sched</t>
  </si>
  <si>
    <t>Laundry_Flr_1 Water Equipment Sensible fract sched</t>
  </si>
  <si>
    <t>Laundry_Flr_1 Water Equipment Temp Sched</t>
  </si>
  <si>
    <t>Laundry_Flr_1 Water Equipment Hot Supply Temp Sched</t>
  </si>
  <si>
    <t>Room_1_Flr_3 Water Equipment Latent fract sched</t>
  </si>
  <si>
    <t>Room_1_Flr_3 Water Equipment Sensible fract sched</t>
  </si>
  <si>
    <t>Room_1_Flr_3 Water Equipment Temp Sched</t>
  </si>
  <si>
    <t>Room_1_Flr_3 Water Equipment Hot Supply Temp Sched</t>
  </si>
  <si>
    <t>Room_2_Flr_3 Water Equipment Latent fract sched</t>
  </si>
  <si>
    <t>Room_2_Flr_3 Water Equipment Sensible fract sched</t>
  </si>
  <si>
    <t>Room_2_Flr_3 Water Equipment Temp Sched</t>
  </si>
  <si>
    <t>Room_2_Flr_3 Water Equipment Hot Supply Temp Sched</t>
  </si>
  <si>
    <t>Room_3_Mult19_Flr_3 Water Equipment Latent fract sched</t>
  </si>
  <si>
    <t>Room_3_Mult19_Flr_3 Water Equipment Sensible fract sched</t>
  </si>
  <si>
    <t>Room_3_Mult19_Flr_3 Water Equipment Temp Sched</t>
  </si>
  <si>
    <t>Room_3_Mult19_Flr_3 Water Equipment Hot Supply Temp Sched</t>
  </si>
  <si>
    <t>Room_4_Mult19_Flr_3 Water Equipment Latent fract sched</t>
  </si>
  <si>
    <t>Room_4_Mult19_Flr_3 Water Equipment Sensible fract sched</t>
  </si>
  <si>
    <t>Room_4_Mult19_Flr_3 Water Equipment Temp Sched</t>
  </si>
  <si>
    <t>Room_4_Mult19_Flr_3 Water Equipment Hot Supply Temp Sched</t>
  </si>
  <si>
    <t>Room_5_Flr_3 Water Equipment Latent fract sched</t>
  </si>
  <si>
    <t>Room_5_Flr_3 Water Equipment Sensible fract sched</t>
  </si>
  <si>
    <t>Room_5_Flr_3 Water Equipment Temp Sched</t>
  </si>
  <si>
    <t>Room_5_Flr_3 Water Equipment Hot Supply Temp Sched</t>
  </si>
  <si>
    <t>Room_6_Flr_3 Water Equipment Latent fract sched</t>
  </si>
  <si>
    <t>Room_6_Flr_3 Water Equipment Sensible fract sched</t>
  </si>
  <si>
    <t>Room_6_Flr_3 Water Equipment Temp Sched</t>
  </si>
  <si>
    <t>Room_6_Flr_3 Water Equipment Hot Supply Temp Sched</t>
  </si>
  <si>
    <t>Room_1_Flr_6 Water Equipment Latent fract sched</t>
  </si>
  <si>
    <t>Room_1_Flr_6 Water Equipment Sensible fract sched</t>
  </si>
  <si>
    <t>Room_1_Flr_6 Water Equipment Temp Sched</t>
  </si>
  <si>
    <t>Room_1_Flr_6 Water Equipment Hot Supply Temp Sched</t>
  </si>
  <si>
    <t>Room_2_Flr_6 Water Equipment Latent fract sched</t>
  </si>
  <si>
    <t>Room_2_Flr_6 Water Equipment Sensible fract sched</t>
  </si>
  <si>
    <t>Room_2_Flr_6 Water Equipment Temp Sched</t>
  </si>
  <si>
    <t>Room_2_Flr_6 Water Equipment Hot Supply Temp Sched</t>
  </si>
  <si>
    <t>Room_3_Mult9_Flr_6 Water Equipment Latent fract sched</t>
  </si>
  <si>
    <t>Room_3_Mult9_Flr_6 Water Equipment Sensible fract sched</t>
  </si>
  <si>
    <t>Room_3_Mult9_Flr_6 Water Equipment Temp Sched</t>
  </si>
  <si>
    <t>Room_3_Mult9_Flr_6 Water Equipment Hot Supply Temp Sched</t>
  </si>
  <si>
    <t>Kitchen_Flr_6 Water Equipment Latent fract sched</t>
  </si>
  <si>
    <t>Kitchen_Flr_6 Water Equipment Sensible fract sched</t>
  </si>
  <si>
    <t>Kitchen_Flr_6 Water Equipment Temp Sched</t>
  </si>
  <si>
    <t>Kitchen_Flr_6 Water Equipment Hot Supply Temp Sched</t>
  </si>
  <si>
    <t>Kitchen_Flr_6_Case:1_WALKINFREEZER_CaseDefrost2aDaySched</t>
  </si>
  <si>
    <t>Kitchen_Flr_6_Case:1_WALKINFREEZER_CaseDripDown2aDaySched</t>
  </si>
  <si>
    <t>Kitchen_Flr_6_Case:1_WALKINFREEZER_WalkInStockingSched</t>
  </si>
  <si>
    <t>Tue, Fri</t>
  </si>
  <si>
    <t>Kitchen_Flr_6_Case:1_WALKINFREEZER_CaseCreditReduxSched</t>
  </si>
  <si>
    <t>Kitchen_Flr_6_Case:2_SELFCONTAINEDDISPLAYCASE_CaseStockingSched</t>
  </si>
  <si>
    <t>HTGSETP_SCH_KEYCARD</t>
  </si>
  <si>
    <t>SummerDesign, WinterDesign</t>
  </si>
  <si>
    <t>Other</t>
  </si>
  <si>
    <t>CLGSETP_SCH_KEYCARD</t>
  </si>
  <si>
    <t>DOE Commercial Building Benchmark - Large Hotel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</si>
  <si>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</si>
  <si>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</si>
  <si>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</si>
  <si>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</si>
  <si>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</si>
  <si>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</si>
  <si>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</si>
  <si>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</si>
  <si>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</si>
  <si>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</si>
  <si>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</si>
  <si>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</si>
  <si>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</si>
  <si>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</si>
  <si>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</si>
  <si>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</si>
  <si>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</si>
  <si>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</si>
  <si>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</si>
  <si>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</si>
  <si>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</si>
  <si>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</si>
  <si>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</si>
  <si>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</si>
  <si>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</si>
  <si>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</si>
  <si>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</si>
  <si>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</si>
  <si>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</si>
  <si>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</si>
  <si>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</si>
  <si>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</si>
  <si>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</si>
  <si>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</si>
  <si>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</si>
  <si>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</si>
  <si>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</si>
  <si>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</si>
  <si>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</si>
  <si>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</si>
  <si>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</si>
  <si>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</si>
  <si>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</si>
  <si>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</si>
  <si>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</si>
  <si>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</si>
  <si>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</si>
  <si>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</si>
  <si>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</si>
  <si>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</si>
  <si>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</si>
  <si>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</si>
  <si>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</si>
  <si>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</si>
  <si>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</si>
  <si>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</si>
  <si>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</si>
  <si>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</si>
  <si>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</si>
  <si>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</si>
  <si>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</si>
  <si>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</si>
  <si>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</si>
  <si>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</si>
  <si>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</si>
  <si>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</si>
  <si>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</si>
  <si>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</si>
  <si>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</si>
  <si>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</si>
  <si>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</si>
  <si>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</si>
  <si>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</si>
  <si>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</si>
  <si>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</si>
  <si>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</si>
  <si>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</si>
  <si>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</si>
  <si>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</si>
  <si>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</si>
  <si>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</si>
  <si>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</si>
  <si>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</si>
  <si>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</si>
  <si>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</si>
  <si>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</si>
  <si>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</si>
  <si>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</si>
  <si>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</si>
  <si>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</si>
  <si>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</si>
  <si>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</si>
  <si>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</si>
  <si>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</si>
  <si>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</si>
  <si>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</si>
  <si>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</si>
  <si>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</si>
  <si>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</si>
  <si>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</si>
  <si>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</si>
  <si>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</si>
  <si>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</si>
  <si>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</si>
  <si>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</si>
  <si>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</si>
  <si>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</si>
  <si>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</si>
  <si>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</si>
  <si>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</si>
  <si>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</si>
  <si>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</si>
  <si>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</si>
  <si>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</si>
  <si>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</si>
  <si>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</si>
  <si>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</si>
  <si>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</si>
  <si>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</si>
  <si>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</si>
  <si>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</si>
  <si>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</si>
  <si>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SHADING_SCH</t>
  </si>
  <si>
    <t>PlantOnSched</t>
  </si>
  <si>
    <t>FAN_SCH</t>
  </si>
  <si>
    <t>ReheatCoilAvailSched</t>
  </si>
  <si>
    <t>CoolingCoilAvailSched</t>
  </si>
  <si>
    <t>Humidity Setpoint Schedule</t>
  </si>
  <si>
    <t>Humidity</t>
  </si>
  <si>
    <t>Dual Zone Control Type Sched</t>
  </si>
  <si>
    <t>Control Type</t>
  </si>
  <si>
    <t>Seasonal-Reset-Supply-Air-Temp-Sch</t>
  </si>
  <si>
    <t>CW-Loop-Temp-Schedule</t>
  </si>
  <si>
    <t>HW-Loop-Temp-Schedule</t>
  </si>
  <si>
    <t>Heating-Supply-Air-Temp-Sch</t>
  </si>
  <si>
    <t>Hours_of_operation</t>
  </si>
  <si>
    <t>WD, SummerDesign</t>
  </si>
  <si>
    <t>HVACOperationSchd</t>
  </si>
  <si>
    <t>SummerDesign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</si>
  <si>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</si>
  <si>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</si>
  <si>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</si>
  <si>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</si>
  <si>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</si>
  <si>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</si>
  <si>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</si>
  <si>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BLDG_ELEVATORS</t>
  </si>
  <si>
    <t>Through 3/31</t>
  </si>
  <si>
    <t>Through 9/30</t>
  </si>
  <si>
    <t>Basement</t>
  </si>
  <si>
    <t>Lodging</t>
  </si>
  <si>
    <t>Yes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</si>
  <si>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</si>
  <si>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</si>
  <si>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</si>
  <si>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</si>
  <si>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</si>
  <si>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</si>
  <si>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</si>
  <si>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</si>
  <si>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</si>
  <si>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</si>
  <si>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</si>
  <si>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</si>
  <si>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</si>
  <si>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</si>
  <si>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</si>
  <si>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</si>
  <si>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</si>
  <si>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</si>
  <si>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</si>
  <si>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</si>
  <si>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</si>
  <si>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</si>
  <si>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</si>
  <si>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</si>
  <si>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</si>
  <si>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</si>
  <si>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</si>
  <si>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</si>
  <si>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</si>
  <si>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</si>
  <si>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</si>
  <si>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</si>
  <si>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</si>
  <si>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</si>
  <si>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</si>
  <si>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</si>
  <si>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</si>
  <si>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</si>
  <si>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</si>
  <si>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</si>
  <si>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</si>
  <si>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</si>
  <si>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</si>
  <si>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</si>
  <si>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</si>
  <si>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</si>
  <si>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</si>
  <si>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</si>
  <si>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</si>
  <si>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</si>
  <si>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</si>
  <si>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</si>
  <si>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</si>
  <si>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</si>
  <si>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</si>
  <si>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</si>
  <si>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</si>
  <si>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</si>
  <si>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Building Total Conditioned Zones</t>
  </si>
  <si>
    <t>Data Source</t>
  </si>
  <si>
    <t>4, 5</t>
  </si>
  <si>
    <t>Sources</t>
  </si>
  <si>
    <t>[3] ASHRAE Standard 62-1999 Table 6-1, Atlanta, GA:  American Society of Heating, Refrigerating and Air-Conditioning Engineers.</t>
  </si>
  <si>
    <t>[4] DOE Benchmark Report</t>
  </si>
  <si>
    <t>[5] Smith, V. A. and D.R. Fisher. (2001). Estimating Food Service Loads and Profiles. ASHRAE Transactions 2001. V. 107. Pt 2. Atlanta, GA: American Society of Heating, Refrigerating and Air-Conditioning Engineers.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</si>
  <si>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</si>
  <si>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</si>
  <si>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</si>
  <si>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</si>
  <si>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</si>
  <si>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</si>
  <si>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</si>
  <si>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</si>
  <si>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</si>
  <si>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Value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</si>
  <si>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</si>
  <si>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</si>
  <si>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</si>
  <si>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</si>
  <si>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</si>
  <si>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</si>
  <si>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</si>
  <si>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</si>
  <si>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</si>
  <si>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</si>
  <si>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See Benchmark Technical Report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</si>
  <si>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</si>
  <si>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</si>
  <si>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</si>
  <si>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</si>
  <si>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</si>
  <si>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</si>
  <si>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</si>
  <si>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</si>
  <si>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</si>
  <si>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</si>
  <si>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</si>
  <si>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Large Hotel</t>
  </si>
  <si>
    <t>Lobby_Flr_1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</si>
  <si>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</si>
  <si>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</si>
  <si>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</si>
  <si>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</si>
  <si>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</si>
  <si>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</si>
  <si>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</si>
  <si>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</si>
  <si>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</si>
  <si>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</si>
  <si>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</si>
  <si>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</si>
  <si>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</si>
  <si>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</si>
  <si>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</si>
  <si>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</si>
  <si>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</si>
  <si>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</si>
  <si>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</si>
  <si>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</si>
  <si>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</si>
  <si>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</si>
  <si>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</si>
  <si>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</si>
  <si>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 in slab w/carpet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</si>
  <si>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</si>
  <si>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</si>
  <si>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</si>
  <si>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</si>
  <si>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</si>
  <si>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UnitHeater_HtgSP_Sch</t>
  </si>
  <si>
    <t>UnitHeater_ClgSP_Sch</t>
  </si>
  <si>
    <t>MinRelHumSetSch</t>
  </si>
  <si>
    <t>MaxRelHumSetSch</t>
  </si>
  <si>
    <t>FLR_3_DOAS_OAminOAFracSchedule</t>
  </si>
  <si>
    <t>FLR_6_DOAS_OAminOAFracSchedule</t>
  </si>
  <si>
    <t>SWHSys1-Loop-Temp-Schedule</t>
  </si>
  <si>
    <t>SWHSys1 Water Heater Setpoint Temperature Schedule Name</t>
  </si>
  <si>
    <t>SWHSys1 Water Heater Ambient Temperature Schedule Name</t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</si>
  <si>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</si>
  <si>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</si>
  <si>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</si>
  <si>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</si>
  <si>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</si>
  <si>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</si>
  <si>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</si>
  <si>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</si>
  <si>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</si>
  <si>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</si>
  <si>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</si>
  <si>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</si>
  <si>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</si>
  <si>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</si>
  <si>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</si>
  <si>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</si>
  <si>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</si>
  <si>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</si>
  <si>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</si>
  <si>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</si>
  <si>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</si>
  <si>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</si>
  <si>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</si>
  <si>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</si>
  <si>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BASEMENT</t>
  </si>
  <si>
    <t>RETAIL_1_FLR_1</t>
  </si>
  <si>
    <t>RETAIL_2_FLR_1</t>
  </si>
  <si>
    <t>MECH_FLR_1</t>
  </si>
  <si>
    <t>STORAGE_FLR_1</t>
  </si>
  <si>
    <t>LAUNDRY_FLR_1</t>
  </si>
  <si>
    <t>CAFE_FLR_1</t>
  </si>
  <si>
    <t>LOBBY_FLR_1</t>
  </si>
  <si>
    <t>ROOM_1_FLR_3</t>
  </si>
  <si>
    <t>ROOM_2_FLR_3</t>
  </si>
  <si>
    <t>ROOM_3_MULT19_FLR_3</t>
  </si>
  <si>
    <t>ROOM_4_MULT19_FLR_3</t>
  </si>
  <si>
    <t>ROOM_5_FLR_3</t>
  </si>
  <si>
    <t>ROOM_6_FLR_3</t>
  </si>
  <si>
    <t>CORRIDOR_FLR_3</t>
  </si>
  <si>
    <t>ROOM_1_FLR_6</t>
  </si>
  <si>
    <t>ROOM_2_FLR_6</t>
  </si>
  <si>
    <t>ROOM_3_MULT9_FLR_6</t>
  </si>
  <si>
    <t>BANQUET_FLR_6</t>
  </si>
  <si>
    <t>DINING_FLR_6</t>
  </si>
  <si>
    <t>KITCHEN_FLR_6</t>
  </si>
  <si>
    <t>CORRIDOR_FLR_6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</si>
  <si>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</si>
  <si>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</si>
  <si>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</si>
  <si>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</si>
  <si>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</si>
  <si>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</si>
  <si>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</si>
  <si>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</si>
  <si>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</si>
  <si>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BASEMENT_WALL_NORTH</t>
  </si>
  <si>
    <t>EXT-SLAB</t>
  </si>
  <si>
    <t>N</t>
  </si>
  <si>
    <t>BASEMENT_WALL_EAST</t>
  </si>
  <si>
    <t>E</t>
  </si>
  <si>
    <t>BASEMENT_WALL_SOUTH</t>
  </si>
  <si>
    <t>S</t>
  </si>
  <si>
    <t>BASEMENT_WALL_WEST</t>
  </si>
  <si>
    <t>W</t>
  </si>
  <si>
    <t>BASEMENT_FLOOR</t>
  </si>
  <si>
    <t>RETAIL_1_FLR_1_WALL_SOUTH</t>
  </si>
  <si>
    <t>RETAIL_1_FLR_1_WALL_WEST</t>
  </si>
  <si>
    <t>RETAIL_1_FLR_1_CEILING</t>
  </si>
  <si>
    <t>RETAIL_2_FLR_1_WALL_WEST</t>
  </si>
  <si>
    <t>MECH_FLR_1_WALL_NORTH</t>
  </si>
  <si>
    <t>STORAGE_FLR_1_WALL_NORTH</t>
  </si>
  <si>
    <t>LAUNDRY_FLR_1_WALL_NORTH</t>
  </si>
  <si>
    <t>LAUNDRY_FLR_1_WALL_EAST</t>
  </si>
  <si>
    <t>CAFE_FLR_1_WALL_EAST</t>
  </si>
  <si>
    <t>CAFE_FLR_1_WALL_SOUTH</t>
  </si>
  <si>
    <t>CAFE_FLR_1_CEILING</t>
  </si>
  <si>
    <t>LOBBY_FLR_1_WALL_1_NORTH</t>
  </si>
  <si>
    <t>LOBBY_FLR_1_WALL_2_NORTH</t>
  </si>
  <si>
    <t>LOBBY_FLR_1_WALL_1_SOUTH</t>
  </si>
  <si>
    <t>LOBBY_FLR_1_WALL_1_WEST</t>
  </si>
  <si>
    <t>LOBBY_FLR_1_CEILING_2</t>
  </si>
  <si>
    <t>ROOM_1_FLR_3_WALL_SOUTH</t>
  </si>
  <si>
    <t>ROOM_1_FLR_3_WALL_WEST</t>
  </si>
  <si>
    <t>ROOM_2_FLR_3_WALL_NORTH</t>
  </si>
  <si>
    <t>ROOM_2_FLR_3_WALL_WEST</t>
  </si>
  <si>
    <t>ROOM_3_MULT19_FLR_3_WALL_SOUTH</t>
  </si>
  <si>
    <t>ROOM_4_MULT19_FLR_3_WALL_NORTH</t>
  </si>
  <si>
    <t>ROOM_5_FLR_3_WALL_EAST</t>
  </si>
  <si>
    <t>ROOM_5_FLR_3_WALL_SOUTH</t>
  </si>
  <si>
    <t>ROOM_6_FLR_3_WALL_NORTH</t>
  </si>
  <si>
    <t>ROOM_6_FLR_3_WALL_EAST</t>
  </si>
  <si>
    <t>CORRIDOR_FLR_3_WALL_1_NORTH</t>
  </si>
  <si>
    <t>CORRIDOR_FLR_3_WALL_2_NORTH</t>
  </si>
  <si>
    <t>CORRIDOR_FLR_3_WALL_1_SOUTH</t>
  </si>
  <si>
    <t>CORRIDOR_FLR_3_WALL_2_SOUTH</t>
  </si>
  <si>
    <t>ROOM_1_FLR_6_WALL_SOUTH</t>
  </si>
  <si>
    <t>ROOM_1_FLR_6_WALL_WEST</t>
  </si>
  <si>
    <t>ROOM_1_FLR_6_CEILING</t>
  </si>
  <si>
    <t>ROOM_2_FLR_6_WALL_NORTH</t>
  </si>
  <si>
    <t>ROOM_2_FLR_6_WALL_WEST</t>
  </si>
  <si>
    <t>ROOM_2_FLR_6_CEILING</t>
  </si>
  <si>
    <t>ROOM_3_MULT9_FLR_6_WALL_SOUTH</t>
  </si>
  <si>
    <t>ROOM_3_MULT9_FLR_6_CEILING</t>
  </si>
  <si>
    <t>BANQUET_FLR_6_WALL_NORTH</t>
  </si>
  <si>
    <t>BANQUET_FLR_6_CEILING</t>
  </si>
  <si>
    <t>DINING_FLR_6_WALL_NORTH</t>
  </si>
  <si>
    <t>DINING_FLR_6_CEILING</t>
  </si>
  <si>
    <t>KITCHEN_FLR_6_WALL_NORTH</t>
  </si>
  <si>
    <t>KITCHEN_FLR_6_WALL_EAST</t>
  </si>
  <si>
    <t>KITCHEN_FLR_6_WALL_1_SOUTH</t>
  </si>
  <si>
    <t>KITCHEN_FLR_6_CEILING</t>
  </si>
  <si>
    <t>CORRIDOR_FLR_6_WALL_1_NORTH</t>
  </si>
  <si>
    <t>CORRIDOR_FLR_6_WALL_2_NORTH</t>
  </si>
  <si>
    <t>CORRIDOR_FLR_6_WALL_2_SOUTH</t>
  </si>
  <si>
    <t>CORRIDOR_FLR_6_CEILING_1</t>
  </si>
  <si>
    <t>CORRIDOR_FLR_6_CEILING_2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</si>
  <si>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</si>
  <si>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</si>
  <si>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</si>
  <si>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</si>
  <si>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</si>
  <si>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</si>
  <si>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RETAIL_1_FLR_1_WALL_SOUTH_WINDOW</t>
  </si>
  <si>
    <t>No</t>
  </si>
  <si>
    <t>CAFE_FLR_1_WALL_SOUTH_WINDOW</t>
  </si>
  <si>
    <t>LOBBY_FLR_1_WALL_SOUTH_WINDOW</t>
  </si>
  <si>
    <t>ROOM_1_FLR_3_WALL_SOUTH_WINDOW</t>
  </si>
  <si>
    <t>ROOM_1_FLR_3_WALL_WEST_WINDOW</t>
  </si>
  <si>
    <t>ROOM_2_FLR_3_WALL_NORTH_WINDOW</t>
  </si>
  <si>
    <t>ROOM_2_FLR_3_WALL_WEST_WINDOW</t>
  </si>
  <si>
    <t>ROOM_3_MULT19_FLR_3_WALL_SOUTH_WINDOW</t>
  </si>
  <si>
    <t>ROOM_4_MULT19_FLR_3_WALL_NORTH_WINDOW</t>
  </si>
  <si>
    <t>ROOM_5_FLR_3_WALL_EAST_WINDOW</t>
  </si>
  <si>
    <t>ROOM_5_FLR_3_WALL_SOUTH_WINDOW</t>
  </si>
  <si>
    <t>ROOM_6_FLR_3_WALL_NORTH_WINDOW</t>
  </si>
  <si>
    <t>ROOM_6_FLR_3_WALL_EAST_WINDOW</t>
  </si>
  <si>
    <t>CORRIDOR_FLR_3_WALL_1_NORTH_WINDOW</t>
  </si>
  <si>
    <t>CORRIDOR_FLR_3_WALL_2_NORTH_WINDOW</t>
  </si>
  <si>
    <t>CORRIDOR_FLR_3_WALL_1_SOUTH_WINDOW</t>
  </si>
  <si>
    <t>CORRIDOR_FLR_3_WALL_2_SOUTH_WINDOW</t>
  </si>
  <si>
    <t>ROOM_1_FLR_6_WALL_SOUTH_WINDOW</t>
  </si>
  <si>
    <t>ROOM_1_FLR_6_WALL_WEST_WINDOW</t>
  </si>
  <si>
    <t>ROOM_2_FLR_6_WALL_NORTH_WINDOW</t>
  </si>
  <si>
    <t>ROOM_2_FLR_6_WALL_WEST_WINDOW</t>
  </si>
  <si>
    <t>ROOM_3_MULT9_FLR_6_WALL_SOUTH_WINDOW</t>
  </si>
  <si>
    <t>BANQUET_FLR_6_WALL_NORTH_WINDOW</t>
  </si>
  <si>
    <t>DINING_FLR_6_WALL_NORTH_WINDOW</t>
  </si>
  <si>
    <t>KITCHEN_FLR_6_WALL_NORTH_WINDOW</t>
  </si>
  <si>
    <t>KITCHEN_FLR_6_WALL_EAST_WINDOW</t>
  </si>
  <si>
    <t>KITCHEN_FLR_6_WALL_1_SOUTH_WINDOW</t>
  </si>
  <si>
    <t>CORRIDOR_FLR_6_WALL_1_NORTH_WINDOW</t>
  </si>
  <si>
    <t>CORRIDOR_FLR_6_WALL_2_NORTH_WINDOW</t>
  </si>
  <si>
    <t>CORRIDOR_FLR_6_WALL_2_SOUTH_WINDOW</t>
  </si>
  <si>
    <t>Total or Average</t>
  </si>
  <si>
    <t>North Total or Average</t>
  </si>
  <si>
    <t>Non-North Total or Average</t>
  </si>
  <si>
    <t>Nominal Capacity [W]</t>
  </si>
  <si>
    <t>Nominal Efficiency [W/W]</t>
  </si>
  <si>
    <t>COOLSYS1 CHILLER</t>
  </si>
  <si>
    <t>Chiller:Electric:EIR</t>
  </si>
  <si>
    <t>HEATSYS1 BOILER</t>
  </si>
  <si>
    <t>Boiler:HotWater</t>
  </si>
  <si>
    <t>Nominal Total Capacity [W]</t>
  </si>
  <si>
    <t>Nominal Sensible Capacity [W]</t>
  </si>
  <si>
    <t>Nominal Latent Capacity [W]</t>
  </si>
  <si>
    <t>Nominal Sensible Heat Ratio</t>
  </si>
  <si>
    <t>ROOM_1_FLR_3 FAN COILCOOL COIL</t>
  </si>
  <si>
    <t>Coil:Cooling:Water</t>
  </si>
  <si>
    <t>-</t>
  </si>
  <si>
    <t>ROOM_2_FLR_3 FAN COILCOOL COIL</t>
  </si>
  <si>
    <t>ROOM_3_MULT19_FLR_3 FAN COILCOOL COIL</t>
  </si>
  <si>
    <t>ROOM_4_MULT19_FLR_3 FAN COILCOOL COIL</t>
  </si>
  <si>
    <t>ROOM_5_FLR_3 FAN COILCOOL COIL</t>
  </si>
  <si>
    <t>ROOM_6_FLR_3 FAN COILCOOL COIL</t>
  </si>
  <si>
    <t>ROOM_1_FLR_6 FAN COILCOOL COIL</t>
  </si>
  <si>
    <t>ROOM_2_FLR_6 FAN COILCOOL COIL</t>
  </si>
  <si>
    <t>ROOM_3_MULT9_FLR_6 FAN COILCOOL COIL</t>
  </si>
  <si>
    <t>FLR_3_DOAS_COOLC</t>
  </si>
  <si>
    <t>FLR_6_DOAS_COOLC</t>
  </si>
  <si>
    <t>BASEMENT VAV BOX REHEAT COIL</t>
  </si>
  <si>
    <t>Coil:Heating:Water</t>
  </si>
  <si>
    <t>RETAIL_1_FLR_1 VAV BOX REHEAT COIL</t>
  </si>
  <si>
    <t>RETAIL_2_FLR_1 VAV BOX REHEAT COIL</t>
  </si>
  <si>
    <t>MECH_FLR_1 VAV BOX REHEAT COIL</t>
  </si>
  <si>
    <t>STORAGE_FLR_1 VAV BOX REHEAT COIL</t>
  </si>
  <si>
    <t>LAUNDRY_FLR_1 VAV BOX REHEAT COIL</t>
  </si>
  <si>
    <t>CAFE_FLR_1 VAV BOX REHEAT COIL</t>
  </si>
  <si>
    <t>LOBBY_FLR_1 VAV BOX REHEAT COIL</t>
  </si>
  <si>
    <t>ROOM_1_FLR_3 FAN COILHEAT COIL</t>
  </si>
  <si>
    <t>ROOM_2_FLR_3 FAN COILHEAT COIL</t>
  </si>
  <si>
    <t>ROOM_3_MULT19_FLR_3 FAN COILHEAT COIL</t>
  </si>
  <si>
    <t>ROOM_4_MULT19_FLR_3 FAN COILHEAT COIL</t>
  </si>
  <si>
    <t>ROOM_5_FLR_3 FAN COILHEAT COIL</t>
  </si>
  <si>
    <t>ROOM_6_FLR_3 FAN COILHEAT COIL</t>
  </si>
  <si>
    <t>CORRIDOR_FLR_3 VAV BOX REHEAT COIL</t>
  </si>
  <si>
    <t>ROOM_1_FLR_6 FAN COILHEAT COIL</t>
  </si>
  <si>
    <t>ROOM_2_FLR_6 FAN COILHEAT COIL</t>
  </si>
  <si>
    <t>ROOM_3_MULT9_FLR_6 FAN COILHEAT COIL</t>
  </si>
  <si>
    <t>BANQUET_FLR_6 VAV BOX REHEAT COIL</t>
  </si>
  <si>
    <t>DINING_FLR_6 VAV BOX REHEAT COIL</t>
  </si>
  <si>
    <t>KITCHEN_FLR_6 VAV BOX REHEAT COIL</t>
  </si>
  <si>
    <t>CORRIDOR_FLR_6 VAV BOX REHEAT COIL</t>
  </si>
  <si>
    <t>FLR_3_DOAS_HEATC</t>
  </si>
  <si>
    <t>FLR_6_DOAS_HEATC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</si>
  <si>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</si>
  <si>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</si>
  <si>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</si>
  <si>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</si>
  <si>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</si>
  <si>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</si>
  <si>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LAUNDRY_FLR_1 EXHAUST FAN</t>
  </si>
  <si>
    <t>Fan:ZoneExhaust</t>
  </si>
  <si>
    <t>Zone Exhaust Fans</t>
  </si>
  <si>
    <t>ROOM_1_FLR_3 FAN COILFAN</t>
  </si>
  <si>
    <t>Fan:ConstantVolume</t>
  </si>
  <si>
    <t>General</t>
  </si>
  <si>
    <t>ROOM_2_FLR_3 FAN COILFAN</t>
  </si>
  <si>
    <t>ROOM_3_MULT19_FLR_3 FAN COILFAN</t>
  </si>
  <si>
    <t>ROOM_4_MULT19_FLR_3 FAN COILFAN</t>
  </si>
  <si>
    <t>ROOM_5_FLR_3 FAN COILFAN</t>
  </si>
  <si>
    <t>ROOM_6_FLR_3 FAN COILFAN</t>
  </si>
  <si>
    <t>ROOM_1_FLR_6 FAN COILFAN</t>
  </si>
  <si>
    <t>ROOM_2_FLR_6 FAN COILFAN</t>
  </si>
  <si>
    <t>ROOM_3_MULT9_FLR_6 FAN COILFAN</t>
  </si>
  <si>
    <t>DINING_FLR_6 EXHAUST FAN</t>
  </si>
  <si>
    <t>KITCHEN_FLR_6 EXHAUST FAN</t>
  </si>
  <si>
    <t>Fan Energy</t>
  </si>
  <si>
    <t>FLR_3_DOAS_FAN</t>
  </si>
  <si>
    <t>FLR_6_DOAS_FAN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</si>
  <si>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</si>
  <si>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</si>
  <si>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</si>
  <si>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</si>
  <si>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</si>
  <si>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</si>
  <si>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</si>
  <si>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HEATSYS1 PUMP</t>
  </si>
  <si>
    <t>COOLSYS1 PUMP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</si>
  <si>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</si>
  <si>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</si>
  <si>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</si>
  <si>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</si>
  <si>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</si>
  <si>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</si>
  <si>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</si>
  <si>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</si>
  <si>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</si>
  <si>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</si>
  <si>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</si>
  <si>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</si>
  <si>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</si>
  <si>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</si>
  <si>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</si>
  <si>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</si>
  <si>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</si>
  <si>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</si>
  <si>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</si>
  <si>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</si>
  <si>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</si>
  <si>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</si>
  <si>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</si>
  <si>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</si>
  <si>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</si>
  <si>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</si>
  <si>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</si>
  <si>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</si>
  <si>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</si>
  <si>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</si>
  <si>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</si>
  <si>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</si>
  <si>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</si>
  <si>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</si>
  <si>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</si>
  <si>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</si>
  <si>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</si>
  <si>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</si>
  <si>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</si>
  <si>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{AT MAX/MIN} [W]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</si>
  <si>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</si>
  <si>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</si>
  <si>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</si>
  <si>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</si>
  <si>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</si>
  <si>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</si>
  <si>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06-JAN-20:00</t>
  </si>
  <si>
    <t>01-SEP-19:00</t>
  </si>
  <si>
    <t>Electric</t>
  </si>
  <si>
    <t>Gas</t>
  </si>
  <si>
    <t>Cost ($)</t>
  </si>
  <si>
    <t>Cost per Total Building Area ($/m2)</t>
  </si>
  <si>
    <t>Cost per Net Conditioned Building Area ($/m2)</t>
  </si>
  <si>
    <t>13-DEC-20:00</t>
  </si>
  <si>
    <t>24-JAN-20:00</t>
  </si>
  <si>
    <t>22-NOV-20:00</t>
  </si>
  <si>
    <t>04-DEC-20:00</t>
  </si>
  <si>
    <t>13-FEB-20:00</t>
  </si>
  <si>
    <t>05-OCT-19:00</t>
  </si>
  <si>
    <t>28-SEP-19:00</t>
  </si>
  <si>
    <t>05-JAN-20:00</t>
  </si>
  <si>
    <t>09-MAR-20:00</t>
  </si>
  <si>
    <t>11-DEC-20:00</t>
  </si>
  <si>
    <t>02-NOV-19:00</t>
  </si>
  <si>
    <t>EXT-WALLS-MASS-RES</t>
  </si>
  <si>
    <t>ROOF-IEAD-RES</t>
  </si>
  <si>
    <t>EXT-WALLS-MASS-NONRES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</si>
  <si>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</si>
  <si>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</si>
  <si>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</si>
  <si>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</si>
  <si>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13-MAR-19:10</t>
  </si>
  <si>
    <t>03-APR-19:10</t>
  </si>
  <si>
    <t>15-MAY-19:10</t>
  </si>
  <si>
    <t>21-AUG-19:10</t>
  </si>
  <si>
    <t>06-OCT-19:10</t>
  </si>
  <si>
    <t>01-NOV-19:00</t>
  </si>
  <si>
    <t>15-DEC-20:10</t>
  </si>
  <si>
    <t>30-APR-19:10</t>
  </si>
  <si>
    <t>26-MAY-19:10</t>
  </si>
  <si>
    <t>06-AUG-19:10</t>
  </si>
  <si>
    <t>27-NOV-20:10</t>
  </si>
  <si>
    <t>02-DEC-20:10</t>
  </si>
  <si>
    <t>27-JAN-20:10</t>
  </si>
  <si>
    <t>27-FEB-20:10</t>
  </si>
  <si>
    <t>17-MAR-19:10</t>
  </si>
  <si>
    <t>26-APR-19:10</t>
  </si>
  <si>
    <t>27-JUN-19:10</t>
  </si>
  <si>
    <t>01-AUG-19:10</t>
  </si>
  <si>
    <t>08-SEP-19:10</t>
  </si>
  <si>
    <t>02-OCT-19:10</t>
  </si>
  <si>
    <t>02-NOV-19:10</t>
  </si>
  <si>
    <t>28-MAR-19:10</t>
  </si>
  <si>
    <t>14-APR-19:10</t>
  </si>
  <si>
    <t>31-MAY-19:10</t>
  </si>
  <si>
    <t>08-JUN-19:10</t>
  </si>
  <si>
    <t>14-AUG-19:10</t>
  </si>
  <si>
    <t>20-OCT-19:10</t>
  </si>
  <si>
    <t>26-JAN-20:10</t>
  </si>
  <si>
    <t>11-APR-19:10</t>
  </si>
  <si>
    <t>30-MAY-19:10</t>
  </si>
  <si>
    <t>28-JUN-19:10</t>
  </si>
  <si>
    <t>16-AUG-19:10</t>
  </si>
  <si>
    <t>25-SEP-19:10</t>
  </si>
  <si>
    <t>18-DEC-20:10</t>
  </si>
  <si>
    <t>30-MAR-19:10</t>
  </si>
  <si>
    <t>21-APR-19:10</t>
  </si>
  <si>
    <t>24-JUL-19:10</t>
  </si>
  <si>
    <t>04-AUG-19:10</t>
  </si>
  <si>
    <t>03-OCT-19:10</t>
  </si>
  <si>
    <t>05-DEC-20:10</t>
  </si>
  <si>
    <t>15-FEB-20:10</t>
  </si>
  <si>
    <t>25-MAY-19:19</t>
  </si>
  <si>
    <t>16-OCT-19:10</t>
  </si>
  <si>
    <t>15-NOV-20:00</t>
  </si>
  <si>
    <t>05-APR-19:10</t>
  </si>
  <si>
    <t>17-AUG-19:10</t>
  </si>
  <si>
    <t>03-NOV-19:10</t>
  </si>
  <si>
    <t>06-DEC-20:00</t>
  </si>
  <si>
    <t>20-MAR-19:10</t>
  </si>
  <si>
    <t>18-JUL-19:10</t>
  </si>
  <si>
    <t>13-SEP-19:10</t>
  </si>
  <si>
    <t>09-NOV-20:00</t>
  </si>
  <si>
    <t>21-FEB-20:10</t>
  </si>
  <si>
    <t>29-MAR-19:10</t>
  </si>
  <si>
    <t>04-MAY-19:19</t>
  </si>
  <si>
    <t>02-SEP-17:10</t>
  </si>
  <si>
    <t>17-OCT-19:10</t>
  </si>
  <si>
    <t>03-NOV-19:00</t>
  </si>
  <si>
    <t>28-DEC-20:00</t>
  </si>
  <si>
    <t>17-JAN-20:00</t>
  </si>
  <si>
    <t>27-FEB-20:00</t>
  </si>
  <si>
    <t>31-MAR-19:10</t>
  </si>
  <si>
    <t>06-SEP-19:10</t>
  </si>
  <si>
    <t>10-FEB-20:00</t>
  </si>
  <si>
    <t>10-JUL-19:10</t>
  </si>
  <si>
    <t>29-AUG-19:10</t>
  </si>
  <si>
    <t>01-SEP-19:10</t>
  </si>
  <si>
    <t>05-OCT-19:10</t>
  </si>
  <si>
    <t>30-JAN-20:00</t>
  </si>
  <si>
    <t>29-JUN-19:10</t>
  </si>
  <si>
    <t>13-JUL-19:10</t>
  </si>
  <si>
    <t>25-AUG-19:10</t>
  </si>
  <si>
    <t>08-OCT-19:10</t>
  </si>
  <si>
    <t>01-DEC-20:00</t>
  </si>
  <si>
    <t>06-APR-19:10</t>
  </si>
  <si>
    <t>21-JUL-19:10</t>
  </si>
  <si>
    <t>22-FEB-20:00</t>
  </si>
  <si>
    <t>04-APR-19:10</t>
  </si>
  <si>
    <t>06-JUL-19:10</t>
  </si>
  <si>
    <t>13-AUG-19:19</t>
  </si>
  <si>
    <t>24-MAY-19:10</t>
  </si>
  <si>
    <t>15-AUG-19:10</t>
  </si>
  <si>
    <t>15-FEB-20:30</t>
  </si>
  <si>
    <t>15-JUN-19:00</t>
  </si>
  <si>
    <t>NoEcono:100%OA</t>
  </si>
  <si>
    <t>CORRIDOR_FLR_6 UNIT HEATER COIL</t>
  </si>
  <si>
    <t>Coil:Heating:Electric</t>
  </si>
  <si>
    <t>CORRIDOR_FLR_6 UNIT HEATERFAN</t>
  </si>
  <si>
    <t>Unit Heater Fans</t>
  </si>
  <si>
    <t>11-JUL-19:19</t>
  </si>
  <si>
    <t>28-APR-19:00</t>
  </si>
  <si>
    <t>30-MAY-19:19</t>
  </si>
  <si>
    <t>CAV WITH REHEAT_COOLC</t>
  </si>
  <si>
    <t>CAV WITH REHEAT_HEATC</t>
  </si>
  <si>
    <t>CAV WITH REHEAT_FAN</t>
  </si>
  <si>
    <t>23-FEB-20:19</t>
  </si>
  <si>
    <t>19-MAY-19:10</t>
  </si>
  <si>
    <t>12-JUL-19:19</t>
  </si>
  <si>
    <t>03-JAN-07:10</t>
  </si>
  <si>
    <t>15-SEP-19:10</t>
  </si>
  <si>
    <t>30-OCT-06:10</t>
  </si>
  <si>
    <t>28-FEB-20:10</t>
  </si>
  <si>
    <t>28-MAY-18:10</t>
  </si>
  <si>
    <t>19-JUL-18:10</t>
  </si>
  <si>
    <t>20-FEB-20:30</t>
  </si>
  <si>
    <t>03-JUL-18:10</t>
  </si>
  <si>
    <t>05-SEP-19:10</t>
  </si>
  <si>
    <t>29-MAR-19:40</t>
  </si>
  <si>
    <t>09-NOV-20:49</t>
  </si>
  <si>
    <t>18-JAN-20:19</t>
  </si>
  <si>
    <t>25-JUL-19:10</t>
  </si>
  <si>
    <t>01-SEP-18:10</t>
  </si>
  <si>
    <t>09-NOV-20:19</t>
  </si>
  <si>
    <t>27-JAN-20:30</t>
  </si>
  <si>
    <t>30-MAR-19:49</t>
  </si>
  <si>
    <t>13-APR-19:19</t>
  </si>
  <si>
    <t>01-DEC-20:10</t>
  </si>
  <si>
    <t>30-JUN-18:10</t>
  </si>
  <si>
    <t>09-SEP-17:10</t>
  </si>
  <si>
    <t>20-OCT-19:40</t>
  </si>
  <si>
    <t>14-FEB-20:10</t>
  </si>
  <si>
    <t>27-JAN-20:00</t>
  </si>
  <si>
    <t>30-OCT-19:19</t>
  </si>
  <si>
    <t>24-JAN-20:40</t>
  </si>
  <si>
    <t>01-OCT-19:10</t>
  </si>
  <si>
    <t>03-NOV-19:19</t>
  </si>
  <si>
    <t>22-DEC-20:00</t>
  </si>
  <si>
    <t>23-MAR-19:00</t>
  </si>
  <si>
    <t>02-APR-19:00</t>
  </si>
  <si>
    <t>27-MAY-17:19</t>
  </si>
  <si>
    <t>02-NOV-19:19</t>
  </si>
  <si>
    <t>03-FEB-20:49</t>
  </si>
  <si>
    <t>25-JUN-19:10</t>
  </si>
  <si>
    <t>21-NOV-20:19</t>
  </si>
  <si>
    <t>22-MAR-19:30</t>
  </si>
  <si>
    <t>07-OCT-19:10</t>
  </si>
  <si>
    <t>20-JAN-20:00</t>
  </si>
  <si>
    <t>28-FEB-20:19</t>
  </si>
  <si>
    <t>31-MAR-19:30</t>
  </si>
  <si>
    <t>25-APR-19:30</t>
  </si>
  <si>
    <t>12-SEP-19:30</t>
  </si>
  <si>
    <t>03-OCT-19:19</t>
  </si>
  <si>
    <t>14-NOV-20:00</t>
  </si>
  <si>
    <t>28-DEC-20:10</t>
  </si>
  <si>
    <t>WINDOW-NONRES-FIXED</t>
  </si>
  <si>
    <t>WINDOW-RES-OPER</t>
  </si>
  <si>
    <t>27-JUN-19:19</t>
  </si>
  <si>
    <t>26-MAR-19:00</t>
  </si>
  <si>
    <t>29-JUN-19:30</t>
  </si>
  <si>
    <t>05-JUL-19:30</t>
  </si>
  <si>
    <t>16-JUN-19:30</t>
  </si>
  <si>
    <t>02-JUL-19:30</t>
  </si>
  <si>
    <t>24-JUL-19:30</t>
  </si>
  <si>
    <t>28-JUN-19:19</t>
  </si>
  <si>
    <t>08-AUG-19:30</t>
  </si>
  <si>
    <t>14-JUL-19:30</t>
  </si>
  <si>
    <t>23-MAY-19:19</t>
  </si>
  <si>
    <t>27-JUN-19:30</t>
  </si>
  <si>
    <t>17-JUL-19:30</t>
  </si>
  <si>
    <t>25-MAY-19:00</t>
  </si>
  <si>
    <t>11-AUG-19:49</t>
  </si>
  <si>
    <t>31-MAY-19:49</t>
  </si>
  <si>
    <t>14-JUN-19:00</t>
  </si>
  <si>
    <t>Built-up flat roof, insulation entirely above deck</t>
  </si>
  <si>
    <t>Winiarski and Halverson, 2008</t>
  </si>
  <si>
    <t>Building Summary Large Hotel pre-1980 construction</t>
  </si>
  <si>
    <t>FCU in rooms, CV ventilation, MZCAV in common areas</t>
  </si>
  <si>
    <t>Constant</t>
  </si>
  <si>
    <t>[2] ASHRAE Standard 90.1-1989, Atlanta, GA:  American Society of Heating, Refrigerating and Air-Conditioning Engineers.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</si>
</sst>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left" vertical="top"/>
    </xf>
    <xf numFmtId="4" fontId="7" fillId="3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center"/>
    </xf>
    <xf numFmtId="4" fontId="7" fillId="0" borderId="0" xfId="0" applyNumberFormat="1" applyFont="1" applyFill="1" applyAlignment="1">
      <alignment vertical="top"/>
    </xf>
    <xf numFmtId="4" fontId="8" fillId="0" borderId="0" xfId="0" applyNumberFormat="1" applyFont="1" applyFill="1" applyAlignment="1">
      <alignment vertical="top" wrapText="1"/>
    </xf>
    <xf numFmtId="4" fontId="8" fillId="0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horizontal="center" vertical="top"/>
    </xf>
    <xf numFmtId="0" fontId="6" fillId="2" borderId="0" xfId="0" applyFont="1" applyFill="1" applyAlignment="1">
      <alignment vertical="top"/>
    </xf>
    <xf numFmtId="0" fontId="11" fillId="2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" borderId="0" xfId="0" applyFont="1" applyFill="1" applyAlignment="1">
      <alignment vertical="top" wrapText="1"/>
    </xf>
    <xf numFmtId="0" fontId="12" fillId="2" borderId="0" xfId="2" applyFont="1" applyFill="1" applyBorder="1" applyAlignment="1">
      <alignment horizontal="center" vertical="center" wrapText="1"/>
    </xf>
    <xf numFmtId="0" fontId="14" fillId="2" borderId="0" xfId="4" applyFont="1" applyFill="1" applyBorder="1" applyAlignment="1">
      <alignment wrapText="1"/>
    </xf>
    <xf numFmtId="2" fontId="14" fillId="2" borderId="0" xfId="4" applyNumberFormat="1" applyFont="1" applyFill="1" applyBorder="1" applyAlignment="1">
      <alignment horizontal="center" wrapText="1"/>
    </xf>
    <xf numFmtId="2" fontId="14" fillId="2" borderId="0" xfId="4" applyNumberFormat="1" applyFont="1" applyFill="1" applyAlignment="1">
      <alignment horizontal="center" wrapText="1"/>
    </xf>
    <xf numFmtId="0" fontId="2" fillId="0" borderId="0" xfId="4"/>
    <xf numFmtId="1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3" fontId="12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2" fillId="3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3" fontId="12" fillId="3" borderId="0" xfId="0" applyNumberFormat="1" applyFont="1" applyFill="1" applyAlignment="1">
      <alignment horizontal="center" vertical="top" wrapText="1"/>
    </xf>
    <xf numFmtId="0" fontId="12" fillId="2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165" fontId="11" fillId="0" borderId="0" xfId="0" applyNumberFormat="1" applyFont="1" applyAlignment="1">
      <alignment vertical="top" wrapText="1"/>
    </xf>
    <xf numFmtId="1" fontId="11" fillId="0" borderId="0" xfId="0" applyNumberFormat="1" applyFont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2"/>
    </xf>
    <xf numFmtId="4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 wrapText="1" indent="2"/>
    </xf>
    <xf numFmtId="2" fontId="11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1" fillId="0" borderId="0" xfId="0" applyNumberFormat="1" applyFont="1" applyFill="1" applyAlignment="1">
      <alignment vertical="top" wrapText="1"/>
    </xf>
    <xf numFmtId="11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3" fontId="11" fillId="0" borderId="0" xfId="0" applyNumberFormat="1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7" fillId="3" borderId="0" xfId="0" applyNumberFormat="1" applyFont="1" applyFill="1" applyAlignment="1">
      <alignment horizontal="left" vertical="top" wrapText="1"/>
    </xf>
    <xf numFmtId="167" fontId="7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horizontal="left" vertical="top" wrapText="1"/>
    </xf>
    <xf numFmtId="166" fontId="7" fillId="0" borderId="0" xfId="0" applyNumberFormat="1" applyFont="1" applyFill="1" applyAlignment="1">
      <alignment horizontal="center" vertical="top" wrapText="1"/>
    </xf>
    <xf numFmtId="168" fontId="7" fillId="0" borderId="0" xfId="0" applyNumberFormat="1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0" xfId="0" applyBorder="1" applyAlignment="1">
      <alignment vertical="top" wrapText="1"/>
    </xf>
    <xf numFmtId="0" fontId="0" fillId="0" borderId="0" xfId="0"/>
    <xf numFmtId="0" fontId="0" fillId="0" borderId="2" xfId="0" applyBorder="1" applyAlignment="1">
      <alignment vertical="top" wrapText="1"/>
    </xf>
    <xf numFmtId="4" fontId="8" fillId="3" borderId="0" xfId="0" applyNumberFormat="1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4" fontId="8" fillId="0" borderId="0" xfId="0" applyNumberFormat="1" applyFont="1" applyAlignment="1">
      <alignment vertical="top"/>
    </xf>
    <xf numFmtId="165" fontId="7" fillId="0" borderId="0" xfId="0" applyNumberFormat="1" applyFont="1" applyFill="1" applyAlignment="1">
      <alignment horizontal="center" vertical="top" wrapText="1"/>
    </xf>
    <xf numFmtId="165" fontId="7" fillId="0" borderId="0" xfId="0" applyNumberFormat="1" applyFont="1" applyAlignment="1">
      <alignment horizontal="center" vertical="top" wrapText="1"/>
    </xf>
    <xf numFmtId="0" fontId="1" fillId="0" borderId="0" xfId="0" applyFont="1" applyBorder="1" applyAlignment="1">
      <alignment horizontal="right" vertical="top" wrapText="1"/>
    </xf>
    <xf numFmtId="11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4" fontId="22" fillId="0" borderId="0" xfId="0" applyNumberFormat="1" applyFont="1" applyFill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1" fontId="11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 3" xfId="5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chartsheet" Target="chartsheets/sheet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LocationSummary!$B$72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1115969.4444444445</c:v>
                </c:pt>
                <c:pt idx="1">
                  <c:v>853597.22222222225</c:v>
                </c:pt>
                <c:pt idx="2">
                  <c:v>867350</c:v>
                </c:pt>
                <c:pt idx="3">
                  <c:v>551341.66666666663</c:v>
                </c:pt>
                <c:pt idx="4">
                  <c:v>409333.33333333331</c:v>
                </c:pt>
                <c:pt idx="5">
                  <c:v>672227.77777777775</c:v>
                </c:pt>
                <c:pt idx="6">
                  <c:v>240311.11111111112</c:v>
                </c:pt>
                <c:pt idx="7">
                  <c:v>437269.44444444444</c:v>
                </c:pt>
                <c:pt idx="8">
                  <c:v>395733.33333333331</c:v>
                </c:pt>
                <c:pt idx="9">
                  <c:v>202441.66666666666</c:v>
                </c:pt>
                <c:pt idx="10">
                  <c:v>324469.44444444444</c:v>
                </c:pt>
                <c:pt idx="11">
                  <c:v>280552.77777777775</c:v>
                </c:pt>
                <c:pt idx="12">
                  <c:v>299644.44444444444</c:v>
                </c:pt>
                <c:pt idx="13">
                  <c:v>215525</c:v>
                </c:pt>
                <c:pt idx="14">
                  <c:v>177777.77777777778</c:v>
                </c:pt>
                <c:pt idx="15">
                  <c:v>124147.22222222222</c:v>
                </c:pt>
              </c:numCache>
            </c:numRef>
          </c:val>
        </c:ser>
        <c:ser>
          <c:idx val="4"/>
          <c:order val="1"/>
          <c:tx>
            <c:strRef>
              <c:f>LocationSummary!$B$73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LocationSummary!$C$73:$R$73</c:f>
              <c:numCache>
                <c:formatCode>#,##0.00</c:formatCode>
                <c:ptCount val="16"/>
                <c:pt idx="0">
                  <c:v>621566.66666666663</c:v>
                </c:pt>
                <c:pt idx="1">
                  <c:v>621566.66666666663</c:v>
                </c:pt>
                <c:pt idx="2">
                  <c:v>621566.66666666663</c:v>
                </c:pt>
                <c:pt idx="3">
                  <c:v>621566.66666666663</c:v>
                </c:pt>
                <c:pt idx="4">
                  <c:v>621566.66666666663</c:v>
                </c:pt>
                <c:pt idx="5">
                  <c:v>621566.66666666663</c:v>
                </c:pt>
                <c:pt idx="6">
                  <c:v>621566.66666666663</c:v>
                </c:pt>
                <c:pt idx="7">
                  <c:v>621566.66666666663</c:v>
                </c:pt>
                <c:pt idx="8">
                  <c:v>621566.66666666663</c:v>
                </c:pt>
                <c:pt idx="9">
                  <c:v>621566.66666666663</c:v>
                </c:pt>
                <c:pt idx="10">
                  <c:v>621566.66666666663</c:v>
                </c:pt>
                <c:pt idx="11">
                  <c:v>621566.66666666663</c:v>
                </c:pt>
                <c:pt idx="12">
                  <c:v>621566.66666666663</c:v>
                </c:pt>
                <c:pt idx="13">
                  <c:v>621566.66666666663</c:v>
                </c:pt>
                <c:pt idx="14">
                  <c:v>621566.66666666663</c:v>
                </c:pt>
                <c:pt idx="15">
                  <c:v>621566.66666666663</c:v>
                </c:pt>
              </c:numCache>
            </c:numRef>
          </c:val>
        </c:ser>
        <c:ser>
          <c:idx val="6"/>
          <c:order val="2"/>
          <c:tx>
            <c:strRef>
              <c:f>LocationSummary!$B$74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LocationSummary!$C$74:$R$74</c:f>
              <c:numCache>
                <c:formatCode>#,##0.00</c:formatCode>
                <c:ptCount val="16"/>
                <c:pt idx="0">
                  <c:v>51961.111111111109</c:v>
                </c:pt>
                <c:pt idx="1">
                  <c:v>51941.666666666664</c:v>
                </c:pt>
                <c:pt idx="2">
                  <c:v>51933.333333333336</c:v>
                </c:pt>
                <c:pt idx="3">
                  <c:v>51925</c:v>
                </c:pt>
                <c:pt idx="4">
                  <c:v>51886.111111111109</c:v>
                </c:pt>
                <c:pt idx="5">
                  <c:v>51872.222222222219</c:v>
                </c:pt>
                <c:pt idx="6">
                  <c:v>51900</c:v>
                </c:pt>
                <c:pt idx="7">
                  <c:v>51869.444444444445</c:v>
                </c:pt>
                <c:pt idx="8">
                  <c:v>51888.888888888891</c:v>
                </c:pt>
                <c:pt idx="9">
                  <c:v>51786.111111111109</c:v>
                </c:pt>
                <c:pt idx="10">
                  <c:v>51877.777777777781</c:v>
                </c:pt>
                <c:pt idx="11">
                  <c:v>51847.222222222219</c:v>
                </c:pt>
                <c:pt idx="12">
                  <c:v>51844.444444444445</c:v>
                </c:pt>
                <c:pt idx="13">
                  <c:v>51830.555555555555</c:v>
                </c:pt>
                <c:pt idx="14">
                  <c:v>51802.777777777781</c:v>
                </c:pt>
                <c:pt idx="15">
                  <c:v>51486.111111111109</c:v>
                </c:pt>
              </c:numCache>
            </c:numRef>
          </c:val>
        </c:ser>
        <c:ser>
          <c:idx val="7"/>
          <c:order val="3"/>
          <c:tx>
            <c:strRef>
              <c:f>LocationSummary!$B$75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LocationSummary!$C$75:$R$75</c:f>
              <c:numCache>
                <c:formatCode>#,##0.00</c:formatCode>
                <c:ptCount val="16"/>
                <c:pt idx="0">
                  <c:v>542272.22222222225</c:v>
                </c:pt>
                <c:pt idx="1">
                  <c:v>542272.22222222225</c:v>
                </c:pt>
                <c:pt idx="2">
                  <c:v>542272.22222222225</c:v>
                </c:pt>
                <c:pt idx="3">
                  <c:v>542272.22222222225</c:v>
                </c:pt>
                <c:pt idx="4">
                  <c:v>542272.22222222225</c:v>
                </c:pt>
                <c:pt idx="5">
                  <c:v>542272.22222222225</c:v>
                </c:pt>
                <c:pt idx="6">
                  <c:v>542272.22222222225</c:v>
                </c:pt>
                <c:pt idx="7">
                  <c:v>542272.22222222225</c:v>
                </c:pt>
                <c:pt idx="8">
                  <c:v>542272.22222222225</c:v>
                </c:pt>
                <c:pt idx="9">
                  <c:v>542272.22222222225</c:v>
                </c:pt>
                <c:pt idx="10">
                  <c:v>542272.22222222225</c:v>
                </c:pt>
                <c:pt idx="11">
                  <c:v>542272.22222222225</c:v>
                </c:pt>
                <c:pt idx="12">
                  <c:v>542272.22222222225</c:v>
                </c:pt>
                <c:pt idx="13">
                  <c:v>542272.22222222225</c:v>
                </c:pt>
                <c:pt idx="14">
                  <c:v>542272.22222222225</c:v>
                </c:pt>
                <c:pt idx="15">
                  <c:v>542272.22222222225</c:v>
                </c:pt>
              </c:numCache>
            </c:numRef>
          </c:val>
        </c:ser>
        <c:ser>
          <c:idx val="3"/>
          <c:order val="4"/>
          <c:tx>
            <c:strRef>
              <c:f>LocationSummary!$B$77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400158.33333333331</c:v>
                </c:pt>
                <c:pt idx="1">
                  <c:v>384691.66666666669</c:v>
                </c:pt>
                <c:pt idx="2">
                  <c:v>407450</c:v>
                </c:pt>
                <c:pt idx="3">
                  <c:v>376450</c:v>
                </c:pt>
                <c:pt idx="4">
                  <c:v>371625</c:v>
                </c:pt>
                <c:pt idx="5">
                  <c:v>400286.11111111112</c:v>
                </c:pt>
                <c:pt idx="6">
                  <c:v>357005.55555555556</c:v>
                </c:pt>
                <c:pt idx="7">
                  <c:v>362441.66666666669</c:v>
                </c:pt>
                <c:pt idx="8">
                  <c:v>391133.33333333331</c:v>
                </c:pt>
                <c:pt idx="9">
                  <c:v>352763.88888888888</c:v>
                </c:pt>
                <c:pt idx="10">
                  <c:v>344619.44444444444</c:v>
                </c:pt>
                <c:pt idx="11">
                  <c:v>362208.33333333331</c:v>
                </c:pt>
                <c:pt idx="12">
                  <c:v>343177.77777777775</c:v>
                </c:pt>
                <c:pt idx="13">
                  <c:v>350352.77777777775</c:v>
                </c:pt>
                <c:pt idx="14">
                  <c:v>332880.55555555556</c:v>
                </c:pt>
                <c:pt idx="15">
                  <c:v>325541.66666666669</c:v>
                </c:pt>
              </c:numCache>
            </c:numRef>
          </c:val>
        </c:ser>
        <c:ser>
          <c:idx val="0"/>
          <c:order val="5"/>
          <c:tx>
            <c:strRef>
              <c:f>LocationSummary!$B$78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LocationSummary!$C$78:$R$78</c:f>
              <c:numCache>
                <c:formatCode>#,##0.00</c:formatCode>
                <c:ptCount val="16"/>
                <c:pt idx="0">
                  <c:v>39386.111111111109</c:v>
                </c:pt>
                <c:pt idx="1">
                  <c:v>31580.555555555555</c:v>
                </c:pt>
                <c:pt idx="2">
                  <c:v>28586.111111111109</c:v>
                </c:pt>
                <c:pt idx="3">
                  <c:v>24416.666666666668</c:v>
                </c:pt>
                <c:pt idx="4">
                  <c:v>19772.222222222223</c:v>
                </c:pt>
                <c:pt idx="5">
                  <c:v>23225</c:v>
                </c:pt>
                <c:pt idx="6">
                  <c:v>16080.555555555555</c:v>
                </c:pt>
                <c:pt idx="7">
                  <c:v>21319.444444444445</c:v>
                </c:pt>
                <c:pt idx="8">
                  <c:v>20011.111111111109</c:v>
                </c:pt>
                <c:pt idx="9">
                  <c:v>15033.333333333334</c:v>
                </c:pt>
                <c:pt idx="10">
                  <c:v>18172.222222222223</c:v>
                </c:pt>
                <c:pt idx="11">
                  <c:v>16091.666666666666</c:v>
                </c:pt>
                <c:pt idx="12">
                  <c:v>17625</c:v>
                </c:pt>
                <c:pt idx="13">
                  <c:v>15136.111111111111</c:v>
                </c:pt>
                <c:pt idx="14">
                  <c:v>14447.222222222223</c:v>
                </c:pt>
                <c:pt idx="15">
                  <c:v>13369.444444444445</c:v>
                </c:pt>
              </c:numCache>
            </c:numRef>
          </c:val>
        </c:ser>
        <c:ser>
          <c:idx val="1"/>
          <c:order val="6"/>
          <c:tx>
            <c:strRef>
              <c:f>LocationSummary!$B$83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LocationSummary!$C$83:$R$83</c:f>
              <c:numCache>
                <c:formatCode>#,##0.00</c:formatCode>
                <c:ptCount val="16"/>
                <c:pt idx="0">
                  <c:v>22216.666666666668</c:v>
                </c:pt>
                <c:pt idx="1">
                  <c:v>21461.111111111109</c:v>
                </c:pt>
                <c:pt idx="2">
                  <c:v>21613.888888888891</c:v>
                </c:pt>
                <c:pt idx="3">
                  <c:v>20772.222222222223</c:v>
                </c:pt>
                <c:pt idx="4">
                  <c:v>20827.777777777777</c:v>
                </c:pt>
                <c:pt idx="5">
                  <c:v>21094.444444444445</c:v>
                </c:pt>
                <c:pt idx="6">
                  <c:v>20186.111111111109</c:v>
                </c:pt>
                <c:pt idx="7">
                  <c:v>20311.111111111109</c:v>
                </c:pt>
                <c:pt idx="8">
                  <c:v>20308.333333333332</c:v>
                </c:pt>
                <c:pt idx="9">
                  <c:v>19880.555555555555</c:v>
                </c:pt>
                <c:pt idx="10">
                  <c:v>20055.555555555555</c:v>
                </c:pt>
                <c:pt idx="11">
                  <c:v>19963.888888888891</c:v>
                </c:pt>
                <c:pt idx="12">
                  <c:v>19919.444444444445</c:v>
                </c:pt>
                <c:pt idx="13">
                  <c:v>19672.222222222223</c:v>
                </c:pt>
                <c:pt idx="14">
                  <c:v>19427.777777777777</c:v>
                </c:pt>
                <c:pt idx="15">
                  <c:v>19083.333333333332</c:v>
                </c:pt>
              </c:numCache>
            </c:numRef>
          </c:val>
        </c:ser>
        <c:overlap val="100"/>
        <c:axId val="140051968"/>
        <c:axId val="140053504"/>
      </c:barChart>
      <c:catAx>
        <c:axId val="14005196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53504"/>
        <c:crosses val="autoZero"/>
        <c:auto val="1"/>
        <c:lblAlgn val="ctr"/>
        <c:lblOffset val="50"/>
        <c:tickLblSkip val="1"/>
        <c:tickMarkSkip val="1"/>
      </c:catAx>
      <c:valAx>
        <c:axId val="1400535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5196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921198668146501"/>
          <c:y val="1.0875475802066374E-2"/>
          <c:w val="0.23418423973362845"/>
          <c:h val="0.263186514410006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27"/>
          <c:h val="0.77650897226754134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Schedules!$E$76:$AB$76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Schedules!$E$78:$AB$78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0.5</c:v>
                </c:pt>
                <c:pt idx="8">
                  <c:v>0.5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Schedules!$E$80:$AB$80</c:f>
              <c:numCache>
                <c:formatCode>General</c:formatCode>
                <c:ptCount val="2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</c:numCache>
            </c:numRef>
          </c:val>
        </c:ser>
        <c:axId val="142455936"/>
        <c:axId val="142457856"/>
      </c:barChart>
      <c:catAx>
        <c:axId val="142455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57856"/>
        <c:crosses val="autoZero"/>
        <c:auto val="1"/>
        <c:lblAlgn val="ctr"/>
        <c:lblOffset val="100"/>
        <c:tickLblSkip val="1"/>
        <c:tickMarkSkip val="1"/>
      </c:catAx>
      <c:valAx>
        <c:axId val="1424578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559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738068812431106"/>
          <c:y val="0.10440456769983635"/>
          <c:w val="0.17425083240843361"/>
          <c:h val="0.133768352365417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27"/>
          <c:h val="0.77650897226754134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Schedules!$E$81:$AB$81</c:f>
              <c:numCache>
                <c:formatCode>General</c:formatCode>
                <c:ptCount val="2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0.5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0.2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0.5</c:v>
                </c:pt>
                <c:pt idx="20">
                  <c:v>0.5</c:v>
                </c:pt>
                <c:pt idx="21">
                  <c:v>0.57999999999999996</c:v>
                </c:pt>
                <c:pt idx="22">
                  <c:v>0.65</c:v>
                </c:pt>
                <c:pt idx="23">
                  <c:v>0.65</c:v>
                </c:pt>
              </c:numCache>
            </c:numRef>
          </c:val>
        </c:ser>
        <c:ser>
          <c:idx val="2"/>
          <c:order val="1"/>
          <c:tx>
            <c:v>Weekend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Schedules!$E$82:$AB$82</c:f>
              <c:numCache>
                <c:formatCode>General</c:formatCode>
                <c:ptCount val="2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0.5</c:v>
                </c:pt>
                <c:pt idx="7">
                  <c:v>0.34</c:v>
                </c:pt>
                <c:pt idx="8">
                  <c:v>0.34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0.34</c:v>
                </c:pt>
                <c:pt idx="18">
                  <c:v>0.35</c:v>
                </c:pt>
                <c:pt idx="19">
                  <c:v>0.65</c:v>
                </c:pt>
                <c:pt idx="20">
                  <c:v>0.65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axId val="142721024"/>
        <c:axId val="142722944"/>
      </c:barChart>
      <c:catAx>
        <c:axId val="142721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22944"/>
        <c:crosses val="autoZero"/>
        <c:auto val="1"/>
        <c:lblAlgn val="ctr"/>
        <c:lblOffset val="100"/>
        <c:tickLblSkip val="1"/>
        <c:tickMarkSkip val="1"/>
      </c:catAx>
      <c:valAx>
        <c:axId val="142722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210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736958934517616"/>
          <c:y val="0.12724306688417641"/>
          <c:w val="0.15316315205327191"/>
          <c:h val="8.972267536704853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625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Schedules!$D$123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Schedules!$E$123:$AB$123</c:f>
              <c:numCache>
                <c:formatCode>General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42776576"/>
        <c:axId val="142799232"/>
      </c:barChart>
      <c:catAx>
        <c:axId val="142776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9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99232"/>
        <c:crosses val="autoZero"/>
        <c:auto val="1"/>
        <c:lblAlgn val="ctr"/>
        <c:lblOffset val="100"/>
        <c:tickLblSkip val="1"/>
        <c:tickMarkSkip val="1"/>
      </c:catAx>
      <c:valAx>
        <c:axId val="14279923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765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431742508324086"/>
          <c:y val="0.10277324632952722"/>
          <c:w val="0.13207547169811337"/>
          <c:h val="7.83034257748775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27"/>
          <c:h val="0.77650897226754134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Schedules!$D$126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Schedules!$E$126:$AB$126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42848768"/>
        <c:axId val="142850688"/>
      </c:barChart>
      <c:catAx>
        <c:axId val="142848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0688"/>
        <c:crosses val="autoZero"/>
        <c:auto val="1"/>
        <c:lblAlgn val="ctr"/>
        <c:lblOffset val="100"/>
        <c:tickLblSkip val="1"/>
        <c:tickMarkSkip val="1"/>
      </c:catAx>
      <c:valAx>
        <c:axId val="14285068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933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487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0929853181076671"/>
          <c:w val="0.14095449500555041"/>
          <c:h val="0.11908646003262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5460599334073883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LocationSummary!$B$87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8119.9999999999991</c:v>
                </c:pt>
                <c:pt idx="1">
                  <c:v>210880</c:v>
                </c:pt>
                <c:pt idx="2">
                  <c:v>114310</c:v>
                </c:pt>
                <c:pt idx="3">
                  <c:v>443630</c:v>
                </c:pt>
                <c:pt idx="4">
                  <c:v>44550</c:v>
                </c:pt>
                <c:pt idx="5">
                  <c:v>233460</c:v>
                </c:pt>
                <c:pt idx="6">
                  <c:v>238770</c:v>
                </c:pt>
                <c:pt idx="7">
                  <c:v>831940</c:v>
                </c:pt>
                <c:pt idx="8">
                  <c:v>648720</c:v>
                </c:pt>
                <c:pt idx="9">
                  <c:v>726150</c:v>
                </c:pt>
                <c:pt idx="10">
                  <c:v>1179420</c:v>
                </c:pt>
                <c:pt idx="11">
                  <c:v>964080</c:v>
                </c:pt>
                <c:pt idx="12">
                  <c:v>1540980</c:v>
                </c:pt>
                <c:pt idx="13">
                  <c:v>1392770</c:v>
                </c:pt>
                <c:pt idx="14">
                  <c:v>1945990</c:v>
                </c:pt>
                <c:pt idx="15">
                  <c:v>3005310</c:v>
                </c:pt>
              </c:numCache>
            </c:numRef>
          </c:val>
        </c:ser>
        <c:ser>
          <c:idx val="4"/>
          <c:order val="1"/>
          <c:tx>
            <c:strRef>
              <c:f>LocationSummary!$B$91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LocationSummary!$C$91:$R$91</c:f>
              <c:numCache>
                <c:formatCode>#,##0.00</c:formatCode>
                <c:ptCount val="16"/>
                <c:pt idx="0">
                  <c:v>1238650</c:v>
                </c:pt>
                <c:pt idx="1">
                  <c:v>1238650</c:v>
                </c:pt>
                <c:pt idx="2">
                  <c:v>1238650</c:v>
                </c:pt>
                <c:pt idx="3">
                  <c:v>1238650</c:v>
                </c:pt>
                <c:pt idx="4">
                  <c:v>1238650</c:v>
                </c:pt>
                <c:pt idx="5">
                  <c:v>1238650</c:v>
                </c:pt>
                <c:pt idx="6">
                  <c:v>1238650</c:v>
                </c:pt>
                <c:pt idx="7">
                  <c:v>1238650</c:v>
                </c:pt>
                <c:pt idx="8">
                  <c:v>1238650</c:v>
                </c:pt>
                <c:pt idx="9">
                  <c:v>1238650</c:v>
                </c:pt>
                <c:pt idx="10">
                  <c:v>1238650</c:v>
                </c:pt>
                <c:pt idx="11">
                  <c:v>1238650</c:v>
                </c:pt>
                <c:pt idx="12">
                  <c:v>1238650</c:v>
                </c:pt>
                <c:pt idx="13">
                  <c:v>1238650</c:v>
                </c:pt>
                <c:pt idx="14">
                  <c:v>1238650</c:v>
                </c:pt>
                <c:pt idx="15">
                  <c:v>1238650</c:v>
                </c:pt>
              </c:numCache>
            </c:numRef>
          </c:val>
        </c:ser>
        <c:ser>
          <c:idx val="0"/>
          <c:order val="2"/>
          <c:tx>
            <c:strRef>
              <c:f>LocationSummary!$B$98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LocationSummary!$C$98:$R$98</c:f>
              <c:numCache>
                <c:formatCode>#,##0.00</c:formatCode>
                <c:ptCount val="16"/>
                <c:pt idx="0">
                  <c:v>3733830</c:v>
                </c:pt>
                <c:pt idx="1">
                  <c:v>4733830</c:v>
                </c:pt>
                <c:pt idx="2">
                  <c:v>4159439.9999999995</c:v>
                </c:pt>
                <c:pt idx="3">
                  <c:v>5696980</c:v>
                </c:pt>
                <c:pt idx="4">
                  <c:v>5509720</c:v>
                </c:pt>
                <c:pt idx="5">
                  <c:v>4851700</c:v>
                </c:pt>
                <c:pt idx="6">
                  <c:v>6333940</c:v>
                </c:pt>
                <c:pt idx="7">
                  <c:v>6454020</c:v>
                </c:pt>
                <c:pt idx="8">
                  <c:v>6310520</c:v>
                </c:pt>
                <c:pt idx="9">
                  <c:v>6847830</c:v>
                </c:pt>
                <c:pt idx="10">
                  <c:v>7118510</c:v>
                </c:pt>
                <c:pt idx="11">
                  <c:v>7083820</c:v>
                </c:pt>
                <c:pt idx="12">
                  <c:v>7692650</c:v>
                </c:pt>
                <c:pt idx="13">
                  <c:v>7796900</c:v>
                </c:pt>
                <c:pt idx="14">
                  <c:v>8639670</c:v>
                </c:pt>
                <c:pt idx="15">
                  <c:v>9786050</c:v>
                </c:pt>
              </c:numCache>
            </c:numRef>
          </c:val>
        </c:ser>
        <c:overlap val="100"/>
        <c:axId val="140100736"/>
        <c:axId val="140102272"/>
      </c:barChart>
      <c:catAx>
        <c:axId val="14010073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2272"/>
        <c:crosses val="autoZero"/>
        <c:auto val="1"/>
        <c:lblAlgn val="ctr"/>
        <c:lblOffset val="50"/>
        <c:tickLblSkip val="1"/>
        <c:tickMarkSkip val="1"/>
      </c:catAx>
      <c:valAx>
        <c:axId val="1401022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33442088091370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073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5.2202283849919227E-2"/>
          <c:w val="0.23418423973362923"/>
          <c:h val="0.1370309951060365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76359600443952"/>
          <c:y val="4.2414355628058717E-2"/>
          <c:w val="0.863485016648181"/>
          <c:h val="0.7504078303425838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LocationSummary!$B$138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0.00</c:formatCode>
                <c:ptCount val="16"/>
                <c:pt idx="0">
                  <c:v>354.11082484449491</c:v>
                </c:pt>
                <c:pt idx="1">
                  <c:v>270.85689303666982</c:v>
                </c:pt>
                <c:pt idx="2">
                  <c:v>275.22081850706326</c:v>
                </c:pt>
                <c:pt idx="3">
                  <c:v>174.94748922239975</c:v>
                </c:pt>
                <c:pt idx="4">
                  <c:v>129.886499155156</c:v>
                </c:pt>
                <c:pt idx="5">
                  <c:v>213.30613849447656</c:v>
                </c:pt>
                <c:pt idx="6">
                  <c:v>76.253670025182245</c:v>
                </c:pt>
                <c:pt idx="7">
                  <c:v>138.75097066712266</c:v>
                </c:pt>
                <c:pt idx="8">
                  <c:v>125.57105195195538</c:v>
                </c:pt>
                <c:pt idx="9">
                  <c:v>64.23722972264261</c:v>
                </c:pt>
                <c:pt idx="10">
                  <c:v>102.95814386410571</c:v>
                </c:pt>
                <c:pt idx="11">
                  <c:v>89.022845603770364</c:v>
                </c:pt>
                <c:pt idx="12">
                  <c:v>95.080866156792808</c:v>
                </c:pt>
                <c:pt idx="13">
                  <c:v>68.388732240427515</c:v>
                </c:pt>
                <c:pt idx="14">
                  <c:v>56.41107455164213</c:v>
                </c:pt>
                <c:pt idx="15">
                  <c:v>39.393439920883466</c:v>
                </c:pt>
              </c:numCache>
            </c:numRef>
          </c:val>
        </c:ser>
        <c:ser>
          <c:idx val="0"/>
          <c:order val="1"/>
          <c:tx>
            <c:strRef>
              <c:f>LocationSummary!$B$139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LocationSummary!$C$139:$R$139</c:f>
              <c:numCache>
                <c:formatCode>0.00</c:formatCode>
                <c:ptCount val="16"/>
                <c:pt idx="0">
                  <c:v>197.23074509333827</c:v>
                </c:pt>
                <c:pt idx="1">
                  <c:v>197.23074509333827</c:v>
                </c:pt>
                <c:pt idx="2">
                  <c:v>197.23074509333827</c:v>
                </c:pt>
                <c:pt idx="3">
                  <c:v>197.23074509333827</c:v>
                </c:pt>
                <c:pt idx="4">
                  <c:v>197.23074509333827</c:v>
                </c:pt>
                <c:pt idx="5">
                  <c:v>197.23074509333827</c:v>
                </c:pt>
                <c:pt idx="6">
                  <c:v>197.23074509333827</c:v>
                </c:pt>
                <c:pt idx="7">
                  <c:v>197.23074509333827</c:v>
                </c:pt>
                <c:pt idx="8">
                  <c:v>197.23074509333827</c:v>
                </c:pt>
                <c:pt idx="9">
                  <c:v>197.23074509333827</c:v>
                </c:pt>
                <c:pt idx="10">
                  <c:v>197.23074509333827</c:v>
                </c:pt>
                <c:pt idx="11">
                  <c:v>197.23074509333827</c:v>
                </c:pt>
                <c:pt idx="12">
                  <c:v>197.23074509333827</c:v>
                </c:pt>
                <c:pt idx="13">
                  <c:v>197.23074509333827</c:v>
                </c:pt>
                <c:pt idx="14">
                  <c:v>197.23074509333827</c:v>
                </c:pt>
                <c:pt idx="15">
                  <c:v>197.23074509333827</c:v>
                </c:pt>
              </c:numCache>
            </c:numRef>
          </c:val>
        </c:ser>
        <c:ser>
          <c:idx val="1"/>
          <c:order val="2"/>
          <c:tx>
            <c:strRef>
              <c:f>LocationSummary!$B$140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LocationSummary!$C$140:$R$140</c:f>
              <c:numCache>
                <c:formatCode>0.00</c:formatCode>
                <c:ptCount val="16"/>
                <c:pt idx="0">
                  <c:v>16.487899383797153</c:v>
                </c:pt>
                <c:pt idx="1">
                  <c:v>16.481729422518065</c:v>
                </c:pt>
                <c:pt idx="2">
                  <c:v>16.479085153398458</c:v>
                </c:pt>
                <c:pt idx="3">
                  <c:v>16.476440884278848</c:v>
                </c:pt>
                <c:pt idx="4">
                  <c:v>16.464100961720678</c:v>
                </c:pt>
                <c:pt idx="5">
                  <c:v>16.459693846521329</c:v>
                </c:pt>
                <c:pt idx="6">
                  <c:v>16.468508076920024</c:v>
                </c:pt>
                <c:pt idx="7">
                  <c:v>16.458812423481461</c:v>
                </c:pt>
                <c:pt idx="8">
                  <c:v>16.464982384760546</c:v>
                </c:pt>
                <c:pt idx="9">
                  <c:v>16.43236973228538</c:v>
                </c:pt>
                <c:pt idx="10">
                  <c:v>16.461456692601068</c:v>
                </c:pt>
                <c:pt idx="11">
                  <c:v>16.451761039162506</c:v>
                </c:pt>
                <c:pt idx="12">
                  <c:v>16.450879616122638</c:v>
                </c:pt>
                <c:pt idx="13">
                  <c:v>16.446472500923289</c:v>
                </c:pt>
                <c:pt idx="14">
                  <c:v>16.437658270524594</c:v>
                </c:pt>
                <c:pt idx="15">
                  <c:v>16.337176043979483</c:v>
                </c:pt>
              </c:numCache>
            </c:numRef>
          </c:val>
        </c:ser>
        <c:ser>
          <c:idx val="3"/>
          <c:order val="3"/>
          <c:tx>
            <c:strRef>
              <c:f>LocationSummary!$B$141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LocationSummary!$C$141:$R$141</c:f>
              <c:numCache>
                <c:formatCode>0.00</c:formatCode>
                <c:ptCount val="16"/>
                <c:pt idx="0">
                  <c:v>172.06964299722614</c:v>
                </c:pt>
                <c:pt idx="1">
                  <c:v>172.06964299722614</c:v>
                </c:pt>
                <c:pt idx="2">
                  <c:v>172.06964299722614</c:v>
                </c:pt>
                <c:pt idx="3">
                  <c:v>172.06964299722614</c:v>
                </c:pt>
                <c:pt idx="4">
                  <c:v>172.06964299722614</c:v>
                </c:pt>
                <c:pt idx="5">
                  <c:v>172.06964299722614</c:v>
                </c:pt>
                <c:pt idx="6">
                  <c:v>172.06964299722614</c:v>
                </c:pt>
                <c:pt idx="7">
                  <c:v>172.06964299722614</c:v>
                </c:pt>
                <c:pt idx="8">
                  <c:v>172.06964299722614</c:v>
                </c:pt>
                <c:pt idx="9">
                  <c:v>172.06964299722614</c:v>
                </c:pt>
                <c:pt idx="10">
                  <c:v>172.06964299722614</c:v>
                </c:pt>
                <c:pt idx="11">
                  <c:v>172.06964299722614</c:v>
                </c:pt>
                <c:pt idx="12">
                  <c:v>172.06964299722614</c:v>
                </c:pt>
                <c:pt idx="13">
                  <c:v>172.06964299722614</c:v>
                </c:pt>
                <c:pt idx="14">
                  <c:v>172.06964299722614</c:v>
                </c:pt>
                <c:pt idx="15">
                  <c:v>172.06964299722614</c:v>
                </c:pt>
              </c:numCache>
            </c:numRef>
          </c:val>
        </c:ser>
        <c:ser>
          <c:idx val="4"/>
          <c:order val="4"/>
          <c:tx>
            <c:strRef>
              <c:f>LocationSummary!$B$143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126.97515885446735</c:v>
                </c:pt>
                <c:pt idx="1">
                  <c:v>122.06739536847448</c:v>
                </c:pt>
                <c:pt idx="2">
                  <c:v>129.28889433412454</c:v>
                </c:pt>
                <c:pt idx="3">
                  <c:v>119.45221320918195</c:v>
                </c:pt>
                <c:pt idx="4">
                  <c:v>117.92118138892879</c:v>
                </c:pt>
                <c:pt idx="5">
                  <c:v>127.01570431430135</c:v>
                </c:pt>
                <c:pt idx="6">
                  <c:v>113.28225193009609</c:v>
                </c:pt>
                <c:pt idx="7">
                  <c:v>115.00719681912052</c:v>
                </c:pt>
                <c:pt idx="8">
                  <c:v>124.11141539793164</c:v>
                </c:pt>
                <c:pt idx="9">
                  <c:v>111.9363189482155</c:v>
                </c:pt>
                <c:pt idx="10">
                  <c:v>109.35198659531841</c:v>
                </c:pt>
                <c:pt idx="11">
                  <c:v>114.93315728377149</c:v>
                </c:pt>
                <c:pt idx="12">
                  <c:v>108.89452803762617</c:v>
                </c:pt>
                <c:pt idx="13">
                  <c:v>111.17124374960886</c:v>
                </c:pt>
                <c:pt idx="14">
                  <c:v>105.62709282883029</c:v>
                </c:pt>
                <c:pt idx="15">
                  <c:v>103.29837315749531</c:v>
                </c:pt>
              </c:numCache>
            </c:numRef>
          </c:val>
        </c:ser>
        <c:ser>
          <c:idx val="5"/>
          <c:order val="5"/>
          <c:tx>
            <c:strRef>
              <c:f>LocationSummary!$B$144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LocationSummary!$C$144:$R$144</c:f>
              <c:numCache>
                <c:formatCode>0.00</c:formatCode>
                <c:ptCount val="16"/>
                <c:pt idx="0">
                  <c:v>12.497697282308341</c:v>
                </c:pt>
                <c:pt idx="1">
                  <c:v>10.020898540275303</c:v>
                </c:pt>
                <c:pt idx="2">
                  <c:v>9.0707245032960806</c:v>
                </c:pt>
                <c:pt idx="3">
                  <c:v>7.7477085204520986</c:v>
                </c:pt>
                <c:pt idx="4">
                  <c:v>6.2739691977904481</c:v>
                </c:pt>
                <c:pt idx="5">
                  <c:v>7.3695780363481225</c:v>
                </c:pt>
                <c:pt idx="6">
                  <c:v>5.1025579778040049</c:v>
                </c:pt>
                <c:pt idx="7">
                  <c:v>6.7649218309977091</c:v>
                </c:pt>
                <c:pt idx="8">
                  <c:v>6.3497715792192171</c:v>
                </c:pt>
                <c:pt idx="9">
                  <c:v>4.7702614917732378</c:v>
                </c:pt>
                <c:pt idx="10">
                  <c:v>5.7662695268256687</c:v>
                </c:pt>
                <c:pt idx="11">
                  <c:v>5.106083669963482</c:v>
                </c:pt>
                <c:pt idx="12">
                  <c:v>5.5926291879713954</c:v>
                </c:pt>
                <c:pt idx="13">
                  <c:v>4.8028741442484062</c:v>
                </c:pt>
                <c:pt idx="14">
                  <c:v>4.5842812303607925</c:v>
                </c:pt>
                <c:pt idx="15">
                  <c:v>4.2422890908914619</c:v>
                </c:pt>
              </c:numCache>
            </c:numRef>
          </c:val>
        </c:ser>
        <c:ser>
          <c:idx val="6"/>
          <c:order val="6"/>
          <c:tx>
            <c:strRef>
              <c:f>LocationSummary!$B$149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LocationSummary!$C$149:$R$149</c:f>
              <c:numCache>
                <c:formatCode>0.00</c:formatCode>
                <c:ptCount val="16"/>
                <c:pt idx="0">
                  <c:v>7.0496214728755273</c:v>
                </c:pt>
                <c:pt idx="1">
                  <c:v>6.8098744060310485</c:v>
                </c:pt>
                <c:pt idx="2">
                  <c:v>6.858352673223866</c:v>
                </c:pt>
                <c:pt idx="3">
                  <c:v>6.5912814921434348</c:v>
                </c:pt>
                <c:pt idx="4">
                  <c:v>6.6089099529408237</c:v>
                </c:pt>
                <c:pt idx="5">
                  <c:v>6.6935265647682867</c:v>
                </c:pt>
                <c:pt idx="6">
                  <c:v>6.4053012307309904</c:v>
                </c:pt>
                <c:pt idx="7">
                  <c:v>6.444965267525113</c:v>
                </c:pt>
                <c:pt idx="8">
                  <c:v>6.4440838444852444</c:v>
                </c:pt>
                <c:pt idx="9">
                  <c:v>6.3083446963453556</c:v>
                </c:pt>
                <c:pt idx="10">
                  <c:v>6.363874347857128</c:v>
                </c:pt>
                <c:pt idx="11">
                  <c:v>6.3347873875414376</c:v>
                </c:pt>
                <c:pt idx="12">
                  <c:v>6.3206846189035266</c:v>
                </c:pt>
                <c:pt idx="13">
                  <c:v>6.2422379683551492</c:v>
                </c:pt>
                <c:pt idx="14">
                  <c:v>6.1646727408466413</c:v>
                </c:pt>
                <c:pt idx="15">
                  <c:v>6.0553762839028353</c:v>
                </c:pt>
              </c:numCache>
            </c:numRef>
          </c:val>
        </c:ser>
        <c:ser>
          <c:idx val="7"/>
          <c:order val="7"/>
          <c:tx>
            <c:strRef>
              <c:f>LocationSummary!$B$153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0.71571550837395947</c:v>
                </c:pt>
                <c:pt idx="1">
                  <c:v>18.587449064766083</c:v>
                </c:pt>
                <c:pt idx="2">
                  <c:v>10.075546768747206</c:v>
                </c:pt>
                <c:pt idx="3">
                  <c:v>39.10257031772656</c:v>
                </c:pt>
                <c:pt idx="4">
                  <c:v>3.9267396426182137</c:v>
                </c:pt>
                <c:pt idx="5">
                  <c:v>20.577702288791205</c:v>
                </c:pt>
                <c:pt idx="6">
                  <c:v>21.045737922961862</c:v>
                </c:pt>
                <c:pt idx="7">
                  <c:v>73.329108378895555</c:v>
                </c:pt>
                <c:pt idx="8">
                  <c:v>57.179675442408254</c:v>
                </c:pt>
                <c:pt idx="9">
                  <c:v>64.004534040117079</c:v>
                </c:pt>
                <c:pt idx="10">
                  <c:v>103.95679616827775</c:v>
                </c:pt>
                <c:pt idx="11">
                  <c:v>84.976232427729911</c:v>
                </c:pt>
                <c:pt idx="12">
                  <c:v>135.82552759779608</c:v>
                </c:pt>
                <c:pt idx="13">
                  <c:v>122.76195672389157</c:v>
                </c:pt>
                <c:pt idx="14">
                  <c:v>171.52404213554698</c:v>
                </c:pt>
                <c:pt idx="15">
                  <c:v>264.89494759499314</c:v>
                </c:pt>
              </c:numCache>
            </c:numRef>
          </c:val>
        </c:ser>
        <c:ser>
          <c:idx val="8"/>
          <c:order val="8"/>
          <c:tx>
            <c:strRef>
              <c:f>LocationSummary!$B$157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LocationSummary!$C$157:$R$157</c:f>
              <c:numCache>
                <c:formatCode>0.00</c:formatCode>
                <c:ptCount val="16"/>
                <c:pt idx="0">
                  <c:v>109.17746483342425</c:v>
                </c:pt>
                <c:pt idx="1">
                  <c:v>109.17746483342425</c:v>
                </c:pt>
                <c:pt idx="2">
                  <c:v>109.17746483342425</c:v>
                </c:pt>
                <c:pt idx="3">
                  <c:v>109.17746483342425</c:v>
                </c:pt>
                <c:pt idx="4">
                  <c:v>109.17746483342425</c:v>
                </c:pt>
                <c:pt idx="5">
                  <c:v>109.17746483342425</c:v>
                </c:pt>
                <c:pt idx="6">
                  <c:v>109.17746483342425</c:v>
                </c:pt>
                <c:pt idx="7">
                  <c:v>109.17746483342425</c:v>
                </c:pt>
                <c:pt idx="8">
                  <c:v>109.17746483342425</c:v>
                </c:pt>
                <c:pt idx="9">
                  <c:v>109.17746483342425</c:v>
                </c:pt>
                <c:pt idx="10">
                  <c:v>109.17746483342425</c:v>
                </c:pt>
                <c:pt idx="11">
                  <c:v>109.17746483342425</c:v>
                </c:pt>
                <c:pt idx="12">
                  <c:v>109.17746483342425</c:v>
                </c:pt>
                <c:pt idx="13">
                  <c:v>109.17746483342425</c:v>
                </c:pt>
                <c:pt idx="14">
                  <c:v>109.17746483342425</c:v>
                </c:pt>
                <c:pt idx="15">
                  <c:v>109.17746483342425</c:v>
                </c:pt>
              </c:numCache>
            </c:numRef>
          </c:val>
        </c:ser>
        <c:ser>
          <c:idx val="9"/>
          <c:order val="9"/>
          <c:tx>
            <c:strRef>
              <c:f>LocationSummary!$B$164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LocationSummary!$C$164:$R$164</c:f>
              <c:numCache>
                <c:formatCode>0.00</c:formatCode>
                <c:ptCount val="16"/>
                <c:pt idx="0">
                  <c:v>329.10837889555927</c:v>
                </c:pt>
                <c:pt idx="1">
                  <c:v>417.25068288250009</c:v>
                </c:pt>
                <c:pt idx="2">
                  <c:v>366.62262489544111</c:v>
                </c:pt>
                <c:pt idx="3">
                  <c:v>502.14494296752218</c:v>
                </c:pt>
                <c:pt idx="4">
                  <c:v>485.63941512292763</c:v>
                </c:pt>
                <c:pt idx="5">
                  <c:v>427.64001625344082</c:v>
                </c:pt>
                <c:pt idx="6">
                  <c:v>558.28806491504395</c:v>
                </c:pt>
                <c:pt idx="7">
                  <c:v>568.87219277779582</c:v>
                </c:pt>
                <c:pt idx="8">
                  <c:v>556.22377215566985</c:v>
                </c:pt>
                <c:pt idx="9">
                  <c:v>603.583513510893</c:v>
                </c:pt>
                <c:pt idx="10">
                  <c:v>627.44187235407821</c:v>
                </c:pt>
                <c:pt idx="11">
                  <c:v>624.38421582877118</c:v>
                </c:pt>
                <c:pt idx="12">
                  <c:v>678.04789476514043</c:v>
                </c:pt>
                <c:pt idx="13">
                  <c:v>687.23672995577897</c:v>
                </c:pt>
                <c:pt idx="14">
                  <c:v>761.52041948685303</c:v>
                </c:pt>
                <c:pt idx="15">
                  <c:v>862.56499393140234</c:v>
                </c:pt>
              </c:numCache>
            </c:numRef>
          </c:val>
        </c:ser>
        <c:overlap val="100"/>
        <c:axId val="140204288"/>
        <c:axId val="140222464"/>
      </c:barChart>
      <c:catAx>
        <c:axId val="14020428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22464"/>
        <c:crosses val="autoZero"/>
        <c:auto val="1"/>
        <c:lblAlgn val="ctr"/>
        <c:lblOffset val="0"/>
        <c:tickLblSkip val="1"/>
        <c:tickMarkSkip val="1"/>
      </c:catAx>
      <c:valAx>
        <c:axId val="14022246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4417314095449602E-2"/>
              <c:y val="0.1517128874388273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042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392526822049591"/>
          <c:y val="5.383360522022889E-2"/>
          <c:w val="0.52423233444321127"/>
          <c:h val="0.2278412180532898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206437291897892"/>
          <c:y val="4.2414355628058717E-2"/>
          <c:w val="0.8368479467258606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LocationSummary!$B$235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LocationSummary!$C$235:$R$235</c:f>
              <c:numCache>
                <c:formatCode>#,##0.00</c:formatCode>
                <c:ptCount val="16"/>
                <c:pt idx="0">
                  <c:v>44332.9</c:v>
                </c:pt>
                <c:pt idx="1">
                  <c:v>44332.9</c:v>
                </c:pt>
                <c:pt idx="2">
                  <c:v>44332.9</c:v>
                </c:pt>
                <c:pt idx="3">
                  <c:v>44332.9</c:v>
                </c:pt>
                <c:pt idx="4">
                  <c:v>44332.9</c:v>
                </c:pt>
                <c:pt idx="5">
                  <c:v>44332.9</c:v>
                </c:pt>
                <c:pt idx="6">
                  <c:v>44332.9</c:v>
                </c:pt>
                <c:pt idx="7">
                  <c:v>44332.9</c:v>
                </c:pt>
                <c:pt idx="8">
                  <c:v>44332.9</c:v>
                </c:pt>
                <c:pt idx="9">
                  <c:v>44332.9</c:v>
                </c:pt>
                <c:pt idx="10">
                  <c:v>44332.9</c:v>
                </c:pt>
                <c:pt idx="11">
                  <c:v>44332.9</c:v>
                </c:pt>
                <c:pt idx="12">
                  <c:v>44332.9</c:v>
                </c:pt>
                <c:pt idx="13">
                  <c:v>44332.9</c:v>
                </c:pt>
                <c:pt idx="14">
                  <c:v>44332.9</c:v>
                </c:pt>
                <c:pt idx="15">
                  <c:v>44332.9</c:v>
                </c:pt>
              </c:numCache>
            </c:numRef>
          </c:val>
        </c:ser>
        <c:ser>
          <c:idx val="0"/>
          <c:order val="1"/>
          <c:tx>
            <c:strRef>
              <c:f>LocationSummary!$B$243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LocationSummary!$C$243:$R$243</c:f>
              <c:numCache>
                <c:formatCode>#,##0.00</c:formatCode>
                <c:ptCount val="16"/>
                <c:pt idx="0">
                  <c:v>1619.33</c:v>
                </c:pt>
                <c:pt idx="1">
                  <c:v>4507.6900000000005</c:v>
                </c:pt>
                <c:pt idx="2">
                  <c:v>83290.5</c:v>
                </c:pt>
                <c:pt idx="3">
                  <c:v>15309.9</c:v>
                </c:pt>
                <c:pt idx="4">
                  <c:v>40391.4</c:v>
                </c:pt>
                <c:pt idx="5">
                  <c:v>71211.8</c:v>
                </c:pt>
                <c:pt idx="6">
                  <c:v>37091.300000000003</c:v>
                </c:pt>
                <c:pt idx="7">
                  <c:v>526.85976359999995</c:v>
                </c:pt>
                <c:pt idx="8">
                  <c:v>10471.6</c:v>
                </c:pt>
                <c:pt idx="9">
                  <c:v>21138.100000000002</c:v>
                </c:pt>
                <c:pt idx="10">
                  <c:v>3392.4300000000003</c:v>
                </c:pt>
                <c:pt idx="11">
                  <c:v>9799.06</c:v>
                </c:pt>
                <c:pt idx="12">
                  <c:v>3351.56</c:v>
                </c:pt>
                <c:pt idx="13">
                  <c:v>131779</c:v>
                </c:pt>
                <c:pt idx="14">
                  <c:v>3142.4700000000003</c:v>
                </c:pt>
                <c:pt idx="15">
                  <c:v>2015.19</c:v>
                </c:pt>
              </c:numCache>
            </c:numRef>
          </c:val>
        </c:ser>
        <c:overlap val="100"/>
        <c:axId val="140317824"/>
        <c:axId val="140319360"/>
      </c:barChart>
      <c:catAx>
        <c:axId val="14031782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19360"/>
        <c:crosses val="autoZero"/>
        <c:auto val="1"/>
        <c:lblAlgn val="ctr"/>
        <c:lblOffset val="50"/>
        <c:tickLblSkip val="1"/>
        <c:tickMarkSkip val="1"/>
      </c:catAx>
      <c:valAx>
        <c:axId val="140319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3344208809137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178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52201257861632"/>
          <c:y val="6.5252854812398092E-2"/>
          <c:w val="0.28005919348871622"/>
          <c:h val="0.1239804241435562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9215628013202"/>
          <c:y val="5.8727569331158302E-2"/>
          <c:w val="0.8165001849796476"/>
          <c:h val="0.730831973898862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LocationSummary!$B$237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LocationSummary!$C$237:$R$237</c:f>
              <c:numCache>
                <c:formatCode>#,##0.00</c:formatCode>
                <c:ptCount val="16"/>
                <c:pt idx="0">
                  <c:v>928124.04169999994</c:v>
                </c:pt>
                <c:pt idx="1">
                  <c:v>1035580</c:v>
                </c:pt>
                <c:pt idx="2">
                  <c:v>945855.52009999997</c:v>
                </c:pt>
                <c:pt idx="3">
                  <c:v>888402.32530000003</c:v>
                </c:pt>
                <c:pt idx="4">
                  <c:v>391343.03629999998</c:v>
                </c:pt>
                <c:pt idx="5">
                  <c:v>989517.24820000003</c:v>
                </c:pt>
                <c:pt idx="6">
                  <c:v>387742.70209999999</c:v>
                </c:pt>
                <c:pt idx="7">
                  <c:v>779943.94700000004</c:v>
                </c:pt>
                <c:pt idx="8">
                  <c:v>1089880</c:v>
                </c:pt>
                <c:pt idx="9">
                  <c:v>309605.86680000002</c:v>
                </c:pt>
                <c:pt idx="10">
                  <c:v>1337770</c:v>
                </c:pt>
                <c:pt idx="11">
                  <c:v>1049000</c:v>
                </c:pt>
                <c:pt idx="12">
                  <c:v>928294.78760000004</c:v>
                </c:pt>
                <c:pt idx="13">
                  <c:v>948297.1017</c:v>
                </c:pt>
                <c:pt idx="14">
                  <c:v>906544.22779999999</c:v>
                </c:pt>
                <c:pt idx="15">
                  <c:v>808014.76020000002</c:v>
                </c:pt>
              </c:numCache>
            </c:numRef>
          </c:val>
        </c:ser>
        <c:overlap val="100"/>
        <c:axId val="140916992"/>
        <c:axId val="140931072"/>
      </c:barChart>
      <c:catAx>
        <c:axId val="14091699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31072"/>
        <c:crosses val="autoZero"/>
        <c:auto val="1"/>
        <c:lblAlgn val="ctr"/>
        <c:lblOffset val="50"/>
        <c:tickLblSkip val="1"/>
        <c:tickMarkSkip val="1"/>
      </c:catAx>
      <c:valAx>
        <c:axId val="140931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1699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96"/>
          <c:y val="1.95758564437195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0.3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0.5</c:v>
                </c:pt>
                <c:pt idx="19">
                  <c:v>0.7</c:v>
                </c:pt>
                <c:pt idx="20">
                  <c:v>0.8</c:v>
                </c:pt>
                <c:pt idx="21">
                  <c:v>0.6</c:v>
                </c:pt>
                <c:pt idx="22">
                  <c:v>0.5</c:v>
                </c:pt>
                <c:pt idx="23">
                  <c:v>0.3</c:v>
                </c:pt>
              </c:numCache>
            </c:numRef>
          </c:val>
        </c:ser>
        <c:axId val="141150848"/>
        <c:axId val="141304576"/>
      </c:barChart>
      <c:catAx>
        <c:axId val="141150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1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04576"/>
        <c:crosses val="autoZero"/>
        <c:auto val="1"/>
        <c:lblAlgn val="ctr"/>
        <c:lblOffset val="100"/>
        <c:tickLblSkip val="1"/>
        <c:tickMarkSkip val="1"/>
      </c:catAx>
      <c:valAx>
        <c:axId val="141304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238E-3"/>
              <c:y val="0.419249592169659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508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679"/>
          <c:w val="0.1742508324084365"/>
          <c:h val="0.133768352365417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Lighting Schedules</a:t>
            </a:r>
          </a:p>
        </c:rich>
      </c:tx>
      <c:layout>
        <c:manualLayout>
          <c:xMode val="edge"/>
          <c:yMode val="edge"/>
          <c:x val="0.33074361820199777"/>
          <c:y val="1.95758564437195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0.22</c:v>
                </c:pt>
                <c:pt idx="1">
                  <c:v>0.17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0.22</c:v>
                </c:pt>
                <c:pt idx="6">
                  <c:v>0.44</c:v>
                </c:pt>
                <c:pt idx="7">
                  <c:v>0.56000000000000005</c:v>
                </c:pt>
                <c:pt idx="8">
                  <c:v>0.44</c:v>
                </c:pt>
                <c:pt idx="9">
                  <c:v>0.44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0.67</c:v>
                </c:pt>
                <c:pt idx="19">
                  <c:v>0.89</c:v>
                </c:pt>
                <c:pt idx="20">
                  <c:v>1</c:v>
                </c:pt>
                <c:pt idx="21">
                  <c:v>0.89</c:v>
                </c:pt>
                <c:pt idx="22">
                  <c:v>0.67</c:v>
                </c:pt>
                <c:pt idx="23">
                  <c:v>0.33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0.26</c:v>
                </c:pt>
                <c:pt idx="1">
                  <c:v>0.26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0.41</c:v>
                </c:pt>
                <c:pt idx="7">
                  <c:v>0.41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0.41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0.85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0.85</c:v>
                </c:pt>
                <c:pt idx="23">
                  <c:v>0.41</c:v>
                </c:pt>
              </c:numCache>
            </c:numRef>
          </c:val>
        </c:ser>
        <c:axId val="141342208"/>
        <c:axId val="141344128"/>
      </c:barChart>
      <c:catAx>
        <c:axId val="141342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1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44128"/>
        <c:crosses val="autoZero"/>
        <c:auto val="1"/>
        <c:lblAlgn val="ctr"/>
        <c:lblOffset val="100"/>
        <c:tickLblSkip val="1"/>
        <c:tickMarkSkip val="1"/>
      </c:catAx>
      <c:valAx>
        <c:axId val="1413441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238E-3"/>
              <c:y val="0.419249592169659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422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7781402936378465"/>
          <c:w val="0.15316315205327521"/>
          <c:h val="8.972267536704825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27"/>
          <c:h val="0.77650897226754134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0.3</c:v>
                </c:pt>
                <c:pt idx="1">
                  <c:v>0.25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  <c:pt idx="7">
                  <c:v>0.6</c:v>
                </c:pt>
                <c:pt idx="8">
                  <c:v>0.5</c:v>
                </c:pt>
                <c:pt idx="9">
                  <c:v>0.5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0.9</c:v>
                </c:pt>
                <c:pt idx="20">
                  <c:v>0.95</c:v>
                </c:pt>
                <c:pt idx="21">
                  <c:v>0.9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Schedules!$E$38:$AB$38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0.4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Schedules!$E$41:$AB$41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0.7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</c:ser>
        <c:axId val="142223232"/>
        <c:axId val="142237696"/>
      </c:barChart>
      <c:catAx>
        <c:axId val="142223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37696"/>
        <c:crosses val="autoZero"/>
        <c:auto val="1"/>
        <c:lblAlgn val="ctr"/>
        <c:lblOffset val="100"/>
        <c:tickLblSkip val="1"/>
        <c:tickMarkSkip val="1"/>
      </c:catAx>
      <c:valAx>
        <c:axId val="142237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232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1419249592169672"/>
          <c:w val="0.1742508324084365"/>
          <c:h val="0.133768352365417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Equipment Schedules</a:t>
            </a:r>
          </a:p>
        </c:rich>
      </c:tx>
      <c:layout>
        <c:manualLayout>
          <c:xMode val="edge"/>
          <c:yMode val="edge"/>
          <c:x val="0.32408435072142278"/>
          <c:y val="1.95758564437195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27"/>
          <c:h val="0.77650897226754134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Schedules!$E$42:$AB$42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0.62</c:v>
                </c:pt>
                <c:pt idx="7">
                  <c:v>0.9</c:v>
                </c:pt>
                <c:pt idx="8">
                  <c:v>0.43</c:v>
                </c:pt>
                <c:pt idx="9">
                  <c:v>0.43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0.51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0.62</c:v>
                </c:pt>
                <c:pt idx="8">
                  <c:v>0.9</c:v>
                </c:pt>
                <c:pt idx="9">
                  <c:v>0.62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0.43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axId val="142361344"/>
        <c:axId val="142363264"/>
      </c:barChart>
      <c:catAx>
        <c:axId val="142361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63264"/>
        <c:crosses val="autoZero"/>
        <c:auto val="1"/>
        <c:lblAlgn val="ctr"/>
        <c:lblOffset val="100"/>
        <c:tickLblSkip val="1"/>
        <c:tickMarkSkip val="1"/>
      </c:catAx>
      <c:valAx>
        <c:axId val="1423632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613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3539967373572595"/>
          <c:w val="0.15316315205327596"/>
          <c:h val="8.972267536704803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Construction&amp;CLarge Hotel&amp;RVersion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4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57150</xdr:rowOff>
    </xdr:from>
    <xdr:to>
      <xdr:col>11</xdr:col>
      <xdr:colOff>428625</xdr:colOff>
      <xdr:row>34</xdr:row>
      <xdr:rowOff>83752</xdr:rowOff>
    </xdr:to>
    <xdr:pic>
      <xdr:nvPicPr>
        <xdr:cNvPr id="1052" name="Picture 9" descr="LgHote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390525"/>
          <a:ext cx="6229350" cy="4293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lghotel01miami_10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lghotel10seattle_10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lghotel11chicago_10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lghotel12boulder_10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lghotel13minneapolis_10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lghotel14helena_10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lghotel15duluth_10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lghotel16fairbanks_10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ghotel02houston_10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ghotel03phoenix_10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ghotel04atlanta_10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ghotel05losangeles_10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ghotel06lasvegas_10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lghotel07sanfrancisco_10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lghotel08baltimore_10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lghotel09albuquerque_10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R437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21" customWidth="1"/>
    <col min="2" max="2" width="44.83203125" style="19" customWidth="1"/>
    <col min="3" max="3" width="37" style="33" customWidth="1"/>
    <col min="4" max="4" width="49.6640625" style="20" customWidth="1"/>
    <col min="5" max="18" width="21.33203125" style="20" customWidth="1"/>
    <col min="19" max="16384" width="9.33203125" style="20"/>
  </cols>
  <sheetData>
    <row r="1" spans="1:18" ht="18">
      <c r="A1" s="35" t="s">
        <v>898</v>
      </c>
      <c r="C1" s="36"/>
      <c r="D1" s="37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18">
      <c r="A2" s="35"/>
      <c r="C2" s="39" t="s">
        <v>360</v>
      </c>
      <c r="D2" s="40" t="s">
        <v>345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8">
      <c r="A3" s="41" t="s">
        <v>134</v>
      </c>
    </row>
    <row r="4" spans="1:18">
      <c r="B4" s="42" t="s">
        <v>135</v>
      </c>
      <c r="C4" s="33" t="s">
        <v>383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18">
      <c r="B5" s="42" t="s">
        <v>150</v>
      </c>
      <c r="C5" s="33" t="s">
        <v>151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8">
      <c r="B6" s="42" t="s">
        <v>152</v>
      </c>
      <c r="C6" s="33" t="s">
        <v>284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</row>
    <row r="7" spans="1:18">
      <c r="A7" s="41" t="s">
        <v>153</v>
      </c>
    </row>
    <row r="8" spans="1:18" ht="14.25">
      <c r="B8" s="42" t="s">
        <v>374</v>
      </c>
      <c r="C8" s="33">
        <v>11344.93</v>
      </c>
      <c r="D8" s="43" t="s">
        <v>361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18">
      <c r="B9" s="42" t="s">
        <v>154</v>
      </c>
      <c r="C9" s="33" t="s">
        <v>362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18" ht="14.25">
      <c r="B10" s="42" t="s">
        <v>155</v>
      </c>
      <c r="C10" s="20" t="s">
        <v>28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</row>
    <row r="11" spans="1:18">
      <c r="B11" s="42" t="s">
        <v>156</v>
      </c>
      <c r="C11" s="20" t="s">
        <v>21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</row>
    <row r="12" spans="1:18">
      <c r="B12" s="42" t="s">
        <v>157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</row>
    <row r="13" spans="1:18">
      <c r="B13" s="46" t="s">
        <v>363</v>
      </c>
      <c r="C13" s="47">
        <v>0.32540000000000002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</row>
    <row r="14" spans="1:18">
      <c r="B14" s="48" t="s">
        <v>364</v>
      </c>
      <c r="C14" s="47">
        <v>0.2112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</row>
    <row r="15" spans="1:18">
      <c r="B15" s="48" t="s">
        <v>365</v>
      </c>
      <c r="C15" s="47">
        <v>0.2311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</row>
    <row r="16" spans="1:18">
      <c r="B16" s="48" t="s">
        <v>366</v>
      </c>
      <c r="C16" s="47">
        <v>0.2112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</row>
    <row r="17" spans="1:18">
      <c r="B17" s="48" t="s">
        <v>286</v>
      </c>
      <c r="C17" s="47">
        <v>0.26629999999999998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</row>
    <row r="18" spans="1:18">
      <c r="B18" s="42" t="s">
        <v>158</v>
      </c>
      <c r="C18" s="44">
        <v>0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</row>
    <row r="19" spans="1:18">
      <c r="B19" s="42" t="s">
        <v>159</v>
      </c>
      <c r="C19" s="33" t="s">
        <v>160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</row>
    <row r="20" spans="1:18">
      <c r="B20" s="42" t="s">
        <v>161</v>
      </c>
      <c r="C20" s="44">
        <v>0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</row>
    <row r="21" spans="1:18">
      <c r="B21" s="42" t="s">
        <v>162</v>
      </c>
      <c r="C21" s="33" t="s">
        <v>23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1:18">
      <c r="B22" s="42" t="s">
        <v>367</v>
      </c>
      <c r="C22" s="47" t="s">
        <v>24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1:18">
      <c r="B23" s="42" t="s">
        <v>368</v>
      </c>
      <c r="C23" s="47" t="s">
        <v>24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</row>
    <row r="24" spans="1:18" ht="25.5">
      <c r="B24" s="42" t="s">
        <v>369</v>
      </c>
      <c r="C24" s="20" t="s">
        <v>896</v>
      </c>
      <c r="D24" s="43" t="s">
        <v>361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</row>
    <row r="25" spans="1:18">
      <c r="A25" s="41" t="s">
        <v>163</v>
      </c>
    </row>
    <row r="26" spans="1:18">
      <c r="B26" s="41" t="s">
        <v>164</v>
      </c>
    </row>
    <row r="27" spans="1:18">
      <c r="B27" s="42" t="s">
        <v>165</v>
      </c>
      <c r="C27" s="33" t="s">
        <v>25</v>
      </c>
      <c r="D27" s="43" t="s">
        <v>361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1:18" ht="14.25">
      <c r="B28" s="42" t="s">
        <v>375</v>
      </c>
      <c r="C28" s="50">
        <v>4462.84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 spans="1:18" ht="14.25">
      <c r="B29" s="42" t="s">
        <v>376</v>
      </c>
      <c r="C29" s="50">
        <v>3248.53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</row>
    <row r="30" spans="1:18">
      <c r="B30" s="42" t="s">
        <v>166</v>
      </c>
      <c r="C30" s="51">
        <v>0.75127053947636435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1:18">
      <c r="B31" s="41" t="s">
        <v>167</v>
      </c>
    </row>
    <row r="32" spans="1:18">
      <c r="B32" s="42" t="s">
        <v>165</v>
      </c>
      <c r="C32" s="20" t="s">
        <v>410</v>
      </c>
      <c r="D32" s="43" t="s">
        <v>361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</row>
    <row r="33" spans="2:18" ht="14.25">
      <c r="B33" s="42" t="s">
        <v>375</v>
      </c>
      <c r="C33" s="33">
        <v>1477.55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</row>
    <row r="34" spans="2:18" ht="14.25">
      <c r="B34" s="42" t="s">
        <v>376</v>
      </c>
      <c r="C34" s="33">
        <v>1477.55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</row>
    <row r="35" spans="2:18">
      <c r="B35" s="42" t="s">
        <v>168</v>
      </c>
      <c r="C35" s="47">
        <v>0.24872946052363568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</row>
    <row r="36" spans="2:18" ht="14.25">
      <c r="B36" s="41" t="s">
        <v>377</v>
      </c>
    </row>
    <row r="37" spans="2:18">
      <c r="B37" s="42" t="s">
        <v>363</v>
      </c>
      <c r="C37" s="52">
        <v>609.46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</row>
    <row r="38" spans="2:18">
      <c r="B38" s="42" t="s">
        <v>364</v>
      </c>
      <c r="C38" s="52">
        <v>85.84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</row>
    <row r="39" spans="2:18">
      <c r="B39" s="42" t="s">
        <v>365</v>
      </c>
      <c r="C39" s="52">
        <v>432.93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</row>
    <row r="40" spans="2:18">
      <c r="B40" s="42" t="s">
        <v>366</v>
      </c>
      <c r="C40" s="52">
        <v>85.84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</row>
    <row r="41" spans="2:18" ht="14.25">
      <c r="B41" s="42" t="s">
        <v>378</v>
      </c>
      <c r="C41" s="52">
        <f>SUM(C37:C40)</f>
        <v>1214.07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</row>
    <row r="42" spans="2:18" ht="14.25">
      <c r="B42" s="42" t="s">
        <v>379</v>
      </c>
      <c r="C42" s="33">
        <v>0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</row>
    <row r="43" spans="2:18">
      <c r="B43" s="41" t="s">
        <v>172</v>
      </c>
    </row>
    <row r="44" spans="2:18" ht="14.25">
      <c r="B44" s="42" t="s">
        <v>380</v>
      </c>
      <c r="C44" s="33">
        <v>0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</row>
    <row r="45" spans="2:18" ht="14.25">
      <c r="B45" s="42" t="s">
        <v>379</v>
      </c>
      <c r="C45" s="33">
        <v>0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</row>
    <row r="46" spans="2:18">
      <c r="B46" s="41" t="s">
        <v>173</v>
      </c>
    </row>
    <row r="47" spans="2:18">
      <c r="B47" s="42" t="s">
        <v>174</v>
      </c>
      <c r="C47" s="33" t="s">
        <v>283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</row>
    <row r="48" spans="2:18">
      <c r="B48" s="42" t="s">
        <v>175</v>
      </c>
      <c r="C48" s="53" t="s">
        <v>409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</row>
    <row r="49" spans="1:18" ht="14.25">
      <c r="B49" s="42" t="s">
        <v>380</v>
      </c>
      <c r="C49" s="33">
        <v>1978.83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</row>
    <row r="50" spans="1:18">
      <c r="B50" s="41" t="s">
        <v>176</v>
      </c>
    </row>
    <row r="51" spans="1:18">
      <c r="B51" s="42" t="s">
        <v>175</v>
      </c>
      <c r="C51" s="33" t="s">
        <v>177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</row>
    <row r="52" spans="1:18" ht="14.25">
      <c r="B52" s="42" t="s">
        <v>380</v>
      </c>
      <c r="C52" s="33">
        <v>15687.82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</row>
    <row r="53" spans="1:18">
      <c r="B53" s="41" t="s">
        <v>178</v>
      </c>
    </row>
    <row r="54" spans="1:18">
      <c r="B54" s="42" t="s">
        <v>175</v>
      </c>
      <c r="C54" s="33" t="s">
        <v>370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</row>
    <row r="55" spans="1:18" ht="14.25">
      <c r="B55" s="42" t="s">
        <v>380</v>
      </c>
      <c r="C55" s="33">
        <v>22690.58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</row>
    <row r="56" spans="1:18" ht="14.25">
      <c r="B56" s="42" t="s">
        <v>381</v>
      </c>
      <c r="C56" s="54">
        <v>1.8400000000000001E-7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</row>
    <row r="57" spans="1:18">
      <c r="B57" s="41" t="s">
        <v>179</v>
      </c>
    </row>
    <row r="58" spans="1:18">
      <c r="B58" s="42" t="s">
        <v>180</v>
      </c>
      <c r="C58" s="47">
        <v>0.59997817110663143</v>
      </c>
      <c r="D58" s="49" t="s">
        <v>371</v>
      </c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</row>
    <row r="59" spans="1:18">
      <c r="A59" s="41" t="s">
        <v>181</v>
      </c>
    </row>
    <row r="60" spans="1:18" ht="25.5">
      <c r="B60" s="55" t="s">
        <v>182</v>
      </c>
      <c r="C60" s="33" t="s">
        <v>899</v>
      </c>
      <c r="D60" s="43" t="s">
        <v>361</v>
      </c>
    </row>
    <row r="61" spans="1:18">
      <c r="B61" s="42" t="s">
        <v>183</v>
      </c>
      <c r="C61" s="33" t="s">
        <v>27</v>
      </c>
      <c r="D61" s="43" t="s">
        <v>361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</row>
    <row r="62" spans="1:18">
      <c r="B62" s="42" t="s">
        <v>184</v>
      </c>
      <c r="C62" s="33" t="s">
        <v>26</v>
      </c>
      <c r="D62" s="43" t="s">
        <v>361</v>
      </c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</row>
    <row r="63" spans="1:18">
      <c r="B63" s="42" t="s">
        <v>185</v>
      </c>
      <c r="C63" s="33" t="s">
        <v>900</v>
      </c>
      <c r="D63" s="43" t="s">
        <v>361</v>
      </c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</row>
    <row r="64" spans="1:18">
      <c r="B64" s="41" t="s">
        <v>191</v>
      </c>
    </row>
    <row r="65" spans="2:18">
      <c r="B65" s="42" t="s">
        <v>192</v>
      </c>
      <c r="C65" s="33" t="s">
        <v>22</v>
      </c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</row>
    <row r="66" spans="2:18">
      <c r="B66" s="42" t="s">
        <v>193</v>
      </c>
      <c r="C66" s="33" t="s">
        <v>372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</row>
    <row r="67" spans="2:18">
      <c r="B67" s="42" t="s">
        <v>194</v>
      </c>
      <c r="C67" s="87">
        <v>80</v>
      </c>
      <c r="D67" s="49" t="s">
        <v>897</v>
      </c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</row>
    <row r="68" spans="2:18">
      <c r="B68" s="42" t="s">
        <v>373</v>
      </c>
      <c r="C68" s="33">
        <v>60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</row>
    <row r="69" spans="2:18" ht="14.25">
      <c r="B69" s="42" t="s">
        <v>382</v>
      </c>
      <c r="C69" s="47">
        <v>44332.9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</row>
    <row r="70" spans="2:18">
      <c r="B70" s="55"/>
      <c r="C70" s="56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</row>
    <row r="71" spans="2:18">
      <c r="B71" s="55"/>
      <c r="C71" s="56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</row>
    <row r="72" spans="2:18">
      <c r="B72" s="55"/>
      <c r="C72" s="56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</row>
    <row r="73" spans="2:18">
      <c r="B73" s="55"/>
      <c r="C73" s="56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</row>
    <row r="74" spans="2:18">
      <c r="B74" s="55"/>
      <c r="C74" s="56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</row>
    <row r="75" spans="2:18">
      <c r="B75" s="55"/>
      <c r="C75" s="56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</row>
    <row r="76" spans="2:18">
      <c r="B76" s="55"/>
      <c r="C76" s="56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</row>
    <row r="77" spans="2:18">
      <c r="B77" s="55"/>
      <c r="C77" s="56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</row>
    <row r="78" spans="2:18">
      <c r="B78" s="55"/>
      <c r="C78" s="56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</row>
    <row r="79" spans="2:18">
      <c r="B79" s="55"/>
      <c r="C79" s="56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</row>
    <row r="80" spans="2:18">
      <c r="B80" s="55"/>
      <c r="C80" s="56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</row>
    <row r="81" spans="2:18">
      <c r="B81" s="55"/>
      <c r="C81" s="56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</row>
    <row r="82" spans="2:18">
      <c r="B82" s="55"/>
      <c r="C82" s="56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</row>
    <row r="83" spans="2:18">
      <c r="B83" s="55"/>
      <c r="C83" s="56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</row>
    <row r="84" spans="2:18">
      <c r="B84" s="55"/>
      <c r="C84" s="56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</row>
    <row r="85" spans="2:18">
      <c r="B85" s="55"/>
      <c r="C85" s="56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</row>
    <row r="86" spans="2:18">
      <c r="B86" s="55"/>
      <c r="C86" s="56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</row>
    <row r="87" spans="2:18">
      <c r="B87" s="55"/>
      <c r="C87" s="56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</row>
    <row r="88" spans="2:18">
      <c r="B88" s="55"/>
      <c r="C88" s="56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</row>
    <row r="89" spans="2:18">
      <c r="B89" s="55"/>
      <c r="C89" s="56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</row>
    <row r="90" spans="2:18">
      <c r="B90" s="55"/>
      <c r="C90" s="56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</row>
    <row r="91" spans="2:18">
      <c r="B91" s="55"/>
      <c r="C91" s="56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</row>
    <row r="92" spans="2:18">
      <c r="B92" s="55"/>
      <c r="C92" s="56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</row>
    <row r="93" spans="2:18">
      <c r="B93" s="55"/>
      <c r="C93" s="56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</row>
    <row r="94" spans="2:18">
      <c r="B94" s="55"/>
      <c r="C94" s="56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</row>
    <row r="95" spans="2:18">
      <c r="B95" s="55"/>
      <c r="C95" s="56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</row>
    <row r="96" spans="2:18">
      <c r="B96" s="55"/>
      <c r="C96" s="56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</row>
    <row r="98" spans="2:18">
      <c r="B98" s="41"/>
    </row>
    <row r="99" spans="2:18">
      <c r="B99" s="55"/>
      <c r="C99" s="56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</row>
    <row r="100" spans="2:18">
      <c r="B100" s="55"/>
      <c r="C100" s="56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</row>
    <row r="101" spans="2:18">
      <c r="B101" s="55"/>
      <c r="C101" s="56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</row>
    <row r="102" spans="2:18">
      <c r="B102" s="55"/>
      <c r="C102" s="56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</row>
    <row r="103" spans="2:18">
      <c r="B103" s="55"/>
      <c r="C103" s="56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2:18">
      <c r="B104" s="55"/>
      <c r="C104" s="56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</row>
    <row r="105" spans="2:18">
      <c r="B105" s="55"/>
      <c r="C105" s="56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</row>
    <row r="106" spans="2:18">
      <c r="B106" s="55"/>
      <c r="C106" s="56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</row>
    <row r="107" spans="2:18">
      <c r="B107" s="55"/>
      <c r="C107" s="56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</row>
    <row r="108" spans="2:18">
      <c r="B108" s="55"/>
      <c r="C108" s="56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</row>
    <row r="109" spans="2:18">
      <c r="B109" s="55"/>
      <c r="C109" s="56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</row>
    <row r="110" spans="2:18">
      <c r="B110" s="55"/>
      <c r="C110" s="56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</row>
    <row r="111" spans="2:18">
      <c r="B111" s="55"/>
      <c r="C111" s="56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</row>
    <row r="112" spans="2:18">
      <c r="B112" s="55"/>
      <c r="C112" s="56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</row>
    <row r="113" spans="2:18">
      <c r="B113" s="55"/>
      <c r="C113" s="56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</row>
    <row r="114" spans="2:18">
      <c r="B114" s="55"/>
      <c r="C114" s="56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</row>
    <row r="115" spans="2:18">
      <c r="B115" s="55"/>
      <c r="C115" s="56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</row>
    <row r="116" spans="2:18">
      <c r="B116" s="55"/>
      <c r="C116" s="56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</row>
    <row r="117" spans="2:18">
      <c r="B117" s="55"/>
      <c r="C117" s="56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</row>
    <row r="118" spans="2:18">
      <c r="B118" s="55"/>
      <c r="C118" s="56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</row>
    <row r="119" spans="2:18">
      <c r="B119" s="55"/>
      <c r="C119" s="56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</row>
    <row r="120" spans="2:18">
      <c r="B120" s="55"/>
      <c r="C120" s="56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</row>
    <row r="121" spans="2:18">
      <c r="B121" s="55"/>
      <c r="C121" s="56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</row>
    <row r="122" spans="2:18">
      <c r="B122" s="55"/>
      <c r="C122" s="56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</row>
    <row r="123" spans="2:18">
      <c r="B123" s="55"/>
      <c r="C123" s="56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</row>
    <row r="124" spans="2:18">
      <c r="B124" s="55"/>
      <c r="C124" s="56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</row>
    <row r="125" spans="2:18">
      <c r="B125" s="55"/>
      <c r="C125" s="56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</row>
    <row r="126" spans="2:18">
      <c r="B126" s="55"/>
      <c r="C126" s="56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</row>
    <row r="127" spans="2:18">
      <c r="B127" s="55"/>
      <c r="C127" s="56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</row>
    <row r="129" spans="2:18">
      <c r="B129" s="41"/>
    </row>
    <row r="130" spans="2:18">
      <c r="B130" s="55"/>
      <c r="C130" s="56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</row>
    <row r="131" spans="2:18">
      <c r="B131" s="55"/>
      <c r="C131" s="56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</row>
    <row r="132" spans="2:18">
      <c r="B132" s="55"/>
      <c r="C132" s="56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</row>
    <row r="133" spans="2:18">
      <c r="B133" s="55"/>
      <c r="C133" s="56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</row>
    <row r="134" spans="2:18">
      <c r="B134" s="55"/>
      <c r="C134" s="56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</row>
    <row r="135" spans="2:18">
      <c r="B135" s="55"/>
      <c r="C135" s="56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</row>
    <row r="136" spans="2:18">
      <c r="B136" s="55"/>
      <c r="C136" s="56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</row>
    <row r="137" spans="2:18">
      <c r="B137" s="55"/>
      <c r="C137" s="56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</row>
    <row r="138" spans="2:18">
      <c r="B138" s="55"/>
      <c r="C138" s="56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</row>
    <row r="139" spans="2:18">
      <c r="B139" s="55"/>
      <c r="C139" s="56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</row>
    <row r="140" spans="2:18">
      <c r="B140" s="55"/>
      <c r="C140" s="56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</row>
    <row r="141" spans="2:18">
      <c r="B141" s="55"/>
      <c r="C141" s="56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</row>
    <row r="142" spans="2:18">
      <c r="B142" s="55"/>
      <c r="C142" s="56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</row>
    <row r="143" spans="2:18">
      <c r="B143" s="55"/>
      <c r="C143" s="56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</row>
    <row r="144" spans="2:18">
      <c r="B144" s="55"/>
      <c r="C144" s="56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</row>
    <row r="145" spans="2:18">
      <c r="B145" s="55"/>
      <c r="C145" s="56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</row>
    <row r="146" spans="2:18">
      <c r="B146" s="55"/>
      <c r="C146" s="56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</row>
    <row r="147" spans="2:18">
      <c r="B147" s="55"/>
      <c r="C147" s="56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</row>
    <row r="148" spans="2:18">
      <c r="B148" s="55"/>
      <c r="C148" s="56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</row>
    <row r="149" spans="2:18">
      <c r="B149" s="55"/>
      <c r="C149" s="56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</row>
    <row r="150" spans="2:18">
      <c r="B150" s="55"/>
      <c r="C150" s="56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</row>
    <row r="151" spans="2:18">
      <c r="B151" s="55"/>
      <c r="C151" s="56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</row>
    <row r="152" spans="2:18">
      <c r="B152" s="55"/>
      <c r="C152" s="56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</row>
    <row r="153" spans="2:18">
      <c r="B153" s="55"/>
      <c r="C153" s="56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</row>
    <row r="154" spans="2:18">
      <c r="B154" s="55"/>
      <c r="C154" s="56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</row>
    <row r="155" spans="2:18">
      <c r="B155" s="55"/>
      <c r="C155" s="56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</row>
    <row r="156" spans="2:18">
      <c r="B156" s="55"/>
      <c r="C156" s="56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</row>
    <row r="157" spans="2:18">
      <c r="B157" s="55"/>
      <c r="C157" s="56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</row>
    <row r="158" spans="2:18">
      <c r="B158" s="55"/>
      <c r="C158" s="56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</row>
    <row r="160" spans="2:18">
      <c r="B160" s="41"/>
    </row>
    <row r="161" spans="2:18">
      <c r="B161" s="55"/>
      <c r="C161" s="56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</row>
    <row r="162" spans="2:18">
      <c r="B162" s="55"/>
      <c r="C162" s="56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</row>
    <row r="163" spans="2:18">
      <c r="B163" s="55"/>
      <c r="C163" s="56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</row>
    <row r="164" spans="2:18">
      <c r="B164" s="55"/>
      <c r="C164" s="56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</row>
    <row r="165" spans="2:18">
      <c r="B165" s="55"/>
      <c r="C165" s="56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</row>
    <row r="166" spans="2:18">
      <c r="B166" s="55"/>
      <c r="C166" s="56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</row>
    <row r="167" spans="2:18">
      <c r="B167" s="55"/>
      <c r="C167" s="56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</row>
    <row r="168" spans="2:18">
      <c r="B168" s="55"/>
      <c r="C168" s="56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</row>
    <row r="169" spans="2:18">
      <c r="B169" s="55"/>
      <c r="C169" s="56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</row>
    <row r="170" spans="2:18">
      <c r="B170" s="55"/>
      <c r="C170" s="56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</row>
    <row r="171" spans="2:18">
      <c r="B171" s="55"/>
      <c r="C171" s="56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</row>
    <row r="172" spans="2:18">
      <c r="B172" s="55"/>
      <c r="C172" s="56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</row>
    <row r="173" spans="2:18">
      <c r="B173" s="55"/>
      <c r="C173" s="56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</row>
    <row r="174" spans="2:18">
      <c r="B174" s="55"/>
      <c r="C174" s="56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</row>
    <row r="175" spans="2:18">
      <c r="B175" s="55"/>
      <c r="C175" s="56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2:18">
      <c r="B176" s="55"/>
      <c r="C176" s="56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2:18">
      <c r="B177" s="55"/>
      <c r="C177" s="56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</row>
    <row r="178" spans="2:18">
      <c r="B178" s="55"/>
      <c r="C178" s="56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</row>
    <row r="179" spans="2:18">
      <c r="B179" s="55"/>
      <c r="C179" s="56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</row>
    <row r="180" spans="2:18">
      <c r="B180" s="55"/>
      <c r="C180" s="56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</row>
    <row r="181" spans="2:18">
      <c r="B181" s="55"/>
      <c r="C181" s="56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</row>
    <row r="182" spans="2:18">
      <c r="B182" s="55"/>
      <c r="C182" s="56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</row>
    <row r="183" spans="2:18">
      <c r="B183" s="55"/>
      <c r="C183" s="56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</row>
    <row r="184" spans="2:18">
      <c r="B184" s="55"/>
      <c r="C184" s="56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</row>
    <row r="185" spans="2:18">
      <c r="B185" s="55"/>
      <c r="C185" s="56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</row>
    <row r="186" spans="2:18">
      <c r="B186" s="55"/>
      <c r="C186" s="56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</row>
    <row r="187" spans="2:18">
      <c r="B187" s="55"/>
      <c r="C187" s="56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</row>
    <row r="188" spans="2:18">
      <c r="B188" s="55"/>
      <c r="C188" s="56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2:18">
      <c r="B189" s="55"/>
      <c r="C189" s="56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</row>
    <row r="191" spans="2:18">
      <c r="B191" s="41"/>
    </row>
    <row r="192" spans="2:18">
      <c r="B192" s="55"/>
      <c r="C192" s="56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</row>
    <row r="193" spans="2:18">
      <c r="B193" s="55"/>
      <c r="C193" s="56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</row>
    <row r="194" spans="2:18">
      <c r="B194" s="55"/>
      <c r="C194" s="56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</row>
    <row r="195" spans="2:18">
      <c r="B195" s="55"/>
      <c r="C195" s="56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</row>
    <row r="196" spans="2:18">
      <c r="B196" s="55"/>
      <c r="C196" s="56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</row>
    <row r="197" spans="2:18">
      <c r="B197" s="55"/>
      <c r="C197" s="56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</row>
    <row r="198" spans="2:18">
      <c r="B198" s="55"/>
      <c r="C198" s="56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</row>
    <row r="199" spans="2:18">
      <c r="B199" s="55"/>
      <c r="C199" s="56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</row>
    <row r="200" spans="2:18">
      <c r="B200" s="55"/>
      <c r="C200" s="56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</row>
    <row r="201" spans="2:18">
      <c r="B201" s="55"/>
      <c r="C201" s="56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</row>
    <row r="202" spans="2:18">
      <c r="B202" s="55"/>
      <c r="C202" s="56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</row>
    <row r="203" spans="2:18">
      <c r="B203" s="55"/>
      <c r="C203" s="56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</row>
    <row r="204" spans="2:18">
      <c r="B204" s="55"/>
      <c r="C204" s="56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</row>
    <row r="205" spans="2:18">
      <c r="B205" s="55"/>
      <c r="C205" s="56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</row>
    <row r="206" spans="2:18">
      <c r="B206" s="55"/>
      <c r="C206" s="56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</row>
    <row r="207" spans="2:18">
      <c r="B207" s="55"/>
      <c r="C207" s="56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</row>
    <row r="208" spans="2:18">
      <c r="B208" s="55"/>
      <c r="C208" s="56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</row>
    <row r="209" spans="2:18">
      <c r="B209" s="55"/>
      <c r="C209" s="56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</row>
    <row r="210" spans="2:18">
      <c r="B210" s="55"/>
      <c r="C210" s="56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</row>
    <row r="211" spans="2:18">
      <c r="B211" s="55"/>
      <c r="C211" s="56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</row>
    <row r="212" spans="2:18">
      <c r="B212" s="55"/>
      <c r="C212" s="56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</row>
    <row r="213" spans="2:18">
      <c r="B213" s="55"/>
      <c r="C213" s="56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</row>
    <row r="214" spans="2:18">
      <c r="B214" s="55"/>
      <c r="C214" s="56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</row>
    <row r="215" spans="2:18">
      <c r="B215" s="55"/>
      <c r="C215" s="56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</row>
    <row r="216" spans="2:18">
      <c r="B216" s="55"/>
      <c r="C216" s="56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</row>
    <row r="217" spans="2:18">
      <c r="B217" s="55"/>
      <c r="C217" s="56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</row>
    <row r="218" spans="2:18">
      <c r="B218" s="55"/>
      <c r="C218" s="56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</row>
    <row r="219" spans="2:18">
      <c r="B219" s="55"/>
      <c r="C219" s="56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</row>
    <row r="220" spans="2:18">
      <c r="B220" s="55"/>
      <c r="C220" s="56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</row>
    <row r="222" spans="2:18">
      <c r="B222" s="41"/>
    </row>
    <row r="223" spans="2:18">
      <c r="B223" s="55"/>
      <c r="C223" s="56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</row>
    <row r="224" spans="2:18">
      <c r="B224" s="55"/>
      <c r="C224" s="56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</row>
    <row r="225" spans="2:18">
      <c r="B225" s="55"/>
      <c r="C225" s="56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</row>
    <row r="226" spans="2:18">
      <c r="B226" s="55"/>
      <c r="C226" s="56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</row>
    <row r="227" spans="2:18">
      <c r="B227" s="55"/>
      <c r="C227" s="56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</row>
    <row r="228" spans="2:18">
      <c r="B228" s="55"/>
      <c r="C228" s="56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</row>
    <row r="229" spans="2:18">
      <c r="B229" s="55"/>
      <c r="C229" s="56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</row>
    <row r="230" spans="2:18">
      <c r="B230" s="55"/>
      <c r="C230" s="56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2:18">
      <c r="B231" s="55"/>
      <c r="C231" s="56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</row>
    <row r="232" spans="2:18">
      <c r="B232" s="55"/>
      <c r="C232" s="56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</row>
    <row r="233" spans="2:18">
      <c r="B233" s="55"/>
      <c r="C233" s="56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</row>
    <row r="234" spans="2:18">
      <c r="B234" s="55"/>
      <c r="C234" s="56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</row>
    <row r="235" spans="2:18">
      <c r="B235" s="55"/>
      <c r="C235" s="56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</row>
    <row r="236" spans="2:18">
      <c r="B236" s="55"/>
      <c r="C236" s="56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</row>
    <row r="237" spans="2:18">
      <c r="B237" s="55"/>
      <c r="C237" s="56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</row>
    <row r="238" spans="2:18">
      <c r="B238" s="55"/>
      <c r="C238" s="56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</row>
    <row r="239" spans="2:18">
      <c r="B239" s="55"/>
      <c r="C239" s="56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2:18">
      <c r="B240" s="55"/>
      <c r="C240" s="56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</row>
    <row r="241" spans="2:18">
      <c r="B241" s="55"/>
      <c r="C241" s="56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</row>
    <row r="242" spans="2:18">
      <c r="B242" s="55"/>
      <c r="C242" s="56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</row>
    <row r="243" spans="2:18">
      <c r="B243" s="55"/>
      <c r="C243" s="56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</row>
    <row r="244" spans="2:18">
      <c r="B244" s="55"/>
      <c r="C244" s="56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</row>
    <row r="245" spans="2:18">
      <c r="B245" s="55"/>
      <c r="C245" s="56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</row>
    <row r="246" spans="2:18">
      <c r="B246" s="55"/>
      <c r="C246" s="56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</row>
    <row r="247" spans="2:18">
      <c r="B247" s="55"/>
      <c r="C247" s="56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</row>
    <row r="248" spans="2:18">
      <c r="B248" s="55"/>
      <c r="C248" s="56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</row>
    <row r="249" spans="2:18">
      <c r="B249" s="55"/>
      <c r="C249" s="56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</row>
    <row r="250" spans="2:18">
      <c r="B250" s="55"/>
      <c r="C250" s="56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</row>
    <row r="251" spans="2:18">
      <c r="B251" s="55"/>
      <c r="C251" s="56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</row>
    <row r="253" spans="2:18">
      <c r="B253" s="41"/>
    </row>
    <row r="254" spans="2:18">
      <c r="B254" s="55"/>
      <c r="C254" s="56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</row>
    <row r="255" spans="2:18">
      <c r="B255" s="55"/>
      <c r="C255" s="56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</row>
    <row r="256" spans="2:18">
      <c r="B256" s="55"/>
      <c r="C256" s="56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</row>
    <row r="257" spans="2:18">
      <c r="B257" s="55"/>
      <c r="C257" s="56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</row>
    <row r="258" spans="2:18">
      <c r="B258" s="55"/>
      <c r="C258" s="56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</row>
    <row r="259" spans="2:18">
      <c r="B259" s="55"/>
      <c r="C259" s="56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</row>
    <row r="260" spans="2:18">
      <c r="B260" s="55"/>
      <c r="C260" s="56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</row>
    <row r="261" spans="2:18">
      <c r="B261" s="55"/>
      <c r="C261" s="56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</row>
    <row r="262" spans="2:18">
      <c r="B262" s="55"/>
      <c r="C262" s="56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</row>
    <row r="263" spans="2:18">
      <c r="B263" s="55"/>
      <c r="C263" s="56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</row>
    <row r="264" spans="2:18">
      <c r="B264" s="55"/>
      <c r="C264" s="56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</row>
    <row r="265" spans="2:18">
      <c r="B265" s="55"/>
      <c r="C265" s="56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</row>
    <row r="266" spans="2:18">
      <c r="B266" s="55"/>
      <c r="C266" s="56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</row>
    <row r="267" spans="2:18">
      <c r="B267" s="55"/>
      <c r="C267" s="56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</row>
    <row r="268" spans="2:18">
      <c r="B268" s="55"/>
      <c r="C268" s="56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</row>
    <row r="269" spans="2:18">
      <c r="B269" s="55"/>
      <c r="C269" s="56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</row>
    <row r="270" spans="2:18">
      <c r="B270" s="55"/>
      <c r="C270" s="56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</row>
    <row r="271" spans="2:18">
      <c r="B271" s="55"/>
      <c r="C271" s="56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</row>
    <row r="272" spans="2:18">
      <c r="B272" s="55"/>
      <c r="C272" s="56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</row>
    <row r="273" spans="2:18">
      <c r="B273" s="55"/>
      <c r="C273" s="56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</row>
    <row r="274" spans="2:18">
      <c r="B274" s="55"/>
      <c r="C274" s="56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</row>
    <row r="275" spans="2:18">
      <c r="B275" s="55"/>
      <c r="C275" s="56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</row>
    <row r="276" spans="2:18">
      <c r="B276" s="55"/>
      <c r="C276" s="56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2:18">
      <c r="B277" s="55"/>
      <c r="C277" s="56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</row>
    <row r="278" spans="2:18">
      <c r="B278" s="55"/>
      <c r="C278" s="56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</row>
    <row r="279" spans="2:18">
      <c r="B279" s="55"/>
      <c r="C279" s="56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</row>
    <row r="280" spans="2:18">
      <c r="B280" s="55"/>
      <c r="C280" s="56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</row>
    <row r="281" spans="2:18">
      <c r="B281" s="55"/>
      <c r="C281" s="56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</row>
    <row r="282" spans="2:18">
      <c r="B282" s="55"/>
      <c r="C282" s="56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</row>
    <row r="284" spans="2:18">
      <c r="B284" s="41"/>
    </row>
    <row r="285" spans="2:18">
      <c r="B285" s="55"/>
      <c r="C285" s="56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2:18">
      <c r="B286" s="55"/>
      <c r="C286" s="56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</row>
    <row r="287" spans="2:18">
      <c r="B287" s="55"/>
      <c r="C287" s="56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2:18">
      <c r="B288" s="55"/>
      <c r="C288" s="56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2:18">
      <c r="B289" s="55"/>
      <c r="C289" s="56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2:18">
      <c r="B290" s="55"/>
      <c r="C290" s="56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2:18">
      <c r="B291" s="55"/>
      <c r="C291" s="56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2:18">
      <c r="B292" s="55"/>
      <c r="C292" s="56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2:18">
      <c r="B293" s="55"/>
      <c r="C293" s="56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2:18">
      <c r="B294" s="55"/>
      <c r="C294" s="56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2:18">
      <c r="B295" s="55"/>
      <c r="C295" s="56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2:18">
      <c r="B296" s="55"/>
      <c r="C296" s="56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2:18">
      <c r="B297" s="55"/>
      <c r="C297" s="56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2:18">
      <c r="B298" s="55"/>
      <c r="C298" s="56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2:18">
      <c r="B299" s="55"/>
      <c r="C299" s="56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2:18">
      <c r="B300" s="55"/>
      <c r="C300" s="56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2:18">
      <c r="B301" s="55"/>
      <c r="C301" s="56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2:18">
      <c r="B302" s="55"/>
      <c r="C302" s="56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</row>
    <row r="303" spans="2:18">
      <c r="B303" s="55"/>
      <c r="C303" s="56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2:18">
      <c r="B304" s="55"/>
      <c r="C304" s="56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2:18">
      <c r="B305" s="55"/>
      <c r="C305" s="56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</row>
    <row r="306" spans="2:18">
      <c r="B306" s="55"/>
      <c r="C306" s="56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</row>
    <row r="307" spans="2:18">
      <c r="B307" s="55"/>
      <c r="C307" s="56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</row>
    <row r="308" spans="2:18">
      <c r="B308" s="55"/>
      <c r="C308" s="56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</row>
    <row r="309" spans="2:18">
      <c r="B309" s="55"/>
      <c r="C309" s="56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</row>
    <row r="310" spans="2:18">
      <c r="B310" s="55"/>
      <c r="C310" s="56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</row>
    <row r="311" spans="2:18">
      <c r="B311" s="55"/>
      <c r="C311" s="56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</row>
    <row r="312" spans="2:18">
      <c r="B312" s="55"/>
      <c r="C312" s="56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2:18">
      <c r="B313" s="55"/>
      <c r="C313" s="56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</row>
    <row r="315" spans="2:18">
      <c r="B315" s="41"/>
    </row>
    <row r="316" spans="2:18">
      <c r="B316" s="55"/>
      <c r="C316" s="56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2:18">
      <c r="B317" s="55"/>
      <c r="C317" s="56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</row>
    <row r="318" spans="2:18">
      <c r="B318" s="55"/>
      <c r="C318" s="56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</row>
    <row r="319" spans="2:18">
      <c r="B319" s="55"/>
      <c r="C319" s="56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2:18">
      <c r="B320" s="55"/>
      <c r="C320" s="56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2:18">
      <c r="B321" s="55"/>
      <c r="C321" s="56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2:18">
      <c r="B322" s="55"/>
      <c r="C322" s="56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</row>
    <row r="323" spans="2:18">
      <c r="B323" s="55"/>
      <c r="C323" s="56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</row>
    <row r="324" spans="2:18">
      <c r="B324" s="55"/>
      <c r="C324" s="56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</row>
    <row r="325" spans="2:18">
      <c r="B325" s="55"/>
      <c r="C325" s="56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</row>
    <row r="326" spans="2:18">
      <c r="B326" s="55"/>
      <c r="C326" s="56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2:18">
      <c r="B327" s="55"/>
      <c r="C327" s="56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2:18">
      <c r="B328" s="55"/>
      <c r="C328" s="56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2:18">
      <c r="B329" s="55"/>
      <c r="C329" s="56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2:18">
      <c r="B330" s="55"/>
      <c r="C330" s="56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2:18">
      <c r="B331" s="55"/>
      <c r="C331" s="56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2:18">
      <c r="B332" s="55"/>
      <c r="C332" s="56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2:18">
      <c r="B333" s="55"/>
      <c r="C333" s="56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</row>
    <row r="334" spans="2:18">
      <c r="B334" s="55"/>
      <c r="C334" s="56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2:18">
      <c r="B335" s="55"/>
      <c r="C335" s="56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2:18">
      <c r="B336" s="55"/>
      <c r="C336" s="56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2:18">
      <c r="B337" s="55"/>
      <c r="C337" s="56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2:18">
      <c r="B338" s="55"/>
      <c r="C338" s="56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2:18">
      <c r="B339" s="55"/>
      <c r="C339" s="56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2:18">
      <c r="B340" s="55"/>
      <c r="C340" s="56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2:18">
      <c r="B341" s="55"/>
      <c r="C341" s="56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2:18">
      <c r="B342" s="55"/>
      <c r="C342" s="56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</row>
    <row r="343" spans="2:18">
      <c r="B343" s="55"/>
      <c r="C343" s="56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2:18">
      <c r="B344" s="55"/>
      <c r="C344" s="56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6" spans="2:18">
      <c r="B346" s="41"/>
    </row>
    <row r="347" spans="2:18">
      <c r="B347" s="55"/>
      <c r="C347" s="56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2:18">
      <c r="B348" s="55"/>
      <c r="C348" s="56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</row>
    <row r="349" spans="2:18">
      <c r="B349" s="55"/>
      <c r="C349" s="56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2:18">
      <c r="B350" s="55"/>
      <c r="C350" s="56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2:18">
      <c r="B351" s="55"/>
      <c r="C351" s="56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2:18">
      <c r="B352" s="55"/>
      <c r="C352" s="56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2:18">
      <c r="B353" s="55"/>
      <c r="C353" s="56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2:18">
      <c r="B354" s="55"/>
      <c r="C354" s="56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2:18">
      <c r="B355" s="55"/>
      <c r="C355" s="56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2:18">
      <c r="B356" s="55"/>
      <c r="C356" s="56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2:18">
      <c r="B357" s="55"/>
      <c r="C357" s="56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2:18">
      <c r="B358" s="55"/>
      <c r="C358" s="56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2:18">
      <c r="B359" s="55"/>
      <c r="C359" s="56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2:18">
      <c r="B360" s="55"/>
      <c r="C360" s="56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2:18">
      <c r="B361" s="55"/>
      <c r="C361" s="56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2:18">
      <c r="B362" s="55"/>
      <c r="C362" s="56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2:18">
      <c r="B363" s="55"/>
      <c r="C363" s="56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2:18">
      <c r="B364" s="55"/>
      <c r="C364" s="56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</row>
    <row r="365" spans="2:18">
      <c r="B365" s="55"/>
      <c r="C365" s="56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2:18">
      <c r="B366" s="55"/>
      <c r="C366" s="56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2:18">
      <c r="B367" s="55"/>
      <c r="C367" s="56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2:18">
      <c r="B368" s="55"/>
      <c r="C368" s="56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2:18">
      <c r="B369" s="55"/>
      <c r="C369" s="56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2:18">
      <c r="B370" s="55"/>
      <c r="C370" s="56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2:18">
      <c r="B371" s="55"/>
      <c r="C371" s="56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2:18">
      <c r="B372" s="55"/>
      <c r="C372" s="56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2:18">
      <c r="B373" s="55"/>
      <c r="C373" s="56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</row>
    <row r="374" spans="2:18">
      <c r="B374" s="55"/>
      <c r="C374" s="56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2:18">
      <c r="B375" s="55"/>
      <c r="C375" s="56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7" spans="2:18">
      <c r="B377" s="41"/>
    </row>
    <row r="378" spans="2:18">
      <c r="B378" s="55"/>
      <c r="C378" s="56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2:18">
      <c r="B379" s="55"/>
      <c r="C379" s="56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</row>
    <row r="380" spans="2:18">
      <c r="B380" s="55"/>
      <c r="C380" s="56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2:18">
      <c r="B381" s="55"/>
      <c r="C381" s="56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2:18">
      <c r="B382" s="55"/>
      <c r="C382" s="56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2:18">
      <c r="B383" s="55"/>
      <c r="C383" s="56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2:18">
      <c r="B384" s="55"/>
      <c r="C384" s="56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2:18">
      <c r="B385" s="55"/>
      <c r="C385" s="56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2:18">
      <c r="B386" s="55"/>
      <c r="C386" s="56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2:18">
      <c r="B387" s="55"/>
      <c r="C387" s="56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2:18">
      <c r="B388" s="55"/>
      <c r="C388" s="56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2:18">
      <c r="B389" s="55"/>
      <c r="C389" s="56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2:18">
      <c r="B390" s="55"/>
      <c r="C390" s="56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2:18">
      <c r="B391" s="55"/>
      <c r="C391" s="56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2:18">
      <c r="B392" s="55"/>
      <c r="C392" s="56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2:18">
      <c r="B393" s="55"/>
      <c r="C393" s="56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2:18">
      <c r="B394" s="55"/>
      <c r="C394" s="56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2:18">
      <c r="B395" s="55"/>
      <c r="C395" s="56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</row>
    <row r="396" spans="2:18">
      <c r="B396" s="55"/>
      <c r="C396" s="56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2:18">
      <c r="B397" s="55"/>
      <c r="C397" s="56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2:18">
      <c r="B398" s="55"/>
      <c r="C398" s="56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2:18">
      <c r="B399" s="55"/>
      <c r="C399" s="56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2:18">
      <c r="B400" s="55"/>
      <c r="C400" s="56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2:18">
      <c r="B401" s="55"/>
      <c r="C401" s="56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2:18">
      <c r="B402" s="55"/>
      <c r="C402" s="56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2:18">
      <c r="B403" s="55"/>
      <c r="C403" s="56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2:18">
      <c r="B404" s="55"/>
      <c r="C404" s="56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</row>
    <row r="405" spans="2:18">
      <c r="B405" s="55"/>
      <c r="C405" s="56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2:18">
      <c r="B406" s="55"/>
      <c r="C406" s="56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8" spans="2:18">
      <c r="B408" s="41"/>
    </row>
    <row r="409" spans="2:18">
      <c r="B409" s="55"/>
      <c r="C409" s="56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2:18">
      <c r="B410" s="55"/>
      <c r="C410" s="56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</row>
    <row r="411" spans="2:18">
      <c r="B411" s="55"/>
      <c r="C411" s="56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2:18">
      <c r="B412" s="55"/>
      <c r="C412" s="56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2:18">
      <c r="B413" s="55"/>
      <c r="C413" s="56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2:18">
      <c r="B414" s="55"/>
      <c r="C414" s="56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2:18">
      <c r="B415" s="55"/>
      <c r="C415" s="56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2:18">
      <c r="B416" s="55"/>
      <c r="C416" s="56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2:18">
      <c r="B417" s="55"/>
      <c r="C417" s="56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2:18">
      <c r="B418" s="55"/>
      <c r="C418" s="56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2:18">
      <c r="B419" s="55"/>
      <c r="C419" s="56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2:18">
      <c r="B420" s="55"/>
      <c r="C420" s="56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2:18">
      <c r="B421" s="55"/>
      <c r="C421" s="56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2:18">
      <c r="B422" s="55"/>
      <c r="C422" s="56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2:18">
      <c r="B423" s="55"/>
      <c r="C423" s="56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2:18">
      <c r="B424" s="55"/>
      <c r="C424" s="56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2:18">
      <c r="B425" s="55"/>
      <c r="C425" s="56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2:18">
      <c r="B426" s="55"/>
      <c r="C426" s="56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</row>
    <row r="427" spans="2:18">
      <c r="B427" s="55"/>
      <c r="C427" s="56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2:18">
      <c r="B428" s="55"/>
      <c r="C428" s="56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2:18">
      <c r="B429" s="55"/>
      <c r="C429" s="56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2:18">
      <c r="B430" s="55"/>
      <c r="C430" s="56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2:18">
      <c r="B431" s="55"/>
      <c r="C431" s="56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2:18">
      <c r="B432" s="55"/>
      <c r="C432" s="56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>
      <c r="B433" s="55"/>
      <c r="C433" s="56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>
      <c r="B434" s="55"/>
      <c r="C434" s="56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>
      <c r="B435" s="55"/>
      <c r="C435" s="56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</row>
    <row r="436" spans="2:18">
      <c r="B436" s="55"/>
      <c r="C436" s="56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>
      <c r="B437" s="55"/>
      <c r="C437" s="56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424</v>
      </c>
      <c r="C1" s="83" t="s">
        <v>425</v>
      </c>
      <c r="D1" s="83" t="s">
        <v>426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427</v>
      </c>
      <c r="B2" s="83">
        <v>15416.47</v>
      </c>
      <c r="C2" s="83">
        <v>1358.84</v>
      </c>
      <c r="D2" s="83">
        <v>1358.84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428</v>
      </c>
      <c r="B3" s="83">
        <v>15416.47</v>
      </c>
      <c r="C3" s="83">
        <v>1358.84</v>
      </c>
      <c r="D3" s="83">
        <v>1358.84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429</v>
      </c>
      <c r="B4" s="83">
        <v>32067.83</v>
      </c>
      <c r="C4" s="83">
        <v>2826.53</v>
      </c>
      <c r="D4" s="83">
        <v>2826.53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430</v>
      </c>
      <c r="B5" s="83">
        <v>32067.83</v>
      </c>
      <c r="C5" s="83">
        <v>2826.53</v>
      </c>
      <c r="D5" s="83">
        <v>2826.53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432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433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434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435</v>
      </c>
      <c r="C12" s="83" t="s">
        <v>436</v>
      </c>
      <c r="D12" s="83" t="s">
        <v>437</v>
      </c>
      <c r="E12" s="83" t="s">
        <v>438</v>
      </c>
      <c r="F12" s="83" t="s">
        <v>439</v>
      </c>
      <c r="G12" s="83" t="s">
        <v>440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195</v>
      </c>
      <c r="B13" s="83">
        <v>0</v>
      </c>
      <c r="C13" s="83">
        <v>238.77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196</v>
      </c>
      <c r="B14" s="83">
        <v>865.12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204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205</v>
      </c>
      <c r="B16" s="83">
        <v>186.84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206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207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208</v>
      </c>
      <c r="B19" s="83">
        <v>1285.22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209</v>
      </c>
      <c r="B20" s="83">
        <v>57.89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210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211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190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212</v>
      </c>
      <c r="B24" s="83">
        <v>0</v>
      </c>
      <c r="C24" s="83">
        <v>6333.94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213</v>
      </c>
      <c r="B25" s="83">
        <v>72.67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214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215</v>
      </c>
      <c r="B28" s="83">
        <v>7605.11</v>
      </c>
      <c r="C28" s="83">
        <v>7811.36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431</v>
      </c>
      <c r="C30" s="83" t="s">
        <v>337</v>
      </c>
      <c r="D30" s="83" t="s">
        <v>441</v>
      </c>
      <c r="E30" s="83" t="s">
        <v>442</v>
      </c>
      <c r="F30" s="83" t="s">
        <v>443</v>
      </c>
      <c r="G30" s="83" t="s">
        <v>444</v>
      </c>
      <c r="H30" s="83" t="s">
        <v>445</v>
      </c>
      <c r="I30" s="83" t="s">
        <v>446</v>
      </c>
      <c r="J30" s="83" t="s">
        <v>447</v>
      </c>
      <c r="K30"/>
      <c r="L30"/>
      <c r="M30"/>
      <c r="N30"/>
      <c r="O30"/>
      <c r="P30"/>
      <c r="Q30"/>
      <c r="R30"/>
      <c r="S30"/>
    </row>
    <row r="31" spans="1:19">
      <c r="A31" s="83" t="s">
        <v>466</v>
      </c>
      <c r="B31" s="83">
        <v>331.66</v>
      </c>
      <c r="C31" s="83" t="s">
        <v>285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448</v>
      </c>
      <c r="B32" s="83">
        <v>1978.83</v>
      </c>
      <c r="C32" s="83" t="s">
        <v>285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454</v>
      </c>
      <c r="B33" s="83">
        <v>188.86</v>
      </c>
      <c r="C33" s="83" t="s">
        <v>285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462</v>
      </c>
      <c r="B34" s="83">
        <v>389.4</v>
      </c>
      <c r="C34" s="83" t="s">
        <v>285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469</v>
      </c>
      <c r="B35" s="83">
        <v>412.12</v>
      </c>
      <c r="C35" s="83" t="s">
        <v>285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467</v>
      </c>
      <c r="B36" s="83">
        <v>331.66</v>
      </c>
      <c r="C36" s="83" t="s">
        <v>285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468</v>
      </c>
      <c r="B37" s="83">
        <v>103.3</v>
      </c>
      <c r="C37" s="83" t="s">
        <v>285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453</v>
      </c>
      <c r="B38" s="83">
        <v>78.040000000000006</v>
      </c>
      <c r="C38" s="83" t="s">
        <v>285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455</v>
      </c>
      <c r="B39" s="83">
        <v>1308.19</v>
      </c>
      <c r="C39" s="83" t="s">
        <v>285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451</v>
      </c>
      <c r="B40" s="83">
        <v>164.24</v>
      </c>
      <c r="C40" s="83" t="s">
        <v>285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449</v>
      </c>
      <c r="B41" s="83">
        <v>67.069999999999993</v>
      </c>
      <c r="C41" s="83" t="s">
        <v>285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450</v>
      </c>
      <c r="B42" s="83">
        <v>77.67</v>
      </c>
      <c r="C42" s="83" t="s">
        <v>285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456</v>
      </c>
      <c r="B43" s="83">
        <v>39.020000000000003</v>
      </c>
      <c r="C43" s="83" t="s">
        <v>285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463</v>
      </c>
      <c r="B44" s="83">
        <v>39.020000000000003</v>
      </c>
      <c r="C44" s="83" t="s">
        <v>285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457</v>
      </c>
      <c r="B45" s="83">
        <v>39.020000000000003</v>
      </c>
      <c r="C45" s="83" t="s">
        <v>285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464</v>
      </c>
      <c r="B46" s="83">
        <v>39.020000000000003</v>
      </c>
      <c r="C46" s="83" t="s">
        <v>285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458</v>
      </c>
      <c r="B47" s="83">
        <v>24.52</v>
      </c>
      <c r="C47" s="83" t="s">
        <v>285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465</v>
      </c>
      <c r="B48" s="83">
        <v>24.53</v>
      </c>
      <c r="C48" s="83" t="s">
        <v>285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459</v>
      </c>
      <c r="B49" s="83">
        <v>24.53</v>
      </c>
      <c r="C49" s="83" t="s">
        <v>285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460</v>
      </c>
      <c r="B50" s="83">
        <v>39.020000000000003</v>
      </c>
      <c r="C50" s="83" t="s">
        <v>285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461</v>
      </c>
      <c r="B51" s="83">
        <v>39.020000000000003</v>
      </c>
      <c r="C51" s="83" t="s">
        <v>285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452</v>
      </c>
      <c r="B52" s="83">
        <v>94.76</v>
      </c>
      <c r="C52" s="83" t="s">
        <v>285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286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470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471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175</v>
      </c>
      <c r="C57" s="83" t="s">
        <v>472</v>
      </c>
      <c r="D57" s="83" t="s">
        <v>473</v>
      </c>
      <c r="E57" s="83" t="s">
        <v>474</v>
      </c>
      <c r="F57" s="83" t="s">
        <v>475</v>
      </c>
      <c r="G57" s="83" t="s">
        <v>476</v>
      </c>
      <c r="H57" s="83" t="s">
        <v>477</v>
      </c>
      <c r="I57" s="83" t="s">
        <v>478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527</v>
      </c>
      <c r="B58" s="83" t="s">
        <v>726</v>
      </c>
      <c r="C58" s="83">
        <v>0.08</v>
      </c>
      <c r="D58" s="83">
        <v>1.272</v>
      </c>
      <c r="E58" s="83">
        <v>1.571</v>
      </c>
      <c r="F58" s="83">
        <v>97.55</v>
      </c>
      <c r="G58" s="83">
        <v>0</v>
      </c>
      <c r="H58" s="83">
        <v>90</v>
      </c>
      <c r="I58" s="83" t="s">
        <v>481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528</v>
      </c>
      <c r="B59" s="83" t="s">
        <v>727</v>
      </c>
      <c r="C59" s="83">
        <v>0.3</v>
      </c>
      <c r="D59" s="83">
        <v>0.56899999999999995</v>
      </c>
      <c r="E59" s="83">
        <v>0.63700000000000001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482</v>
      </c>
      <c r="B60" s="83" t="s">
        <v>480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483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479</v>
      </c>
      <c r="B61" s="83" t="s">
        <v>480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481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484</v>
      </c>
      <c r="B62" s="83" t="s">
        <v>480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485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486</v>
      </c>
      <c r="B63" s="83" t="s">
        <v>480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487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488</v>
      </c>
      <c r="B64" s="83" t="s">
        <v>480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497</v>
      </c>
      <c r="B65" s="83" t="s">
        <v>728</v>
      </c>
      <c r="C65" s="83">
        <v>0.08</v>
      </c>
      <c r="D65" s="83">
        <v>1.272</v>
      </c>
      <c r="E65" s="83">
        <v>1.571</v>
      </c>
      <c r="F65" s="83">
        <v>22.95</v>
      </c>
      <c r="G65" s="83">
        <v>90</v>
      </c>
      <c r="H65" s="83">
        <v>90</v>
      </c>
      <c r="I65" s="83" t="s">
        <v>483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498</v>
      </c>
      <c r="B66" s="83" t="s">
        <v>728</v>
      </c>
      <c r="C66" s="83">
        <v>0.08</v>
      </c>
      <c r="D66" s="83">
        <v>1.272</v>
      </c>
      <c r="E66" s="83">
        <v>1.571</v>
      </c>
      <c r="F66" s="83">
        <v>129.22999999999999</v>
      </c>
      <c r="G66" s="83">
        <v>180</v>
      </c>
      <c r="H66" s="83">
        <v>90</v>
      </c>
      <c r="I66" s="83" t="s">
        <v>485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499</v>
      </c>
      <c r="B67" s="83" t="s">
        <v>727</v>
      </c>
      <c r="C67" s="83">
        <v>0.3</v>
      </c>
      <c r="D67" s="83">
        <v>0.56899999999999995</v>
      </c>
      <c r="E67" s="83">
        <v>0.63700000000000001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515</v>
      </c>
      <c r="B68" s="83" t="s">
        <v>726</v>
      </c>
      <c r="C68" s="83">
        <v>0.08</v>
      </c>
      <c r="D68" s="83">
        <v>1.272</v>
      </c>
      <c r="E68" s="83">
        <v>1.571</v>
      </c>
      <c r="F68" s="83">
        <v>70.599999999999994</v>
      </c>
      <c r="G68" s="83">
        <v>0</v>
      </c>
      <c r="H68" s="83">
        <v>90</v>
      </c>
      <c r="I68" s="83" t="s">
        <v>481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517</v>
      </c>
      <c r="B69" s="83" t="s">
        <v>726</v>
      </c>
      <c r="C69" s="83">
        <v>0.08</v>
      </c>
      <c r="D69" s="83">
        <v>1.272</v>
      </c>
      <c r="E69" s="83">
        <v>1.571</v>
      </c>
      <c r="F69" s="83">
        <v>26.02</v>
      </c>
      <c r="G69" s="83">
        <v>180</v>
      </c>
      <c r="H69" s="83">
        <v>90</v>
      </c>
      <c r="I69" s="83" t="s">
        <v>485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516</v>
      </c>
      <c r="B70" s="83" t="s">
        <v>726</v>
      </c>
      <c r="C70" s="83">
        <v>0.08</v>
      </c>
      <c r="D70" s="83">
        <v>1.272</v>
      </c>
      <c r="E70" s="83">
        <v>1.571</v>
      </c>
      <c r="F70" s="83">
        <v>26.01</v>
      </c>
      <c r="G70" s="83">
        <v>0</v>
      </c>
      <c r="H70" s="83">
        <v>90</v>
      </c>
      <c r="I70" s="83" t="s">
        <v>481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518</v>
      </c>
      <c r="B71" s="83" t="s">
        <v>726</v>
      </c>
      <c r="C71" s="83">
        <v>0.08</v>
      </c>
      <c r="D71" s="83">
        <v>1.272</v>
      </c>
      <c r="E71" s="83">
        <v>1.571</v>
      </c>
      <c r="F71" s="83">
        <v>70.599999999999994</v>
      </c>
      <c r="G71" s="83">
        <v>180</v>
      </c>
      <c r="H71" s="83">
        <v>90</v>
      </c>
      <c r="I71" s="83" t="s">
        <v>485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535</v>
      </c>
      <c r="B72" s="83" t="s">
        <v>726</v>
      </c>
      <c r="C72" s="83">
        <v>0.08</v>
      </c>
      <c r="D72" s="83">
        <v>1.272</v>
      </c>
      <c r="E72" s="83">
        <v>1.571</v>
      </c>
      <c r="F72" s="83">
        <v>17.649999999999999</v>
      </c>
      <c r="G72" s="83">
        <v>0</v>
      </c>
      <c r="H72" s="83">
        <v>90</v>
      </c>
      <c r="I72" s="83" t="s">
        <v>481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536</v>
      </c>
      <c r="B73" s="83" t="s">
        <v>726</v>
      </c>
      <c r="C73" s="83">
        <v>0.08</v>
      </c>
      <c r="D73" s="83">
        <v>1.272</v>
      </c>
      <c r="E73" s="83">
        <v>1.571</v>
      </c>
      <c r="F73" s="83">
        <v>15.79</v>
      </c>
      <c r="G73" s="83">
        <v>0</v>
      </c>
      <c r="H73" s="83">
        <v>90</v>
      </c>
      <c r="I73" s="83" t="s">
        <v>481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537</v>
      </c>
      <c r="B74" s="83" t="s">
        <v>726</v>
      </c>
      <c r="C74" s="83">
        <v>0.08</v>
      </c>
      <c r="D74" s="83">
        <v>1.272</v>
      </c>
      <c r="E74" s="83">
        <v>1.571</v>
      </c>
      <c r="F74" s="83">
        <v>52.03</v>
      </c>
      <c r="G74" s="83">
        <v>180</v>
      </c>
      <c r="H74" s="83">
        <v>90</v>
      </c>
      <c r="I74" s="83" t="s">
        <v>485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538</v>
      </c>
      <c r="B75" s="83" t="s">
        <v>727</v>
      </c>
      <c r="C75" s="83">
        <v>0.3</v>
      </c>
      <c r="D75" s="83">
        <v>0.56899999999999995</v>
      </c>
      <c r="E75" s="83">
        <v>0.63700000000000001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539</v>
      </c>
      <c r="B76" s="83" t="s">
        <v>727</v>
      </c>
      <c r="C76" s="83">
        <v>0.3</v>
      </c>
      <c r="D76" s="83">
        <v>0.56899999999999995</v>
      </c>
      <c r="E76" s="83">
        <v>0.63700000000000001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529</v>
      </c>
      <c r="B77" s="83" t="s">
        <v>726</v>
      </c>
      <c r="C77" s="83">
        <v>0.08</v>
      </c>
      <c r="D77" s="83">
        <v>1.272</v>
      </c>
      <c r="E77" s="83">
        <v>1.571</v>
      </c>
      <c r="F77" s="83">
        <v>97.55</v>
      </c>
      <c r="G77" s="83">
        <v>0</v>
      </c>
      <c r="H77" s="83">
        <v>90</v>
      </c>
      <c r="I77" s="83" t="s">
        <v>481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530</v>
      </c>
      <c r="B78" s="83" t="s">
        <v>727</v>
      </c>
      <c r="C78" s="83">
        <v>0.3</v>
      </c>
      <c r="D78" s="83">
        <v>0.56899999999999995</v>
      </c>
      <c r="E78" s="83">
        <v>0.63700000000000001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533</v>
      </c>
      <c r="B79" s="83" t="s">
        <v>726</v>
      </c>
      <c r="C79" s="83">
        <v>0.08</v>
      </c>
      <c r="D79" s="83">
        <v>1.272</v>
      </c>
      <c r="E79" s="83">
        <v>1.571</v>
      </c>
      <c r="F79" s="83">
        <v>13.94</v>
      </c>
      <c r="G79" s="83">
        <v>180</v>
      </c>
      <c r="H79" s="83">
        <v>90</v>
      </c>
      <c r="I79" s="83" t="s">
        <v>485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532</v>
      </c>
      <c r="B80" s="83" t="s">
        <v>726</v>
      </c>
      <c r="C80" s="83">
        <v>0.08</v>
      </c>
      <c r="D80" s="83">
        <v>1.272</v>
      </c>
      <c r="E80" s="83">
        <v>1.571</v>
      </c>
      <c r="F80" s="83">
        <v>52.03</v>
      </c>
      <c r="G80" s="83">
        <v>90</v>
      </c>
      <c r="H80" s="83">
        <v>90</v>
      </c>
      <c r="I80" s="83" t="s">
        <v>483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531</v>
      </c>
      <c r="B81" s="83" t="s">
        <v>726</v>
      </c>
      <c r="C81" s="83">
        <v>0.08</v>
      </c>
      <c r="D81" s="83">
        <v>1.272</v>
      </c>
      <c r="E81" s="83">
        <v>1.571</v>
      </c>
      <c r="F81" s="83">
        <v>21.37</v>
      </c>
      <c r="G81" s="83">
        <v>0</v>
      </c>
      <c r="H81" s="83">
        <v>90</v>
      </c>
      <c r="I81" s="83" t="s">
        <v>481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534</v>
      </c>
      <c r="B82" s="83" t="s">
        <v>727</v>
      </c>
      <c r="C82" s="83">
        <v>0.3</v>
      </c>
      <c r="D82" s="83">
        <v>0.56899999999999995</v>
      </c>
      <c r="E82" s="83">
        <v>0.63700000000000001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496</v>
      </c>
      <c r="B83" s="83" t="s">
        <v>728</v>
      </c>
      <c r="C83" s="83">
        <v>0.08</v>
      </c>
      <c r="D83" s="83">
        <v>1.272</v>
      </c>
      <c r="E83" s="83">
        <v>1.571</v>
      </c>
      <c r="F83" s="83">
        <v>67.63</v>
      </c>
      <c r="G83" s="83">
        <v>90</v>
      </c>
      <c r="H83" s="83">
        <v>90</v>
      </c>
      <c r="I83" s="83" t="s">
        <v>483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495</v>
      </c>
      <c r="B84" s="83" t="s">
        <v>728</v>
      </c>
      <c r="C84" s="83">
        <v>0.08</v>
      </c>
      <c r="D84" s="83">
        <v>1.272</v>
      </c>
      <c r="E84" s="83">
        <v>1.571</v>
      </c>
      <c r="F84" s="83">
        <v>18.12</v>
      </c>
      <c r="G84" s="83">
        <v>0</v>
      </c>
      <c r="H84" s="83">
        <v>90</v>
      </c>
      <c r="I84" s="83" t="s">
        <v>481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500</v>
      </c>
      <c r="B85" s="83" t="s">
        <v>728</v>
      </c>
      <c r="C85" s="83">
        <v>0.08</v>
      </c>
      <c r="D85" s="83">
        <v>1.272</v>
      </c>
      <c r="E85" s="83">
        <v>1.571</v>
      </c>
      <c r="F85" s="83">
        <v>213.77</v>
      </c>
      <c r="G85" s="83">
        <v>0</v>
      </c>
      <c r="H85" s="83">
        <v>90</v>
      </c>
      <c r="I85" s="83" t="s">
        <v>481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502</v>
      </c>
      <c r="B86" s="83" t="s">
        <v>728</v>
      </c>
      <c r="C86" s="83">
        <v>0.08</v>
      </c>
      <c r="D86" s="83">
        <v>1.272</v>
      </c>
      <c r="E86" s="83">
        <v>1.571</v>
      </c>
      <c r="F86" s="83">
        <v>167.88</v>
      </c>
      <c r="G86" s="83">
        <v>180</v>
      </c>
      <c r="H86" s="83">
        <v>90</v>
      </c>
      <c r="I86" s="83" t="s">
        <v>485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503</v>
      </c>
      <c r="B87" s="83" t="s">
        <v>728</v>
      </c>
      <c r="C87" s="83">
        <v>0.08</v>
      </c>
      <c r="D87" s="83">
        <v>1.272</v>
      </c>
      <c r="E87" s="83">
        <v>1.571</v>
      </c>
      <c r="F87" s="83">
        <v>41.06</v>
      </c>
      <c r="G87" s="83">
        <v>270</v>
      </c>
      <c r="H87" s="83">
        <v>90</v>
      </c>
      <c r="I87" s="83" t="s">
        <v>487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501</v>
      </c>
      <c r="B88" s="83" t="s">
        <v>728</v>
      </c>
      <c r="C88" s="83">
        <v>0.08</v>
      </c>
      <c r="D88" s="83">
        <v>1.272</v>
      </c>
      <c r="E88" s="83">
        <v>1.571</v>
      </c>
      <c r="F88" s="83">
        <v>12.08</v>
      </c>
      <c r="G88" s="83">
        <v>0</v>
      </c>
      <c r="H88" s="83">
        <v>90</v>
      </c>
      <c r="I88" s="83" t="s">
        <v>481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504</v>
      </c>
      <c r="B89" s="83" t="s">
        <v>727</v>
      </c>
      <c r="C89" s="83">
        <v>0.3</v>
      </c>
      <c r="D89" s="83">
        <v>0.56899999999999995</v>
      </c>
      <c r="E89" s="83">
        <v>0.63700000000000001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493</v>
      </c>
      <c r="B90" s="83" t="s">
        <v>728</v>
      </c>
      <c r="C90" s="83">
        <v>0.08</v>
      </c>
      <c r="D90" s="83">
        <v>1.272</v>
      </c>
      <c r="E90" s="83">
        <v>1.571</v>
      </c>
      <c r="F90" s="83">
        <v>62.8</v>
      </c>
      <c r="G90" s="83">
        <v>0</v>
      </c>
      <c r="H90" s="83">
        <v>90</v>
      </c>
      <c r="I90" s="83" t="s">
        <v>481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489</v>
      </c>
      <c r="B91" s="83" t="s">
        <v>728</v>
      </c>
      <c r="C91" s="83">
        <v>0.08</v>
      </c>
      <c r="D91" s="83">
        <v>1.272</v>
      </c>
      <c r="E91" s="83">
        <v>1.571</v>
      </c>
      <c r="F91" s="83">
        <v>45.89</v>
      </c>
      <c r="G91" s="83">
        <v>180</v>
      </c>
      <c r="H91" s="83">
        <v>90</v>
      </c>
      <c r="I91" s="83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490</v>
      </c>
      <c r="B92" s="83" t="s">
        <v>728</v>
      </c>
      <c r="C92" s="83">
        <v>0.08</v>
      </c>
      <c r="D92" s="83">
        <v>1.272</v>
      </c>
      <c r="E92" s="83">
        <v>1.571</v>
      </c>
      <c r="F92" s="83">
        <v>22.95</v>
      </c>
      <c r="G92" s="83">
        <v>270</v>
      </c>
      <c r="H92" s="83">
        <v>90</v>
      </c>
      <c r="I92" s="83" t="s">
        <v>487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491</v>
      </c>
      <c r="B93" s="83" t="s">
        <v>727</v>
      </c>
      <c r="C93" s="83">
        <v>0.3</v>
      </c>
      <c r="D93" s="83">
        <v>0.56899999999999995</v>
      </c>
      <c r="E93" s="83">
        <v>0.63700000000000001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492</v>
      </c>
      <c r="B94" s="83" t="s">
        <v>728</v>
      </c>
      <c r="C94" s="83">
        <v>0.08</v>
      </c>
      <c r="D94" s="83">
        <v>1.272</v>
      </c>
      <c r="E94" s="83">
        <v>1.571</v>
      </c>
      <c r="F94" s="83">
        <v>26.57</v>
      </c>
      <c r="G94" s="83">
        <v>270</v>
      </c>
      <c r="H94" s="83">
        <v>90</v>
      </c>
      <c r="I94" s="83" t="s">
        <v>487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505</v>
      </c>
      <c r="B95" s="83" t="s">
        <v>726</v>
      </c>
      <c r="C95" s="83">
        <v>0.08</v>
      </c>
      <c r="D95" s="83">
        <v>1.272</v>
      </c>
      <c r="E95" s="83">
        <v>1.571</v>
      </c>
      <c r="F95" s="83">
        <v>55.74</v>
      </c>
      <c r="G95" s="83">
        <v>180</v>
      </c>
      <c r="H95" s="83">
        <v>90</v>
      </c>
      <c r="I95" s="83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506</v>
      </c>
      <c r="B96" s="83" t="s">
        <v>726</v>
      </c>
      <c r="C96" s="83">
        <v>0.08</v>
      </c>
      <c r="D96" s="83">
        <v>1.272</v>
      </c>
      <c r="E96" s="83">
        <v>1.571</v>
      </c>
      <c r="F96" s="83">
        <v>104.06</v>
      </c>
      <c r="G96" s="83">
        <v>270</v>
      </c>
      <c r="H96" s="83">
        <v>90</v>
      </c>
      <c r="I96" s="83" t="s">
        <v>487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519</v>
      </c>
      <c r="B97" s="83" t="s">
        <v>726</v>
      </c>
      <c r="C97" s="83">
        <v>0.08</v>
      </c>
      <c r="D97" s="83">
        <v>1.272</v>
      </c>
      <c r="E97" s="83">
        <v>1.571</v>
      </c>
      <c r="F97" s="83">
        <v>13.94</v>
      </c>
      <c r="G97" s="83">
        <v>180</v>
      </c>
      <c r="H97" s="83">
        <v>90</v>
      </c>
      <c r="I97" s="83" t="s">
        <v>485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520</v>
      </c>
      <c r="B98" s="83" t="s">
        <v>726</v>
      </c>
      <c r="C98" s="83">
        <v>0.08</v>
      </c>
      <c r="D98" s="83">
        <v>1.272</v>
      </c>
      <c r="E98" s="83">
        <v>1.571</v>
      </c>
      <c r="F98" s="83">
        <v>26.01</v>
      </c>
      <c r="G98" s="83">
        <v>270</v>
      </c>
      <c r="H98" s="83">
        <v>90</v>
      </c>
      <c r="I98" s="83" t="s">
        <v>487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521</v>
      </c>
      <c r="B99" s="83" t="s">
        <v>727</v>
      </c>
      <c r="C99" s="83">
        <v>0.3</v>
      </c>
      <c r="D99" s="83">
        <v>0.56899999999999995</v>
      </c>
      <c r="E99" s="83">
        <v>0.63700000000000001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507</v>
      </c>
      <c r="B100" s="83" t="s">
        <v>726</v>
      </c>
      <c r="C100" s="83">
        <v>0.08</v>
      </c>
      <c r="D100" s="83">
        <v>1.272</v>
      </c>
      <c r="E100" s="83">
        <v>1.571</v>
      </c>
      <c r="F100" s="83">
        <v>55.74</v>
      </c>
      <c r="G100" s="83">
        <v>0</v>
      </c>
      <c r="H100" s="83">
        <v>90</v>
      </c>
      <c r="I100" s="83" t="s">
        <v>481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508</v>
      </c>
      <c r="B101" s="83" t="s">
        <v>726</v>
      </c>
      <c r="C101" s="83">
        <v>0.08</v>
      </c>
      <c r="D101" s="83">
        <v>1.272</v>
      </c>
      <c r="E101" s="83">
        <v>1.571</v>
      </c>
      <c r="F101" s="83">
        <v>104.05</v>
      </c>
      <c r="G101" s="83">
        <v>270</v>
      </c>
      <c r="H101" s="83">
        <v>90</v>
      </c>
      <c r="I101" s="83" t="s">
        <v>487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522</v>
      </c>
      <c r="B102" s="83" t="s">
        <v>726</v>
      </c>
      <c r="C102" s="83">
        <v>0.08</v>
      </c>
      <c r="D102" s="83">
        <v>1.272</v>
      </c>
      <c r="E102" s="83">
        <v>1.571</v>
      </c>
      <c r="F102" s="83">
        <v>13.94</v>
      </c>
      <c r="G102" s="83">
        <v>0</v>
      </c>
      <c r="H102" s="83">
        <v>90</v>
      </c>
      <c r="I102" s="83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523</v>
      </c>
      <c r="B103" s="83" t="s">
        <v>726</v>
      </c>
      <c r="C103" s="83">
        <v>0.08</v>
      </c>
      <c r="D103" s="83">
        <v>1.272</v>
      </c>
      <c r="E103" s="83">
        <v>1.571</v>
      </c>
      <c r="F103" s="83">
        <v>26.01</v>
      </c>
      <c r="G103" s="83">
        <v>270</v>
      </c>
      <c r="H103" s="83">
        <v>90</v>
      </c>
      <c r="I103" s="83" t="s">
        <v>487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524</v>
      </c>
      <c r="B104" s="83" t="s">
        <v>727</v>
      </c>
      <c r="C104" s="83">
        <v>0.3</v>
      </c>
      <c r="D104" s="83">
        <v>0.56899999999999995</v>
      </c>
      <c r="E104" s="83">
        <v>0.63700000000000001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509</v>
      </c>
      <c r="B105" s="83" t="s">
        <v>726</v>
      </c>
      <c r="C105" s="83">
        <v>0.08</v>
      </c>
      <c r="D105" s="83">
        <v>1.272</v>
      </c>
      <c r="E105" s="83">
        <v>1.571</v>
      </c>
      <c r="F105" s="83">
        <v>847.14</v>
      </c>
      <c r="G105" s="83">
        <v>180</v>
      </c>
      <c r="H105" s="83">
        <v>90</v>
      </c>
      <c r="I105" s="83" t="s">
        <v>485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525</v>
      </c>
      <c r="B106" s="83" t="s">
        <v>726</v>
      </c>
      <c r="C106" s="83">
        <v>0.08</v>
      </c>
      <c r="D106" s="83">
        <v>1.272</v>
      </c>
      <c r="E106" s="83">
        <v>1.571</v>
      </c>
      <c r="F106" s="83">
        <v>183.96</v>
      </c>
      <c r="G106" s="83">
        <v>180</v>
      </c>
      <c r="H106" s="83">
        <v>90</v>
      </c>
      <c r="I106" s="83" t="s">
        <v>485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526</v>
      </c>
      <c r="B107" s="83" t="s">
        <v>727</v>
      </c>
      <c r="C107" s="83">
        <v>0.3</v>
      </c>
      <c r="D107" s="83">
        <v>0.56899999999999995</v>
      </c>
      <c r="E107" s="83">
        <v>0.63700000000000001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510</v>
      </c>
      <c r="B108" s="83" t="s">
        <v>726</v>
      </c>
      <c r="C108" s="83">
        <v>0.08</v>
      </c>
      <c r="D108" s="83">
        <v>1.272</v>
      </c>
      <c r="E108" s="83">
        <v>1.571</v>
      </c>
      <c r="F108" s="83">
        <v>847.37</v>
      </c>
      <c r="G108" s="83">
        <v>0</v>
      </c>
      <c r="H108" s="83">
        <v>90</v>
      </c>
      <c r="I108" s="83" t="s">
        <v>481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511</v>
      </c>
      <c r="B109" s="83" t="s">
        <v>726</v>
      </c>
      <c r="C109" s="83">
        <v>0.08</v>
      </c>
      <c r="D109" s="83">
        <v>1.272</v>
      </c>
      <c r="E109" s="83">
        <v>1.571</v>
      </c>
      <c r="F109" s="83">
        <v>104.06</v>
      </c>
      <c r="G109" s="83">
        <v>90</v>
      </c>
      <c r="H109" s="83">
        <v>90</v>
      </c>
      <c r="I109" s="83" t="s">
        <v>483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512</v>
      </c>
      <c r="B110" s="83" t="s">
        <v>726</v>
      </c>
      <c r="C110" s="83">
        <v>0.08</v>
      </c>
      <c r="D110" s="83">
        <v>1.272</v>
      </c>
      <c r="E110" s="83">
        <v>1.571</v>
      </c>
      <c r="F110" s="83">
        <v>55.74</v>
      </c>
      <c r="G110" s="83">
        <v>180</v>
      </c>
      <c r="H110" s="83">
        <v>90</v>
      </c>
      <c r="I110" s="83" t="s">
        <v>485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514</v>
      </c>
      <c r="B111" s="83" t="s">
        <v>726</v>
      </c>
      <c r="C111" s="83">
        <v>0.08</v>
      </c>
      <c r="D111" s="83">
        <v>1.272</v>
      </c>
      <c r="E111" s="83">
        <v>1.571</v>
      </c>
      <c r="F111" s="83">
        <v>104.05</v>
      </c>
      <c r="G111" s="83">
        <v>90</v>
      </c>
      <c r="H111" s="83">
        <v>90</v>
      </c>
      <c r="I111" s="83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513</v>
      </c>
      <c r="B112" s="83" t="s">
        <v>726</v>
      </c>
      <c r="C112" s="83">
        <v>0.08</v>
      </c>
      <c r="D112" s="83">
        <v>1.272</v>
      </c>
      <c r="E112" s="83">
        <v>1.571</v>
      </c>
      <c r="F112" s="83">
        <v>55.74</v>
      </c>
      <c r="G112" s="83">
        <v>0</v>
      </c>
      <c r="H112" s="83">
        <v>90</v>
      </c>
      <c r="I112" s="83" t="s">
        <v>481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494</v>
      </c>
      <c r="B113" s="83" t="s">
        <v>728</v>
      </c>
      <c r="C113" s="83">
        <v>0.08</v>
      </c>
      <c r="D113" s="83">
        <v>1.272</v>
      </c>
      <c r="E113" s="83">
        <v>1.571</v>
      </c>
      <c r="F113" s="83">
        <v>36.229999999999997</v>
      </c>
      <c r="G113" s="83">
        <v>0</v>
      </c>
      <c r="H113" s="83">
        <v>90</v>
      </c>
      <c r="I113" s="83" t="s">
        <v>481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175</v>
      </c>
      <c r="C115" s="83" t="s">
        <v>540</v>
      </c>
      <c r="D115" s="83" t="s">
        <v>541</v>
      </c>
      <c r="E115" s="83" t="s">
        <v>542</v>
      </c>
      <c r="F115" s="83" t="s">
        <v>170</v>
      </c>
      <c r="G115" s="83" t="s">
        <v>543</v>
      </c>
      <c r="H115" s="83" t="s">
        <v>544</v>
      </c>
      <c r="I115" s="83" t="s">
        <v>545</v>
      </c>
      <c r="J115" s="83" t="s">
        <v>476</v>
      </c>
      <c r="K115" s="83" t="s">
        <v>478</v>
      </c>
      <c r="L115"/>
      <c r="M115"/>
      <c r="N115"/>
      <c r="O115"/>
      <c r="P115"/>
      <c r="Q115"/>
      <c r="R115"/>
      <c r="S115"/>
    </row>
    <row r="116" spans="1:19">
      <c r="A116" s="83" t="s">
        <v>569</v>
      </c>
      <c r="B116" s="83" t="s">
        <v>877</v>
      </c>
      <c r="C116" s="83">
        <v>32.21</v>
      </c>
      <c r="D116" s="83">
        <v>32.21</v>
      </c>
      <c r="E116" s="83">
        <v>5.835</v>
      </c>
      <c r="F116" s="83">
        <v>0.54</v>
      </c>
      <c r="G116" s="83">
        <v>0.38400000000000001</v>
      </c>
      <c r="H116" s="83" t="s">
        <v>547</v>
      </c>
      <c r="I116" s="83" t="s">
        <v>527</v>
      </c>
      <c r="J116" s="83">
        <v>0</v>
      </c>
      <c r="K116" s="83" t="s">
        <v>481</v>
      </c>
      <c r="L116"/>
      <c r="M116"/>
      <c r="N116"/>
      <c r="O116"/>
      <c r="P116"/>
      <c r="Q116"/>
      <c r="R116"/>
      <c r="S116"/>
    </row>
    <row r="117" spans="1:19">
      <c r="A117" s="83" t="s">
        <v>548</v>
      </c>
      <c r="B117" s="83" t="s">
        <v>877</v>
      </c>
      <c r="C117" s="83">
        <v>65.62</v>
      </c>
      <c r="D117" s="83">
        <v>65.62</v>
      </c>
      <c r="E117" s="83">
        <v>5.835</v>
      </c>
      <c r="F117" s="83">
        <v>0.54</v>
      </c>
      <c r="G117" s="83">
        <v>0.38400000000000001</v>
      </c>
      <c r="H117" s="83" t="s">
        <v>547</v>
      </c>
      <c r="I117" s="83" t="s">
        <v>498</v>
      </c>
      <c r="J117" s="83">
        <v>180</v>
      </c>
      <c r="K117" s="83" t="s">
        <v>485</v>
      </c>
      <c r="L117"/>
      <c r="M117"/>
      <c r="N117"/>
      <c r="O117"/>
      <c r="P117"/>
      <c r="Q117"/>
      <c r="R117"/>
      <c r="S117"/>
    </row>
    <row r="118" spans="1:19">
      <c r="A118" s="83" t="s">
        <v>560</v>
      </c>
      <c r="B118" s="83" t="s">
        <v>877</v>
      </c>
      <c r="C118" s="83">
        <v>5.82</v>
      </c>
      <c r="D118" s="83">
        <v>23.29</v>
      </c>
      <c r="E118" s="83">
        <v>5.835</v>
      </c>
      <c r="F118" s="83">
        <v>0.54</v>
      </c>
      <c r="G118" s="83">
        <v>0.38400000000000001</v>
      </c>
      <c r="H118" s="83" t="s">
        <v>547</v>
      </c>
      <c r="I118" s="83" t="s">
        <v>515</v>
      </c>
      <c r="J118" s="83">
        <v>0</v>
      </c>
      <c r="K118" s="83" t="s">
        <v>481</v>
      </c>
      <c r="L118"/>
      <c r="M118"/>
      <c r="N118"/>
      <c r="O118"/>
      <c r="P118"/>
      <c r="Q118"/>
      <c r="R118"/>
      <c r="S118"/>
    </row>
    <row r="119" spans="1:19">
      <c r="A119" s="83" t="s">
        <v>562</v>
      </c>
      <c r="B119" s="83" t="s">
        <v>877</v>
      </c>
      <c r="C119" s="83">
        <v>2.15</v>
      </c>
      <c r="D119" s="83">
        <v>8.58</v>
      </c>
      <c r="E119" s="83">
        <v>5.835</v>
      </c>
      <c r="F119" s="83">
        <v>0.54</v>
      </c>
      <c r="G119" s="83">
        <v>0.38400000000000001</v>
      </c>
      <c r="H119" s="83" t="s">
        <v>547</v>
      </c>
      <c r="I119" s="83" t="s">
        <v>517</v>
      </c>
      <c r="J119" s="83">
        <v>180</v>
      </c>
      <c r="K119" s="83" t="s">
        <v>485</v>
      </c>
      <c r="L119"/>
      <c r="M119"/>
      <c r="N119"/>
      <c r="O119"/>
      <c r="P119"/>
      <c r="Q119"/>
      <c r="R119"/>
      <c r="S119"/>
    </row>
    <row r="120" spans="1:19">
      <c r="A120" s="83" t="s">
        <v>561</v>
      </c>
      <c r="B120" s="83" t="s">
        <v>877</v>
      </c>
      <c r="C120" s="83">
        <v>2.15</v>
      </c>
      <c r="D120" s="83">
        <v>8.59</v>
      </c>
      <c r="E120" s="83">
        <v>5.835</v>
      </c>
      <c r="F120" s="83">
        <v>0.54</v>
      </c>
      <c r="G120" s="83">
        <v>0.38400000000000001</v>
      </c>
      <c r="H120" s="83" t="s">
        <v>547</v>
      </c>
      <c r="I120" s="83" t="s">
        <v>516</v>
      </c>
      <c r="J120" s="83">
        <v>0</v>
      </c>
      <c r="K120" s="83" t="s">
        <v>481</v>
      </c>
      <c r="L120"/>
      <c r="M120"/>
      <c r="N120"/>
      <c r="O120"/>
      <c r="P120"/>
      <c r="Q120"/>
      <c r="R120"/>
      <c r="S120"/>
    </row>
    <row r="121" spans="1:19">
      <c r="A121" s="83" t="s">
        <v>563</v>
      </c>
      <c r="B121" s="83" t="s">
        <v>877</v>
      </c>
      <c r="C121" s="83">
        <v>5.82</v>
      </c>
      <c r="D121" s="83">
        <v>23.29</v>
      </c>
      <c r="E121" s="83">
        <v>5.835</v>
      </c>
      <c r="F121" s="83">
        <v>0.54</v>
      </c>
      <c r="G121" s="83">
        <v>0.38400000000000001</v>
      </c>
      <c r="H121" s="83" t="s">
        <v>547</v>
      </c>
      <c r="I121" s="83" t="s">
        <v>518</v>
      </c>
      <c r="J121" s="83">
        <v>180</v>
      </c>
      <c r="K121" s="83" t="s">
        <v>485</v>
      </c>
      <c r="L121"/>
      <c r="M121"/>
      <c r="N121"/>
      <c r="O121"/>
      <c r="P121"/>
      <c r="Q121"/>
      <c r="R121"/>
      <c r="S121"/>
    </row>
    <row r="122" spans="1:19">
      <c r="A122" s="83" t="s">
        <v>574</v>
      </c>
      <c r="B122" s="83" t="s">
        <v>877</v>
      </c>
      <c r="C122" s="83">
        <v>5.83</v>
      </c>
      <c r="D122" s="83">
        <v>5.83</v>
      </c>
      <c r="E122" s="83">
        <v>5.835</v>
      </c>
      <c r="F122" s="83">
        <v>0.54</v>
      </c>
      <c r="G122" s="83">
        <v>0.38400000000000001</v>
      </c>
      <c r="H122" s="83" t="s">
        <v>547</v>
      </c>
      <c r="I122" s="83" t="s">
        <v>535</v>
      </c>
      <c r="J122" s="83">
        <v>0</v>
      </c>
      <c r="K122" s="83" t="s">
        <v>481</v>
      </c>
      <c r="L122"/>
      <c r="M122"/>
      <c r="N122"/>
      <c r="O122"/>
      <c r="P122"/>
      <c r="Q122"/>
      <c r="R122"/>
      <c r="S122"/>
    </row>
    <row r="123" spans="1:19">
      <c r="A123" s="83" t="s">
        <v>575</v>
      </c>
      <c r="B123" s="83" t="s">
        <v>877</v>
      </c>
      <c r="C123" s="83">
        <v>5.21</v>
      </c>
      <c r="D123" s="83">
        <v>5.21</v>
      </c>
      <c r="E123" s="83">
        <v>5.835</v>
      </c>
      <c r="F123" s="83">
        <v>0.54</v>
      </c>
      <c r="G123" s="83">
        <v>0.38400000000000001</v>
      </c>
      <c r="H123" s="83" t="s">
        <v>547</v>
      </c>
      <c r="I123" s="83" t="s">
        <v>536</v>
      </c>
      <c r="J123" s="83">
        <v>0</v>
      </c>
      <c r="K123" s="83" t="s">
        <v>481</v>
      </c>
      <c r="L123"/>
      <c r="M123"/>
      <c r="N123"/>
      <c r="O123"/>
      <c r="P123"/>
      <c r="Q123"/>
      <c r="R123"/>
      <c r="S123"/>
    </row>
    <row r="124" spans="1:19">
      <c r="A124" s="83" t="s">
        <v>576</v>
      </c>
      <c r="B124" s="83" t="s">
        <v>877</v>
      </c>
      <c r="C124" s="83">
        <v>17.18</v>
      </c>
      <c r="D124" s="83">
        <v>17.18</v>
      </c>
      <c r="E124" s="83">
        <v>5.835</v>
      </c>
      <c r="F124" s="83">
        <v>0.54</v>
      </c>
      <c r="G124" s="83">
        <v>0.38400000000000001</v>
      </c>
      <c r="H124" s="83" t="s">
        <v>547</v>
      </c>
      <c r="I124" s="83" t="s">
        <v>537</v>
      </c>
      <c r="J124" s="83">
        <v>180</v>
      </c>
      <c r="K124" s="83" t="s">
        <v>485</v>
      </c>
      <c r="L124"/>
      <c r="M124"/>
      <c r="N124"/>
      <c r="O124"/>
      <c r="P124"/>
      <c r="Q124"/>
      <c r="R124"/>
      <c r="S124"/>
    </row>
    <row r="125" spans="1:19">
      <c r="A125" s="83" t="s">
        <v>570</v>
      </c>
      <c r="B125" s="83" t="s">
        <v>877</v>
      </c>
      <c r="C125" s="83">
        <v>32.21</v>
      </c>
      <c r="D125" s="83">
        <v>32.21</v>
      </c>
      <c r="E125" s="83">
        <v>5.835</v>
      </c>
      <c r="F125" s="83">
        <v>0.54</v>
      </c>
      <c r="G125" s="83">
        <v>0.38400000000000001</v>
      </c>
      <c r="H125" s="83" t="s">
        <v>547</v>
      </c>
      <c r="I125" s="83" t="s">
        <v>529</v>
      </c>
      <c r="J125" s="83">
        <v>0</v>
      </c>
      <c r="K125" s="83" t="s">
        <v>481</v>
      </c>
      <c r="L125"/>
      <c r="M125"/>
      <c r="N125"/>
      <c r="O125"/>
      <c r="P125"/>
      <c r="Q125"/>
      <c r="R125"/>
      <c r="S125"/>
    </row>
    <row r="126" spans="1:19">
      <c r="A126" s="83" t="s">
        <v>573</v>
      </c>
      <c r="B126" s="83" t="s">
        <v>877</v>
      </c>
      <c r="C126" s="83">
        <v>4.5999999999999996</v>
      </c>
      <c r="D126" s="83">
        <v>4.5999999999999996</v>
      </c>
      <c r="E126" s="83">
        <v>5.835</v>
      </c>
      <c r="F126" s="83">
        <v>0.54</v>
      </c>
      <c r="G126" s="83">
        <v>0.38400000000000001</v>
      </c>
      <c r="H126" s="83" t="s">
        <v>547</v>
      </c>
      <c r="I126" s="83" t="s">
        <v>533</v>
      </c>
      <c r="J126" s="83">
        <v>180</v>
      </c>
      <c r="K126" s="83" t="s">
        <v>485</v>
      </c>
      <c r="L126"/>
      <c r="M126"/>
      <c r="N126"/>
      <c r="O126"/>
      <c r="P126"/>
      <c r="Q126"/>
      <c r="R126"/>
      <c r="S126"/>
    </row>
    <row r="127" spans="1:19">
      <c r="A127" s="83" t="s">
        <v>572</v>
      </c>
      <c r="B127" s="83" t="s">
        <v>877</v>
      </c>
      <c r="C127" s="83">
        <v>17.18</v>
      </c>
      <c r="D127" s="83">
        <v>17.18</v>
      </c>
      <c r="E127" s="83">
        <v>5.835</v>
      </c>
      <c r="F127" s="83">
        <v>0.54</v>
      </c>
      <c r="G127" s="83">
        <v>0.38400000000000001</v>
      </c>
      <c r="H127" s="83" t="s">
        <v>547</v>
      </c>
      <c r="I127" s="83" t="s">
        <v>532</v>
      </c>
      <c r="J127" s="83">
        <v>90</v>
      </c>
      <c r="K127" s="83" t="s">
        <v>483</v>
      </c>
      <c r="L127"/>
      <c r="M127"/>
      <c r="N127"/>
      <c r="O127"/>
      <c r="P127"/>
      <c r="Q127"/>
      <c r="R127"/>
      <c r="S127"/>
    </row>
    <row r="128" spans="1:19">
      <c r="A128" s="83" t="s">
        <v>571</v>
      </c>
      <c r="B128" s="83" t="s">
        <v>877</v>
      </c>
      <c r="C128" s="83">
        <v>4.5999999999999996</v>
      </c>
      <c r="D128" s="83">
        <v>4.5999999999999996</v>
      </c>
      <c r="E128" s="83">
        <v>5.835</v>
      </c>
      <c r="F128" s="83">
        <v>0.54</v>
      </c>
      <c r="G128" s="83">
        <v>0.38400000000000001</v>
      </c>
      <c r="H128" s="83" t="s">
        <v>547</v>
      </c>
      <c r="I128" s="83" t="s">
        <v>531</v>
      </c>
      <c r="J128" s="83">
        <v>0</v>
      </c>
      <c r="K128" s="83" t="s">
        <v>481</v>
      </c>
      <c r="L128"/>
      <c r="M128"/>
      <c r="N128"/>
      <c r="O128"/>
      <c r="P128"/>
      <c r="Q128"/>
      <c r="R128"/>
      <c r="S128"/>
    </row>
    <row r="129" spans="1:19">
      <c r="A129" s="83" t="s">
        <v>549</v>
      </c>
      <c r="B129" s="83" t="s">
        <v>877</v>
      </c>
      <c r="C129" s="83">
        <v>85.24</v>
      </c>
      <c r="D129" s="83">
        <v>85.24</v>
      </c>
      <c r="E129" s="83">
        <v>5.835</v>
      </c>
      <c r="F129" s="83">
        <v>0.54</v>
      </c>
      <c r="G129" s="83">
        <v>0.38400000000000001</v>
      </c>
      <c r="H129" s="83" t="s">
        <v>547</v>
      </c>
      <c r="I129" s="83" t="s">
        <v>502</v>
      </c>
      <c r="J129" s="83">
        <v>180</v>
      </c>
      <c r="K129" s="83" t="s">
        <v>485</v>
      </c>
      <c r="L129"/>
      <c r="M129"/>
      <c r="N129"/>
      <c r="O129"/>
      <c r="P129"/>
      <c r="Q129"/>
      <c r="R129"/>
      <c r="S129"/>
    </row>
    <row r="130" spans="1:19">
      <c r="A130" s="83" t="s">
        <v>546</v>
      </c>
      <c r="B130" s="83" t="s">
        <v>877</v>
      </c>
      <c r="C130" s="83">
        <v>23.3</v>
      </c>
      <c r="D130" s="83">
        <v>23.3</v>
      </c>
      <c r="E130" s="83">
        <v>5.835</v>
      </c>
      <c r="F130" s="83">
        <v>0.54</v>
      </c>
      <c r="G130" s="83">
        <v>0.38400000000000001</v>
      </c>
      <c r="H130" s="83" t="s">
        <v>547</v>
      </c>
      <c r="I130" s="83" t="s">
        <v>489</v>
      </c>
      <c r="J130" s="83">
        <v>180</v>
      </c>
      <c r="K130" s="83" t="s">
        <v>485</v>
      </c>
      <c r="L130"/>
      <c r="M130"/>
      <c r="N130"/>
      <c r="O130"/>
      <c r="P130"/>
      <c r="Q130"/>
      <c r="R130"/>
      <c r="S130"/>
    </row>
    <row r="131" spans="1:19">
      <c r="A131" s="83" t="s">
        <v>550</v>
      </c>
      <c r="B131" s="83" t="s">
        <v>878</v>
      </c>
      <c r="C131" s="83">
        <v>4.5999999999999996</v>
      </c>
      <c r="D131" s="83">
        <v>18.39</v>
      </c>
      <c r="E131" s="83">
        <v>5.835</v>
      </c>
      <c r="F131" s="83">
        <v>0.54</v>
      </c>
      <c r="G131" s="83">
        <v>0.38400000000000001</v>
      </c>
      <c r="H131" s="83" t="s">
        <v>547</v>
      </c>
      <c r="I131" s="83" t="s">
        <v>505</v>
      </c>
      <c r="J131" s="83">
        <v>180</v>
      </c>
      <c r="K131" s="83" t="s">
        <v>485</v>
      </c>
      <c r="L131"/>
      <c r="M131"/>
      <c r="N131"/>
      <c r="O131"/>
      <c r="P131"/>
      <c r="Q131"/>
      <c r="R131"/>
      <c r="S131"/>
    </row>
    <row r="132" spans="1:19">
      <c r="A132" s="83" t="s">
        <v>551</v>
      </c>
      <c r="B132" s="83" t="s">
        <v>878</v>
      </c>
      <c r="C132" s="83">
        <v>8.58</v>
      </c>
      <c r="D132" s="83">
        <v>34.33</v>
      </c>
      <c r="E132" s="83">
        <v>5.835</v>
      </c>
      <c r="F132" s="83">
        <v>0.54</v>
      </c>
      <c r="G132" s="83">
        <v>0.38400000000000001</v>
      </c>
      <c r="H132" s="83" t="s">
        <v>547</v>
      </c>
      <c r="I132" s="83" t="s">
        <v>506</v>
      </c>
      <c r="J132" s="83">
        <v>270</v>
      </c>
      <c r="K132" s="83" t="s">
        <v>487</v>
      </c>
      <c r="L132"/>
      <c r="M132"/>
      <c r="N132"/>
      <c r="O132"/>
      <c r="P132"/>
      <c r="Q132"/>
      <c r="R132"/>
      <c r="S132"/>
    </row>
    <row r="133" spans="1:19">
      <c r="A133" s="83" t="s">
        <v>564</v>
      </c>
      <c r="B133" s="83" t="s">
        <v>878</v>
      </c>
      <c r="C133" s="83">
        <v>4.5999999999999996</v>
      </c>
      <c r="D133" s="83">
        <v>4.5999999999999996</v>
      </c>
      <c r="E133" s="83">
        <v>5.835</v>
      </c>
      <c r="F133" s="83">
        <v>0.54</v>
      </c>
      <c r="G133" s="83">
        <v>0.38400000000000001</v>
      </c>
      <c r="H133" s="83" t="s">
        <v>547</v>
      </c>
      <c r="I133" s="83" t="s">
        <v>519</v>
      </c>
      <c r="J133" s="83">
        <v>180</v>
      </c>
      <c r="K133" s="83" t="s">
        <v>485</v>
      </c>
      <c r="L133"/>
      <c r="M133"/>
      <c r="N133"/>
      <c r="O133"/>
      <c r="P133"/>
      <c r="Q133"/>
      <c r="R133"/>
      <c r="S133"/>
    </row>
    <row r="134" spans="1:19">
      <c r="A134" s="83" t="s">
        <v>565</v>
      </c>
      <c r="B134" s="83" t="s">
        <v>878</v>
      </c>
      <c r="C134" s="83">
        <v>8.59</v>
      </c>
      <c r="D134" s="83">
        <v>8.59</v>
      </c>
      <c r="E134" s="83">
        <v>5.835</v>
      </c>
      <c r="F134" s="83">
        <v>0.54</v>
      </c>
      <c r="G134" s="83">
        <v>0.38400000000000001</v>
      </c>
      <c r="H134" s="83" t="s">
        <v>547</v>
      </c>
      <c r="I134" s="83" t="s">
        <v>520</v>
      </c>
      <c r="J134" s="83">
        <v>270</v>
      </c>
      <c r="K134" s="83" t="s">
        <v>487</v>
      </c>
      <c r="L134"/>
      <c r="M134"/>
      <c r="N134"/>
      <c r="O134"/>
      <c r="P134"/>
      <c r="Q134"/>
      <c r="R134"/>
      <c r="S134"/>
    </row>
    <row r="135" spans="1:19">
      <c r="A135" s="83" t="s">
        <v>552</v>
      </c>
      <c r="B135" s="83" t="s">
        <v>878</v>
      </c>
      <c r="C135" s="83">
        <v>4.5999999999999996</v>
      </c>
      <c r="D135" s="83">
        <v>18.39</v>
      </c>
      <c r="E135" s="83">
        <v>5.835</v>
      </c>
      <c r="F135" s="83">
        <v>0.54</v>
      </c>
      <c r="G135" s="83">
        <v>0.38400000000000001</v>
      </c>
      <c r="H135" s="83" t="s">
        <v>547</v>
      </c>
      <c r="I135" s="83" t="s">
        <v>507</v>
      </c>
      <c r="J135" s="83">
        <v>0</v>
      </c>
      <c r="K135" s="83" t="s">
        <v>481</v>
      </c>
      <c r="L135"/>
      <c r="M135"/>
      <c r="N135"/>
      <c r="O135"/>
      <c r="P135"/>
      <c r="Q135"/>
      <c r="R135"/>
      <c r="S135"/>
    </row>
    <row r="136" spans="1:19">
      <c r="A136" s="83" t="s">
        <v>553</v>
      </c>
      <c r="B136" s="83" t="s">
        <v>878</v>
      </c>
      <c r="C136" s="83">
        <v>8.58</v>
      </c>
      <c r="D136" s="83">
        <v>34.33</v>
      </c>
      <c r="E136" s="83">
        <v>5.835</v>
      </c>
      <c r="F136" s="83">
        <v>0.54</v>
      </c>
      <c r="G136" s="83">
        <v>0.38400000000000001</v>
      </c>
      <c r="H136" s="83" t="s">
        <v>547</v>
      </c>
      <c r="I136" s="83" t="s">
        <v>508</v>
      </c>
      <c r="J136" s="83">
        <v>270</v>
      </c>
      <c r="K136" s="83" t="s">
        <v>487</v>
      </c>
      <c r="L136"/>
      <c r="M136"/>
      <c r="N136"/>
      <c r="O136"/>
      <c r="P136"/>
      <c r="Q136"/>
      <c r="R136"/>
      <c r="S136"/>
    </row>
    <row r="137" spans="1:19">
      <c r="A137" s="83" t="s">
        <v>566</v>
      </c>
      <c r="B137" s="83" t="s">
        <v>878</v>
      </c>
      <c r="C137" s="83">
        <v>4.5999999999999996</v>
      </c>
      <c r="D137" s="83">
        <v>4.5999999999999996</v>
      </c>
      <c r="E137" s="83">
        <v>5.835</v>
      </c>
      <c r="F137" s="83">
        <v>0.54</v>
      </c>
      <c r="G137" s="83">
        <v>0.38400000000000001</v>
      </c>
      <c r="H137" s="83" t="s">
        <v>547</v>
      </c>
      <c r="I137" s="83" t="s">
        <v>522</v>
      </c>
      <c r="J137" s="83">
        <v>0</v>
      </c>
      <c r="K137" s="83" t="s">
        <v>481</v>
      </c>
      <c r="L137"/>
      <c r="M137"/>
      <c r="N137"/>
      <c r="O137"/>
      <c r="P137"/>
      <c r="Q137"/>
      <c r="R137"/>
      <c r="S137"/>
    </row>
    <row r="138" spans="1:19">
      <c r="A138" s="83" t="s">
        <v>567</v>
      </c>
      <c r="B138" s="83" t="s">
        <v>878</v>
      </c>
      <c r="C138" s="83">
        <v>8.59</v>
      </c>
      <c r="D138" s="83">
        <v>8.59</v>
      </c>
      <c r="E138" s="83">
        <v>5.835</v>
      </c>
      <c r="F138" s="83">
        <v>0.54</v>
      </c>
      <c r="G138" s="83">
        <v>0.38400000000000001</v>
      </c>
      <c r="H138" s="83" t="s">
        <v>547</v>
      </c>
      <c r="I138" s="83" t="s">
        <v>523</v>
      </c>
      <c r="J138" s="83">
        <v>270</v>
      </c>
      <c r="K138" s="83" t="s">
        <v>487</v>
      </c>
      <c r="L138"/>
      <c r="M138"/>
      <c r="N138"/>
      <c r="O138"/>
      <c r="P138"/>
      <c r="Q138"/>
      <c r="R138"/>
      <c r="S138"/>
    </row>
    <row r="139" spans="1:19">
      <c r="A139" s="83" t="s">
        <v>554</v>
      </c>
      <c r="B139" s="83" t="s">
        <v>878</v>
      </c>
      <c r="C139" s="83">
        <v>3.68</v>
      </c>
      <c r="D139" s="83">
        <v>279.51</v>
      </c>
      <c r="E139" s="83">
        <v>5.835</v>
      </c>
      <c r="F139" s="83">
        <v>0.54</v>
      </c>
      <c r="G139" s="83">
        <v>0.38400000000000001</v>
      </c>
      <c r="H139" s="83" t="s">
        <v>547</v>
      </c>
      <c r="I139" s="83" t="s">
        <v>509</v>
      </c>
      <c r="J139" s="83">
        <v>180</v>
      </c>
      <c r="K139" s="83" t="s">
        <v>485</v>
      </c>
      <c r="L139"/>
      <c r="M139"/>
      <c r="N139"/>
      <c r="O139"/>
      <c r="P139"/>
      <c r="Q139"/>
      <c r="R139"/>
      <c r="S139"/>
    </row>
    <row r="140" spans="1:19">
      <c r="A140" s="83" t="s">
        <v>568</v>
      </c>
      <c r="B140" s="83" t="s">
        <v>878</v>
      </c>
      <c r="C140" s="83">
        <v>6.75</v>
      </c>
      <c r="D140" s="83">
        <v>60.74</v>
      </c>
      <c r="E140" s="83">
        <v>5.835</v>
      </c>
      <c r="F140" s="83">
        <v>0.54</v>
      </c>
      <c r="G140" s="83">
        <v>0.38400000000000001</v>
      </c>
      <c r="H140" s="83" t="s">
        <v>547</v>
      </c>
      <c r="I140" s="83" t="s">
        <v>525</v>
      </c>
      <c r="J140" s="83">
        <v>180</v>
      </c>
      <c r="K140" s="83" t="s">
        <v>485</v>
      </c>
      <c r="L140"/>
      <c r="M140"/>
      <c r="N140"/>
      <c r="O140"/>
      <c r="P140"/>
      <c r="Q140"/>
      <c r="R140"/>
      <c r="S140"/>
    </row>
    <row r="141" spans="1:19">
      <c r="A141" s="83" t="s">
        <v>555</v>
      </c>
      <c r="B141" s="83" t="s">
        <v>878</v>
      </c>
      <c r="C141" s="83">
        <v>3.68</v>
      </c>
      <c r="D141" s="83">
        <v>279.60000000000002</v>
      </c>
      <c r="E141" s="83">
        <v>5.835</v>
      </c>
      <c r="F141" s="83">
        <v>0.54</v>
      </c>
      <c r="G141" s="83">
        <v>0.38400000000000001</v>
      </c>
      <c r="H141" s="83" t="s">
        <v>547</v>
      </c>
      <c r="I141" s="83" t="s">
        <v>510</v>
      </c>
      <c r="J141" s="83">
        <v>0</v>
      </c>
      <c r="K141" s="83" t="s">
        <v>481</v>
      </c>
      <c r="L141"/>
      <c r="M141"/>
      <c r="N141"/>
      <c r="O141"/>
      <c r="P141"/>
      <c r="Q141"/>
      <c r="R141"/>
      <c r="S141"/>
    </row>
    <row r="142" spans="1:19">
      <c r="A142" s="83" t="s">
        <v>556</v>
      </c>
      <c r="B142" s="83" t="s">
        <v>878</v>
      </c>
      <c r="C142" s="83">
        <v>8.58</v>
      </c>
      <c r="D142" s="83">
        <v>34.33</v>
      </c>
      <c r="E142" s="83">
        <v>5.835</v>
      </c>
      <c r="F142" s="83">
        <v>0.54</v>
      </c>
      <c r="G142" s="83">
        <v>0.38400000000000001</v>
      </c>
      <c r="H142" s="83" t="s">
        <v>547</v>
      </c>
      <c r="I142" s="83" t="s">
        <v>511</v>
      </c>
      <c r="J142" s="83">
        <v>90</v>
      </c>
      <c r="K142" s="83" t="s">
        <v>483</v>
      </c>
      <c r="L142"/>
      <c r="M142"/>
      <c r="N142"/>
      <c r="O142"/>
      <c r="P142"/>
      <c r="Q142"/>
      <c r="R142"/>
      <c r="S142"/>
    </row>
    <row r="143" spans="1:19">
      <c r="A143" s="83" t="s">
        <v>557</v>
      </c>
      <c r="B143" s="83" t="s">
        <v>878</v>
      </c>
      <c r="C143" s="83">
        <v>4.5999999999999996</v>
      </c>
      <c r="D143" s="83">
        <v>18.39</v>
      </c>
      <c r="E143" s="83">
        <v>5.835</v>
      </c>
      <c r="F143" s="83">
        <v>0.54</v>
      </c>
      <c r="G143" s="83">
        <v>0.38400000000000001</v>
      </c>
      <c r="H143" s="83" t="s">
        <v>547</v>
      </c>
      <c r="I143" s="83" t="s">
        <v>512</v>
      </c>
      <c r="J143" s="83">
        <v>180</v>
      </c>
      <c r="K143" s="83" t="s">
        <v>485</v>
      </c>
      <c r="L143"/>
      <c r="M143"/>
      <c r="N143"/>
      <c r="O143"/>
      <c r="P143"/>
      <c r="Q143"/>
      <c r="R143"/>
      <c r="S143"/>
    </row>
    <row r="144" spans="1:19">
      <c r="A144" s="83" t="s">
        <v>559</v>
      </c>
      <c r="B144" s="83" t="s">
        <v>878</v>
      </c>
      <c r="C144" s="83">
        <v>8.58</v>
      </c>
      <c r="D144" s="83">
        <v>34.33</v>
      </c>
      <c r="E144" s="83">
        <v>5.835</v>
      </c>
      <c r="F144" s="83">
        <v>0.54</v>
      </c>
      <c r="G144" s="83">
        <v>0.38400000000000001</v>
      </c>
      <c r="H144" s="83" t="s">
        <v>547</v>
      </c>
      <c r="I144" s="83" t="s">
        <v>514</v>
      </c>
      <c r="J144" s="83">
        <v>90</v>
      </c>
      <c r="K144" s="83" t="s">
        <v>483</v>
      </c>
      <c r="L144"/>
      <c r="M144"/>
      <c r="N144"/>
      <c r="O144"/>
      <c r="P144"/>
      <c r="Q144"/>
      <c r="R144"/>
      <c r="S144"/>
    </row>
    <row r="145" spans="1:19">
      <c r="A145" s="83" t="s">
        <v>558</v>
      </c>
      <c r="B145" s="83" t="s">
        <v>878</v>
      </c>
      <c r="C145" s="83">
        <v>4.5999999999999996</v>
      </c>
      <c r="D145" s="83">
        <v>18.39</v>
      </c>
      <c r="E145" s="83">
        <v>5.835</v>
      </c>
      <c r="F145" s="83">
        <v>0.54</v>
      </c>
      <c r="G145" s="83">
        <v>0.38400000000000001</v>
      </c>
      <c r="H145" s="83" t="s">
        <v>547</v>
      </c>
      <c r="I145" s="83" t="s">
        <v>513</v>
      </c>
      <c r="J145" s="83">
        <v>0</v>
      </c>
      <c r="K145" s="83" t="s">
        <v>481</v>
      </c>
      <c r="L145"/>
      <c r="M145"/>
      <c r="N145"/>
      <c r="O145"/>
      <c r="P145"/>
      <c r="Q145"/>
      <c r="R145"/>
      <c r="S145"/>
    </row>
    <row r="146" spans="1:19">
      <c r="A146" s="83" t="s">
        <v>577</v>
      </c>
      <c r="B146" s="83"/>
      <c r="C146" s="83"/>
      <c r="D146" s="83">
        <v>1214.08</v>
      </c>
      <c r="E146" s="83">
        <v>5.83</v>
      </c>
      <c r="F146" s="83">
        <v>0.54</v>
      </c>
      <c r="G146" s="83">
        <v>0.38400000000000001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578</v>
      </c>
      <c r="B147" s="83"/>
      <c r="C147" s="83"/>
      <c r="D147" s="83">
        <v>432.93</v>
      </c>
      <c r="E147" s="83">
        <v>5.83</v>
      </c>
      <c r="F147" s="83">
        <v>0.54</v>
      </c>
      <c r="G147" s="83">
        <v>0.38400000000000001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579</v>
      </c>
      <c r="B148" s="83"/>
      <c r="C148" s="83"/>
      <c r="D148" s="83">
        <v>781.15</v>
      </c>
      <c r="E148" s="83">
        <v>5.83</v>
      </c>
      <c r="F148" s="83">
        <v>0.54</v>
      </c>
      <c r="G148" s="83">
        <v>0.38400000000000001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240</v>
      </c>
      <c r="C150" s="83" t="s">
        <v>580</v>
      </c>
      <c r="D150" s="83" t="s">
        <v>581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582</v>
      </c>
      <c r="B151" s="83" t="s">
        <v>583</v>
      </c>
      <c r="C151" s="83">
        <v>1601324.22</v>
      </c>
      <c r="D151" s="83">
        <v>2.64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584</v>
      </c>
      <c r="B152" s="83" t="s">
        <v>585</v>
      </c>
      <c r="C152" s="83">
        <v>3135999.88</v>
      </c>
      <c r="D152" s="83">
        <v>0.76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240</v>
      </c>
      <c r="C154" s="83" t="s">
        <v>586</v>
      </c>
      <c r="D154" s="83" t="s">
        <v>587</v>
      </c>
      <c r="E154" s="83" t="s">
        <v>588</v>
      </c>
      <c r="F154" s="83" t="s">
        <v>589</v>
      </c>
      <c r="G154" s="83" t="s">
        <v>581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590</v>
      </c>
      <c r="B155" s="83" t="s">
        <v>591</v>
      </c>
      <c r="C155" s="83">
        <v>42451.06</v>
      </c>
      <c r="D155" s="83">
        <v>29858.19</v>
      </c>
      <c r="E155" s="83">
        <v>12592.88</v>
      </c>
      <c r="F155" s="83">
        <v>0.7</v>
      </c>
      <c r="G155" s="83" t="s">
        <v>592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598</v>
      </c>
      <c r="B156" s="83" t="s">
        <v>591</v>
      </c>
      <c r="C156" s="83">
        <v>11691.83</v>
      </c>
      <c r="D156" s="83">
        <v>8230.1299999999992</v>
      </c>
      <c r="E156" s="83">
        <v>3461.69</v>
      </c>
      <c r="F156" s="83">
        <v>0.7</v>
      </c>
      <c r="G156" s="83" t="s">
        <v>592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593</v>
      </c>
      <c r="B157" s="83" t="s">
        <v>591</v>
      </c>
      <c r="C157" s="83">
        <v>36679.65</v>
      </c>
      <c r="D157" s="83">
        <v>25768.47</v>
      </c>
      <c r="E157" s="83">
        <v>10911.18</v>
      </c>
      <c r="F157" s="83">
        <v>0.7</v>
      </c>
      <c r="G157" s="83" t="s">
        <v>592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599</v>
      </c>
      <c r="B158" s="83" t="s">
        <v>591</v>
      </c>
      <c r="C158" s="83">
        <v>10124.57</v>
      </c>
      <c r="D158" s="83">
        <v>7120.29</v>
      </c>
      <c r="E158" s="83">
        <v>3004.28</v>
      </c>
      <c r="F158" s="83">
        <v>0.7</v>
      </c>
      <c r="G158" s="83" t="s">
        <v>592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594</v>
      </c>
      <c r="B159" s="83" t="s">
        <v>591</v>
      </c>
      <c r="C159" s="83">
        <v>578349.13</v>
      </c>
      <c r="D159" s="83">
        <v>385016.19</v>
      </c>
      <c r="E159" s="83">
        <v>193332.94</v>
      </c>
      <c r="F159" s="83">
        <v>0.67</v>
      </c>
      <c r="G159" s="83" t="s">
        <v>592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600</v>
      </c>
      <c r="B160" s="83" t="s">
        <v>591</v>
      </c>
      <c r="C160" s="83">
        <v>66840.37</v>
      </c>
      <c r="D160" s="83">
        <v>45577.29</v>
      </c>
      <c r="E160" s="83">
        <v>21263.08</v>
      </c>
      <c r="F160" s="83">
        <v>0.68</v>
      </c>
      <c r="G160" s="83" t="s">
        <v>592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595</v>
      </c>
      <c r="B161" s="83" t="s">
        <v>591</v>
      </c>
      <c r="C161" s="83">
        <v>493229.57</v>
      </c>
      <c r="D161" s="83">
        <v>344991.2</v>
      </c>
      <c r="E161" s="83">
        <v>148238.35999999999</v>
      </c>
      <c r="F161" s="83">
        <v>0.7</v>
      </c>
      <c r="G161" s="83" t="s">
        <v>592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596</v>
      </c>
      <c r="B162" s="83" t="s">
        <v>591</v>
      </c>
      <c r="C162" s="83">
        <v>33919.65</v>
      </c>
      <c r="D162" s="83">
        <v>23797.84</v>
      </c>
      <c r="E162" s="83">
        <v>10121.799999999999</v>
      </c>
      <c r="F162" s="83">
        <v>0.7</v>
      </c>
      <c r="G162" s="83" t="s">
        <v>592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597</v>
      </c>
      <c r="B163" s="83" t="s">
        <v>591</v>
      </c>
      <c r="C163" s="83">
        <v>28448.21</v>
      </c>
      <c r="D163" s="83">
        <v>19931.830000000002</v>
      </c>
      <c r="E163" s="83">
        <v>8516.3799999999992</v>
      </c>
      <c r="F163" s="83">
        <v>0.7</v>
      </c>
      <c r="G163" s="83" t="s">
        <v>592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601</v>
      </c>
      <c r="B164" s="83" t="s">
        <v>591</v>
      </c>
      <c r="C164" s="83">
        <v>54151.5</v>
      </c>
      <c r="D164" s="83">
        <v>37488.629999999997</v>
      </c>
      <c r="E164" s="83">
        <v>16662.87</v>
      </c>
      <c r="F164" s="83">
        <v>0.69</v>
      </c>
      <c r="G164" s="83" t="s">
        <v>592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602</v>
      </c>
      <c r="B165" s="83" t="s">
        <v>591</v>
      </c>
      <c r="C165" s="83">
        <v>3834.98</v>
      </c>
      <c r="D165" s="83">
        <v>2606.64</v>
      </c>
      <c r="E165" s="83">
        <v>1228.3399999999999</v>
      </c>
      <c r="F165" s="83">
        <v>0.68</v>
      </c>
      <c r="G165" s="83" t="s">
        <v>592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825</v>
      </c>
      <c r="B166" s="83" t="s">
        <v>591</v>
      </c>
      <c r="C166" s="83">
        <v>819568.69</v>
      </c>
      <c r="D166" s="83">
        <v>573832.41</v>
      </c>
      <c r="E166" s="83">
        <v>245736.28</v>
      </c>
      <c r="F166" s="83">
        <v>0.7</v>
      </c>
      <c r="G166" s="83" t="s">
        <v>592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240</v>
      </c>
      <c r="C168" s="83" t="s">
        <v>586</v>
      </c>
      <c r="D168" s="83" t="s">
        <v>581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622</v>
      </c>
      <c r="B169" s="83" t="s">
        <v>604</v>
      </c>
      <c r="C169" s="83">
        <v>122314.02</v>
      </c>
      <c r="D169" s="83" t="s">
        <v>592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603</v>
      </c>
      <c r="B170" s="83" t="s">
        <v>604</v>
      </c>
      <c r="C170" s="83">
        <v>90715.7</v>
      </c>
      <c r="D170" s="83" t="s">
        <v>592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610</v>
      </c>
      <c r="B171" s="83" t="s">
        <v>604</v>
      </c>
      <c r="C171" s="83">
        <v>98988.17</v>
      </c>
      <c r="D171" s="83" t="s">
        <v>592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618</v>
      </c>
      <c r="B172" s="83" t="s">
        <v>604</v>
      </c>
      <c r="C172" s="83">
        <v>44231.95</v>
      </c>
      <c r="D172" s="83" t="s">
        <v>592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625</v>
      </c>
      <c r="B173" s="83" t="s">
        <v>604</v>
      </c>
      <c r="C173" s="83">
        <v>17371.39</v>
      </c>
      <c r="D173" s="83" t="s">
        <v>592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818</v>
      </c>
      <c r="B174" s="83" t="s">
        <v>819</v>
      </c>
      <c r="C174" s="83">
        <v>9381.74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623</v>
      </c>
      <c r="B175" s="83" t="s">
        <v>604</v>
      </c>
      <c r="C175" s="83">
        <v>125822.26</v>
      </c>
      <c r="D175" s="83" t="s">
        <v>592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624</v>
      </c>
      <c r="B176" s="83" t="s">
        <v>604</v>
      </c>
      <c r="C176" s="83">
        <v>48972.85</v>
      </c>
      <c r="D176" s="83" t="s">
        <v>592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609</v>
      </c>
      <c r="B177" s="83" t="s">
        <v>604</v>
      </c>
      <c r="C177" s="83">
        <v>152614.85999999999</v>
      </c>
      <c r="D177" s="83" t="s">
        <v>592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611</v>
      </c>
      <c r="B178" s="83" t="s">
        <v>604</v>
      </c>
      <c r="C178" s="83">
        <v>290280.92</v>
      </c>
      <c r="D178" s="83" t="s">
        <v>592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607</v>
      </c>
      <c r="B179" s="83" t="s">
        <v>604</v>
      </c>
      <c r="C179" s="83">
        <v>1175.2</v>
      </c>
      <c r="D179" s="83" t="s">
        <v>592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605</v>
      </c>
      <c r="B180" s="83" t="s">
        <v>604</v>
      </c>
      <c r="C180" s="83">
        <v>31964.39</v>
      </c>
      <c r="D180" s="83" t="s">
        <v>592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606</v>
      </c>
      <c r="B181" s="83" t="s">
        <v>604</v>
      </c>
      <c r="C181" s="83">
        <v>22139.03</v>
      </c>
      <c r="D181" s="83" t="s">
        <v>592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612</v>
      </c>
      <c r="B182" s="83" t="s">
        <v>604</v>
      </c>
      <c r="C182" s="83">
        <v>13192.63</v>
      </c>
      <c r="D182" s="83" t="s">
        <v>592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619</v>
      </c>
      <c r="B183" s="83" t="s">
        <v>604</v>
      </c>
      <c r="C183" s="83">
        <v>3793.16</v>
      </c>
      <c r="D183" s="83" t="s">
        <v>592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613</v>
      </c>
      <c r="B184" s="83" t="s">
        <v>604</v>
      </c>
      <c r="C184" s="83">
        <v>13068.33</v>
      </c>
      <c r="D184" s="83" t="s">
        <v>592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620</v>
      </c>
      <c r="B185" s="83" t="s">
        <v>604</v>
      </c>
      <c r="C185" s="83">
        <v>3758.04</v>
      </c>
      <c r="D185" s="83" t="s">
        <v>592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614</v>
      </c>
      <c r="B186" s="83" t="s">
        <v>604</v>
      </c>
      <c r="C186" s="83">
        <v>767298.31</v>
      </c>
      <c r="D186" s="83" t="s">
        <v>592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621</v>
      </c>
      <c r="B187" s="83" t="s">
        <v>604</v>
      </c>
      <c r="C187" s="83">
        <v>49548.67</v>
      </c>
      <c r="D187" s="83" t="s">
        <v>592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615</v>
      </c>
      <c r="B188" s="83" t="s">
        <v>604</v>
      </c>
      <c r="C188" s="83">
        <v>767298.31</v>
      </c>
      <c r="D188" s="83" t="s">
        <v>592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616</v>
      </c>
      <c r="B189" s="83" t="s">
        <v>604</v>
      </c>
      <c r="C189" s="83">
        <v>12919.98</v>
      </c>
      <c r="D189" s="83" t="s">
        <v>592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617</v>
      </c>
      <c r="B190" s="83" t="s">
        <v>604</v>
      </c>
      <c r="C190" s="83">
        <v>12725.43</v>
      </c>
      <c r="D190" s="83" t="s">
        <v>592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608</v>
      </c>
      <c r="B191" s="83" t="s">
        <v>604</v>
      </c>
      <c r="C191" s="83">
        <v>2061.19</v>
      </c>
      <c r="D191" s="83" t="s">
        <v>592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626</v>
      </c>
      <c r="B192" s="83" t="s">
        <v>604</v>
      </c>
      <c r="C192" s="83">
        <v>35365.360000000001</v>
      </c>
      <c r="D192" s="83" t="s">
        <v>592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627</v>
      </c>
      <c r="B193" s="83" t="s">
        <v>604</v>
      </c>
      <c r="C193" s="83">
        <v>2315.59</v>
      </c>
      <c r="D193" s="83" t="s">
        <v>592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826</v>
      </c>
      <c r="B194" s="83" t="s">
        <v>604</v>
      </c>
      <c r="C194" s="83">
        <v>90994.54</v>
      </c>
      <c r="D194" s="83" t="s">
        <v>592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240</v>
      </c>
      <c r="C196" s="83" t="s">
        <v>628</v>
      </c>
      <c r="D196" s="83" t="s">
        <v>629</v>
      </c>
      <c r="E196" s="83" t="s">
        <v>630</v>
      </c>
      <c r="F196" s="83" t="s">
        <v>631</v>
      </c>
      <c r="G196" s="83" t="s">
        <v>632</v>
      </c>
      <c r="H196" s="83" t="s">
        <v>633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820</v>
      </c>
      <c r="B197" s="83" t="s">
        <v>638</v>
      </c>
      <c r="C197" s="83">
        <v>0.54</v>
      </c>
      <c r="D197" s="83">
        <v>50</v>
      </c>
      <c r="E197" s="83">
        <v>0.26</v>
      </c>
      <c r="F197" s="83">
        <v>24.59</v>
      </c>
      <c r="G197" s="83">
        <v>1</v>
      </c>
      <c r="H197" s="83" t="s">
        <v>821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648</v>
      </c>
      <c r="B198" s="83" t="s">
        <v>635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636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649</v>
      </c>
      <c r="B199" s="83" t="s">
        <v>635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636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634</v>
      </c>
      <c r="B200" s="83" t="s">
        <v>635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636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637</v>
      </c>
      <c r="B201" s="83" t="s">
        <v>638</v>
      </c>
      <c r="C201" s="83">
        <v>0.52</v>
      </c>
      <c r="D201" s="83">
        <v>331</v>
      </c>
      <c r="E201" s="83">
        <v>1.73</v>
      </c>
      <c r="F201" s="83">
        <v>1099.6500000000001</v>
      </c>
      <c r="G201" s="83">
        <v>1</v>
      </c>
      <c r="H201" s="83" t="s">
        <v>639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645</v>
      </c>
      <c r="B202" s="83" t="s">
        <v>638</v>
      </c>
      <c r="C202" s="83">
        <v>0.52</v>
      </c>
      <c r="D202" s="83">
        <v>331</v>
      </c>
      <c r="E202" s="83">
        <v>0.48</v>
      </c>
      <c r="F202" s="83">
        <v>303.43</v>
      </c>
      <c r="G202" s="83">
        <v>1</v>
      </c>
      <c r="H202" s="83" t="s">
        <v>639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640</v>
      </c>
      <c r="B203" s="83" t="s">
        <v>638</v>
      </c>
      <c r="C203" s="83">
        <v>0.52</v>
      </c>
      <c r="D203" s="83">
        <v>331</v>
      </c>
      <c r="E203" s="83">
        <v>1.49</v>
      </c>
      <c r="F203" s="83">
        <v>947.6</v>
      </c>
      <c r="G203" s="83">
        <v>1</v>
      </c>
      <c r="H203" s="83" t="s">
        <v>639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646</v>
      </c>
      <c r="B204" s="83" t="s">
        <v>638</v>
      </c>
      <c r="C204" s="83">
        <v>0.52</v>
      </c>
      <c r="D204" s="83">
        <v>331</v>
      </c>
      <c r="E204" s="83">
        <v>0.41</v>
      </c>
      <c r="F204" s="83">
        <v>262.20999999999998</v>
      </c>
      <c r="G204" s="83">
        <v>1</v>
      </c>
      <c r="H204" s="83" t="s">
        <v>639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641</v>
      </c>
      <c r="B205" s="83" t="s">
        <v>638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639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647</v>
      </c>
      <c r="B206" s="83" t="s">
        <v>638</v>
      </c>
      <c r="C206" s="83">
        <v>0.52</v>
      </c>
      <c r="D206" s="83">
        <v>331</v>
      </c>
      <c r="E206" s="83">
        <v>2.52</v>
      </c>
      <c r="F206" s="83">
        <v>1603.29</v>
      </c>
      <c r="G206" s="83">
        <v>1</v>
      </c>
      <c r="H206" s="83" t="s">
        <v>639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642</v>
      </c>
      <c r="B207" s="83" t="s">
        <v>638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639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643</v>
      </c>
      <c r="B208" s="83" t="s">
        <v>638</v>
      </c>
      <c r="C208" s="83">
        <v>0.52</v>
      </c>
      <c r="D208" s="83">
        <v>331</v>
      </c>
      <c r="E208" s="83">
        <v>1.37</v>
      </c>
      <c r="F208" s="83">
        <v>873.99</v>
      </c>
      <c r="G208" s="83">
        <v>1</v>
      </c>
      <c r="H208" s="83" t="s">
        <v>639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644</v>
      </c>
      <c r="B209" s="83" t="s">
        <v>638</v>
      </c>
      <c r="C209" s="83">
        <v>0.52</v>
      </c>
      <c r="D209" s="83">
        <v>331</v>
      </c>
      <c r="E209" s="83">
        <v>1.1499999999999999</v>
      </c>
      <c r="F209" s="83">
        <v>730.89</v>
      </c>
      <c r="G209" s="83">
        <v>1</v>
      </c>
      <c r="H209" s="83" t="s">
        <v>639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651</v>
      </c>
      <c r="B210" s="83" t="s">
        <v>638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650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652</v>
      </c>
      <c r="B211" s="83" t="s">
        <v>638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650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827</v>
      </c>
      <c r="B212" s="83" t="s">
        <v>638</v>
      </c>
      <c r="C212" s="83">
        <v>0.61</v>
      </c>
      <c r="D212" s="83">
        <v>1017.59</v>
      </c>
      <c r="E212" s="83">
        <v>36.64</v>
      </c>
      <c r="F212" s="83">
        <v>60956.41</v>
      </c>
      <c r="G212" s="83">
        <v>1</v>
      </c>
      <c r="H212" s="83" t="s">
        <v>650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240</v>
      </c>
      <c r="C214" s="83" t="s">
        <v>653</v>
      </c>
      <c r="D214" s="83" t="s">
        <v>654</v>
      </c>
      <c r="E214" s="83" t="s">
        <v>655</v>
      </c>
      <c r="F214" s="83" t="s">
        <v>656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661</v>
      </c>
      <c r="B215" s="83" t="s">
        <v>658</v>
      </c>
      <c r="C215" s="83" t="s">
        <v>659</v>
      </c>
      <c r="D215" s="83">
        <v>179352</v>
      </c>
      <c r="E215" s="83">
        <v>14673.92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660</v>
      </c>
      <c r="B216" s="83" t="s">
        <v>658</v>
      </c>
      <c r="C216" s="83" t="s">
        <v>659</v>
      </c>
      <c r="D216" s="83">
        <v>179352</v>
      </c>
      <c r="E216" s="83">
        <v>17268.150000000001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657</v>
      </c>
      <c r="B217" s="83" t="s">
        <v>658</v>
      </c>
      <c r="C217" s="83" t="s">
        <v>659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240</v>
      </c>
      <c r="C219" s="83" t="s">
        <v>662</v>
      </c>
      <c r="D219" s="83" t="s">
        <v>663</v>
      </c>
      <c r="E219" s="83" t="s">
        <v>664</v>
      </c>
      <c r="F219" s="83" t="s">
        <v>665</v>
      </c>
      <c r="G219" s="83" t="s">
        <v>666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667</v>
      </c>
      <c r="B220" s="83" t="s">
        <v>668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669</v>
      </c>
      <c r="C222" s="83" t="s">
        <v>670</v>
      </c>
      <c r="D222" s="83" t="s">
        <v>671</v>
      </c>
      <c r="E222" s="83" t="s">
        <v>672</v>
      </c>
      <c r="F222" s="83" t="s">
        <v>673</v>
      </c>
      <c r="G222" s="83" t="s">
        <v>674</v>
      </c>
      <c r="H222" s="83" t="s">
        <v>675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676</v>
      </c>
      <c r="B223" s="83">
        <v>91396.049799999993</v>
      </c>
      <c r="C223" s="83">
        <v>80.226799999999997</v>
      </c>
      <c r="D223" s="83">
        <v>492.31950000000001</v>
      </c>
      <c r="E223" s="83">
        <v>0</v>
      </c>
      <c r="F223" s="83">
        <v>2.9999999999999997E-4</v>
      </c>
      <c r="G223" s="84">
        <v>2969380</v>
      </c>
      <c r="H223" s="83">
        <v>33134.374100000001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677</v>
      </c>
      <c r="B224" s="83">
        <v>82723.140700000004</v>
      </c>
      <c r="C224" s="83">
        <v>72.535899999999998</v>
      </c>
      <c r="D224" s="83">
        <v>459.53680000000003</v>
      </c>
      <c r="E224" s="83">
        <v>0</v>
      </c>
      <c r="F224" s="83">
        <v>2.9999999999999997E-4</v>
      </c>
      <c r="G224" s="84">
        <v>2771730</v>
      </c>
      <c r="H224" s="83">
        <v>30032.646799999999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678</v>
      </c>
      <c r="B225" s="83">
        <v>90592.8603</v>
      </c>
      <c r="C225" s="83">
        <v>79.451599999999999</v>
      </c>
      <c r="D225" s="83">
        <v>500.54559999999998</v>
      </c>
      <c r="E225" s="83">
        <v>0</v>
      </c>
      <c r="F225" s="83">
        <v>2.9999999999999997E-4</v>
      </c>
      <c r="G225" s="84">
        <v>3019070</v>
      </c>
      <c r="H225" s="83">
        <v>32881.486299999997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679</v>
      </c>
      <c r="B226" s="83">
        <v>87316.516099999993</v>
      </c>
      <c r="C226" s="83">
        <v>76.507400000000004</v>
      </c>
      <c r="D226" s="83">
        <v>495.1053</v>
      </c>
      <c r="E226" s="83">
        <v>0</v>
      </c>
      <c r="F226" s="83">
        <v>2.9999999999999997E-4</v>
      </c>
      <c r="G226" s="84">
        <v>2986320</v>
      </c>
      <c r="H226" s="83">
        <v>31730.94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385</v>
      </c>
      <c r="B227" s="83">
        <v>89692.357099999994</v>
      </c>
      <c r="C227" s="83">
        <v>78.519000000000005</v>
      </c>
      <c r="D227" s="83">
        <v>521.13310000000001</v>
      </c>
      <c r="E227" s="83">
        <v>0</v>
      </c>
      <c r="F227" s="83">
        <v>2.9999999999999997E-4</v>
      </c>
      <c r="G227" s="84">
        <v>3143380</v>
      </c>
      <c r="H227" s="83">
        <v>32632.632099999999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680</v>
      </c>
      <c r="B228" s="83">
        <v>86483.725300000006</v>
      </c>
      <c r="C228" s="83">
        <v>75.655199999999994</v>
      </c>
      <c r="D228" s="83">
        <v>512.29700000000003</v>
      </c>
      <c r="E228" s="83">
        <v>0</v>
      </c>
      <c r="F228" s="83">
        <v>2.9999999999999997E-4</v>
      </c>
      <c r="G228" s="84">
        <v>3090140</v>
      </c>
      <c r="H228" s="83">
        <v>31495.1607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681</v>
      </c>
      <c r="B229" s="83">
        <v>90227.095199999996</v>
      </c>
      <c r="C229" s="83">
        <v>78.866699999999994</v>
      </c>
      <c r="D229" s="83">
        <v>545.78459999999995</v>
      </c>
      <c r="E229" s="83">
        <v>0</v>
      </c>
      <c r="F229" s="83">
        <v>2.9999999999999997E-4</v>
      </c>
      <c r="G229" s="84">
        <v>3292190</v>
      </c>
      <c r="H229" s="83">
        <v>32892.916799999999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682</v>
      </c>
      <c r="B230" s="83">
        <v>90115.950400000002</v>
      </c>
      <c r="C230" s="83">
        <v>78.764799999999994</v>
      </c>
      <c r="D230" s="83">
        <v>545.94680000000005</v>
      </c>
      <c r="E230" s="83">
        <v>0</v>
      </c>
      <c r="F230" s="83">
        <v>2.9999999999999997E-4</v>
      </c>
      <c r="G230" s="84">
        <v>3293180</v>
      </c>
      <c r="H230" s="83">
        <v>32854.944300000003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683</v>
      </c>
      <c r="B231" s="83">
        <v>89324.180099999998</v>
      </c>
      <c r="C231" s="83">
        <v>78.051500000000004</v>
      </c>
      <c r="D231" s="83">
        <v>544.96939999999995</v>
      </c>
      <c r="E231" s="83">
        <v>0</v>
      </c>
      <c r="F231" s="83">
        <v>2.9999999999999997E-4</v>
      </c>
      <c r="G231" s="84">
        <v>3287300</v>
      </c>
      <c r="H231" s="83">
        <v>32577.929199999999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684</v>
      </c>
      <c r="B232" s="83">
        <v>91227.967999999993</v>
      </c>
      <c r="C232" s="83">
        <v>79.787099999999995</v>
      </c>
      <c r="D232" s="83">
        <v>543.68129999999996</v>
      </c>
      <c r="E232" s="83">
        <v>0</v>
      </c>
      <c r="F232" s="83">
        <v>2.9999999999999997E-4</v>
      </c>
      <c r="G232" s="84">
        <v>3279460</v>
      </c>
      <c r="H232" s="83">
        <v>33232.9035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685</v>
      </c>
      <c r="B233" s="83">
        <v>86737.381299999994</v>
      </c>
      <c r="C233" s="83">
        <v>75.973299999999995</v>
      </c>
      <c r="D233" s="83">
        <v>496.58409999999998</v>
      </c>
      <c r="E233" s="83">
        <v>0</v>
      </c>
      <c r="F233" s="83">
        <v>2.9999999999999997E-4</v>
      </c>
      <c r="G233" s="84">
        <v>2995270</v>
      </c>
      <c r="H233" s="83">
        <v>31535.012200000001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686</v>
      </c>
      <c r="B234" s="83">
        <v>90269.7503</v>
      </c>
      <c r="C234" s="83">
        <v>79.209299999999999</v>
      </c>
      <c r="D234" s="83">
        <v>491.40050000000002</v>
      </c>
      <c r="E234" s="83">
        <v>0</v>
      </c>
      <c r="F234" s="83">
        <v>2.9999999999999997E-4</v>
      </c>
      <c r="G234" s="84">
        <v>2963870</v>
      </c>
      <c r="H234" s="83">
        <v>32741.756099999999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687</v>
      </c>
      <c r="B236" s="84">
        <v>1066110</v>
      </c>
      <c r="C236" s="83">
        <v>933.54849999999999</v>
      </c>
      <c r="D236" s="83">
        <v>6149.3040000000001</v>
      </c>
      <c r="E236" s="83">
        <v>0</v>
      </c>
      <c r="F236" s="83">
        <v>3.5999999999999999E-3</v>
      </c>
      <c r="G236" s="84">
        <v>37091300</v>
      </c>
      <c r="H236" s="83">
        <v>387742.70209999999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688</v>
      </c>
      <c r="B237" s="83">
        <v>82723.140700000004</v>
      </c>
      <c r="C237" s="83">
        <v>72.535899999999998</v>
      </c>
      <c r="D237" s="83">
        <v>459.53680000000003</v>
      </c>
      <c r="E237" s="83">
        <v>0</v>
      </c>
      <c r="F237" s="83">
        <v>2.9999999999999997E-4</v>
      </c>
      <c r="G237" s="84">
        <v>2771730</v>
      </c>
      <c r="H237" s="83">
        <v>30032.646799999999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689</v>
      </c>
      <c r="B238" s="83">
        <v>91396.049799999993</v>
      </c>
      <c r="C238" s="83">
        <v>80.226799999999997</v>
      </c>
      <c r="D238" s="83">
        <v>545.94680000000005</v>
      </c>
      <c r="E238" s="83">
        <v>0</v>
      </c>
      <c r="F238" s="83">
        <v>2.9999999999999997E-4</v>
      </c>
      <c r="G238" s="84">
        <v>3293180</v>
      </c>
      <c r="H238" s="83">
        <v>33232.9035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690</v>
      </c>
      <c r="C240" s="83" t="s">
        <v>691</v>
      </c>
      <c r="D240" s="83" t="s">
        <v>692</v>
      </c>
      <c r="E240" s="83" t="s">
        <v>693</v>
      </c>
      <c r="F240" s="83" t="s">
        <v>694</v>
      </c>
      <c r="G240" s="83" t="s">
        <v>695</v>
      </c>
      <c r="H240" s="83" t="s">
        <v>696</v>
      </c>
      <c r="I240" s="83" t="s">
        <v>697</v>
      </c>
      <c r="J240" s="83" t="s">
        <v>698</v>
      </c>
      <c r="K240" s="83" t="s">
        <v>699</v>
      </c>
      <c r="L240" s="83" t="s">
        <v>700</v>
      </c>
      <c r="M240" s="83" t="s">
        <v>701</v>
      </c>
      <c r="N240" s="83" t="s">
        <v>702</v>
      </c>
      <c r="O240" s="83" t="s">
        <v>703</v>
      </c>
      <c r="P240" s="83" t="s">
        <v>704</v>
      </c>
      <c r="Q240" s="83" t="s">
        <v>705</v>
      </c>
      <c r="R240" s="83" t="s">
        <v>706</v>
      </c>
      <c r="S240" s="83" t="s">
        <v>707</v>
      </c>
    </row>
    <row r="241" spans="1:19">
      <c r="A241" s="83" t="s">
        <v>676</v>
      </c>
      <c r="B241" s="84">
        <v>608834000000</v>
      </c>
      <c r="C241" s="83">
        <v>400739.804</v>
      </c>
      <c r="D241" s="83" t="s">
        <v>846</v>
      </c>
      <c r="E241" s="83">
        <v>177438.022</v>
      </c>
      <c r="F241" s="83">
        <v>92719.3</v>
      </c>
      <c r="G241" s="83">
        <v>41938.053</v>
      </c>
      <c r="H241" s="83">
        <v>0</v>
      </c>
      <c r="I241" s="83">
        <v>23800.954000000002</v>
      </c>
      <c r="J241" s="83">
        <v>11888</v>
      </c>
      <c r="K241" s="83">
        <v>1870.895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2195.79</v>
      </c>
      <c r="R241" s="83">
        <v>0</v>
      </c>
      <c r="S241" s="83">
        <v>0</v>
      </c>
    </row>
    <row r="242" spans="1:19">
      <c r="A242" s="83" t="s">
        <v>677</v>
      </c>
      <c r="B242" s="84">
        <v>568310000000</v>
      </c>
      <c r="C242" s="83">
        <v>425682.04499999998</v>
      </c>
      <c r="D242" s="83" t="s">
        <v>773</v>
      </c>
      <c r="E242" s="83">
        <v>177438.022</v>
      </c>
      <c r="F242" s="83">
        <v>92719.3</v>
      </c>
      <c r="G242" s="83">
        <v>44473.745999999999</v>
      </c>
      <c r="H242" s="83">
        <v>0</v>
      </c>
      <c r="I242" s="83">
        <v>45102.726000000002</v>
      </c>
      <c r="J242" s="83">
        <v>11888</v>
      </c>
      <c r="K242" s="83">
        <v>2389.0430000000001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2782.4169999999999</v>
      </c>
      <c r="R242" s="83">
        <v>0</v>
      </c>
      <c r="S242" s="83">
        <v>0</v>
      </c>
    </row>
    <row r="243" spans="1:19">
      <c r="A243" s="83" t="s">
        <v>678</v>
      </c>
      <c r="B243" s="84">
        <v>619022000000</v>
      </c>
      <c r="C243" s="83">
        <v>406251.78100000002</v>
      </c>
      <c r="D243" s="83" t="s">
        <v>847</v>
      </c>
      <c r="E243" s="83">
        <v>177438.022</v>
      </c>
      <c r="F243" s="83">
        <v>92719.3</v>
      </c>
      <c r="G243" s="83">
        <v>42860.722999999998</v>
      </c>
      <c r="H243" s="83">
        <v>0</v>
      </c>
      <c r="I243" s="83">
        <v>27895.884999999998</v>
      </c>
      <c r="J243" s="83">
        <v>11888</v>
      </c>
      <c r="K243" s="83">
        <v>1879.1289999999999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2681.931</v>
      </c>
      <c r="R243" s="83">
        <v>0</v>
      </c>
      <c r="S243" s="83">
        <v>0</v>
      </c>
    </row>
    <row r="244" spans="1:19">
      <c r="A244" s="83" t="s">
        <v>679</v>
      </c>
      <c r="B244" s="84">
        <v>612309000000</v>
      </c>
      <c r="C244" s="83">
        <v>428557.55</v>
      </c>
      <c r="D244" s="83" t="s">
        <v>848</v>
      </c>
      <c r="E244" s="83">
        <v>177438.022</v>
      </c>
      <c r="F244" s="83">
        <v>92719.3</v>
      </c>
      <c r="G244" s="83">
        <v>45509.589</v>
      </c>
      <c r="H244" s="83">
        <v>0</v>
      </c>
      <c r="I244" s="83">
        <v>47417.21</v>
      </c>
      <c r="J244" s="83">
        <v>11888</v>
      </c>
      <c r="K244" s="83">
        <v>1941.184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2755.4549999999999</v>
      </c>
      <c r="R244" s="83">
        <v>0</v>
      </c>
      <c r="S244" s="83">
        <v>0</v>
      </c>
    </row>
    <row r="245" spans="1:19">
      <c r="A245" s="83" t="s">
        <v>385</v>
      </c>
      <c r="B245" s="84">
        <v>644512000000</v>
      </c>
      <c r="C245" s="83">
        <v>433685.37599999999</v>
      </c>
      <c r="D245" s="83" t="s">
        <v>774</v>
      </c>
      <c r="E245" s="83">
        <v>177438.022</v>
      </c>
      <c r="F245" s="83">
        <v>92719.3</v>
      </c>
      <c r="G245" s="83">
        <v>45119.394</v>
      </c>
      <c r="H245" s="83">
        <v>0</v>
      </c>
      <c r="I245" s="83">
        <v>52377.019</v>
      </c>
      <c r="J245" s="83">
        <v>11888</v>
      </c>
      <c r="K245" s="83">
        <v>2431.4690000000001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2823.3809999999999</v>
      </c>
      <c r="R245" s="83">
        <v>0</v>
      </c>
      <c r="S245" s="83">
        <v>0</v>
      </c>
    </row>
    <row r="246" spans="1:19">
      <c r="A246" s="83" t="s">
        <v>680</v>
      </c>
      <c r="B246" s="84">
        <v>633595000000</v>
      </c>
      <c r="C246" s="83">
        <v>442687.22100000002</v>
      </c>
      <c r="D246" s="83" t="s">
        <v>883</v>
      </c>
      <c r="E246" s="83">
        <v>177438.022</v>
      </c>
      <c r="F246" s="83">
        <v>92719.3</v>
      </c>
      <c r="G246" s="83">
        <v>46822.637999999999</v>
      </c>
      <c r="H246" s="83">
        <v>0</v>
      </c>
      <c r="I246" s="83">
        <v>59644.85</v>
      </c>
      <c r="J246" s="83">
        <v>11888</v>
      </c>
      <c r="K246" s="83">
        <v>2935.3440000000001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2350.277</v>
      </c>
      <c r="R246" s="83">
        <v>0</v>
      </c>
      <c r="S246" s="83">
        <v>0</v>
      </c>
    </row>
    <row r="247" spans="1:19">
      <c r="A247" s="83" t="s">
        <v>681</v>
      </c>
      <c r="B247" s="84">
        <v>675023000000</v>
      </c>
      <c r="C247" s="83">
        <v>494319.33500000002</v>
      </c>
      <c r="D247" s="83" t="s">
        <v>884</v>
      </c>
      <c r="E247" s="83">
        <v>167588.533</v>
      </c>
      <c r="F247" s="83">
        <v>91473.540999999997</v>
      </c>
      <c r="G247" s="83">
        <v>48731.796000000002</v>
      </c>
      <c r="H247" s="83">
        <v>0</v>
      </c>
      <c r="I247" s="83">
        <v>118920.367</v>
      </c>
      <c r="J247" s="83">
        <v>11888</v>
      </c>
      <c r="K247" s="83">
        <v>3775.6619999999998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3052.645</v>
      </c>
      <c r="R247" s="83">
        <v>0</v>
      </c>
      <c r="S247" s="83">
        <v>0</v>
      </c>
    </row>
    <row r="248" spans="1:19">
      <c r="A248" s="83" t="s">
        <v>682</v>
      </c>
      <c r="B248" s="84">
        <v>675225000000</v>
      </c>
      <c r="C248" s="83">
        <v>437055.799</v>
      </c>
      <c r="D248" s="83" t="s">
        <v>758</v>
      </c>
      <c r="E248" s="83">
        <v>177438.022</v>
      </c>
      <c r="F248" s="83">
        <v>92719.3</v>
      </c>
      <c r="G248" s="83">
        <v>46284.004000000001</v>
      </c>
      <c r="H248" s="83">
        <v>0</v>
      </c>
      <c r="I248" s="83">
        <v>54424.665999999997</v>
      </c>
      <c r="J248" s="83">
        <v>11888</v>
      </c>
      <c r="K248" s="83">
        <v>2592.288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2820.7280000000001</v>
      </c>
      <c r="R248" s="83">
        <v>0</v>
      </c>
      <c r="S248" s="83">
        <v>0</v>
      </c>
    </row>
    <row r="249" spans="1:19">
      <c r="A249" s="83" t="s">
        <v>683</v>
      </c>
      <c r="B249" s="84">
        <v>674020000000</v>
      </c>
      <c r="C249" s="83">
        <v>494781.495</v>
      </c>
      <c r="D249" s="83" t="s">
        <v>721</v>
      </c>
      <c r="E249" s="83">
        <v>177438.022</v>
      </c>
      <c r="F249" s="83">
        <v>92719.3</v>
      </c>
      <c r="G249" s="83">
        <v>49540.182999999997</v>
      </c>
      <c r="H249" s="83">
        <v>0</v>
      </c>
      <c r="I249" s="83">
        <v>107837.539</v>
      </c>
      <c r="J249" s="83">
        <v>11888</v>
      </c>
      <c r="K249" s="83">
        <v>3442.71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3026.951</v>
      </c>
      <c r="R249" s="83">
        <v>0</v>
      </c>
      <c r="S249" s="83">
        <v>0</v>
      </c>
    </row>
    <row r="250" spans="1:19">
      <c r="A250" s="83" t="s">
        <v>684</v>
      </c>
      <c r="B250" s="84">
        <v>672414000000</v>
      </c>
      <c r="C250" s="83">
        <v>447208.27299999999</v>
      </c>
      <c r="D250" s="83" t="s">
        <v>775</v>
      </c>
      <c r="E250" s="83">
        <v>177438.022</v>
      </c>
      <c r="F250" s="83">
        <v>92719.3</v>
      </c>
      <c r="G250" s="83">
        <v>45802.572999999997</v>
      </c>
      <c r="H250" s="83">
        <v>0</v>
      </c>
      <c r="I250" s="83">
        <v>64788.108</v>
      </c>
      <c r="J250" s="83">
        <v>11888</v>
      </c>
      <c r="K250" s="83">
        <v>2794.5970000000002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2888.8809999999999</v>
      </c>
      <c r="R250" s="83">
        <v>0</v>
      </c>
      <c r="S250" s="83">
        <v>0</v>
      </c>
    </row>
    <row r="251" spans="1:19">
      <c r="A251" s="83" t="s">
        <v>685</v>
      </c>
      <c r="B251" s="84">
        <v>614143000000</v>
      </c>
      <c r="C251" s="83">
        <v>414880.348</v>
      </c>
      <c r="D251" s="83" t="s">
        <v>776</v>
      </c>
      <c r="E251" s="83">
        <v>177438.022</v>
      </c>
      <c r="F251" s="83">
        <v>92719.3</v>
      </c>
      <c r="G251" s="83">
        <v>43118.087</v>
      </c>
      <c r="H251" s="83">
        <v>0</v>
      </c>
      <c r="I251" s="83">
        <v>35980.114000000001</v>
      </c>
      <c r="J251" s="83">
        <v>11888</v>
      </c>
      <c r="K251" s="83">
        <v>2093.1970000000001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2754.8380000000002</v>
      </c>
      <c r="R251" s="83">
        <v>0</v>
      </c>
      <c r="S251" s="83">
        <v>0</v>
      </c>
    </row>
    <row r="252" spans="1:19">
      <c r="A252" s="83" t="s">
        <v>686</v>
      </c>
      <c r="B252" s="84">
        <v>607704000000</v>
      </c>
      <c r="C252" s="83">
        <v>399238.32799999998</v>
      </c>
      <c r="D252" s="83" t="s">
        <v>849</v>
      </c>
      <c r="E252" s="83">
        <v>177438.022</v>
      </c>
      <c r="F252" s="83">
        <v>92719.3</v>
      </c>
      <c r="G252" s="83">
        <v>41451.285000000003</v>
      </c>
      <c r="H252" s="83">
        <v>0</v>
      </c>
      <c r="I252" s="83">
        <v>22793.741000000002</v>
      </c>
      <c r="J252" s="83">
        <v>11888</v>
      </c>
      <c r="K252" s="83">
        <v>1821.165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2238.0230000000001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687</v>
      </c>
      <c r="B254" s="84">
        <v>7605110000000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688</v>
      </c>
      <c r="B255" s="84">
        <v>568310000000</v>
      </c>
      <c r="C255" s="83">
        <v>399238.32799999998</v>
      </c>
      <c r="D255" s="83"/>
      <c r="E255" s="83">
        <v>167588.533</v>
      </c>
      <c r="F255" s="83">
        <v>91473.540999999997</v>
      </c>
      <c r="G255" s="83">
        <v>41451.285000000003</v>
      </c>
      <c r="H255" s="83">
        <v>0</v>
      </c>
      <c r="I255" s="83">
        <v>22793.741000000002</v>
      </c>
      <c r="J255" s="83">
        <v>11888</v>
      </c>
      <c r="K255" s="83">
        <v>1821.165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2195.79</v>
      </c>
      <c r="R255" s="83">
        <v>0</v>
      </c>
      <c r="S255" s="83">
        <v>0</v>
      </c>
    </row>
    <row r="256" spans="1:19">
      <c r="A256" s="83" t="s">
        <v>689</v>
      </c>
      <c r="B256" s="84">
        <v>675225000000</v>
      </c>
      <c r="C256" s="83">
        <v>494781.495</v>
      </c>
      <c r="D256" s="83"/>
      <c r="E256" s="83">
        <v>177438.022</v>
      </c>
      <c r="F256" s="83">
        <v>92719.3</v>
      </c>
      <c r="G256" s="83">
        <v>49540.182999999997</v>
      </c>
      <c r="H256" s="83">
        <v>0</v>
      </c>
      <c r="I256" s="83">
        <v>118920.367</v>
      </c>
      <c r="J256" s="83">
        <v>11888</v>
      </c>
      <c r="K256" s="83">
        <v>3775.6619999999998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3052.645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710</v>
      </c>
      <c r="C258" s="83" t="s">
        <v>711</v>
      </c>
      <c r="D258" s="83" t="s">
        <v>131</v>
      </c>
      <c r="E258" s="83" t="s">
        <v>286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712</v>
      </c>
      <c r="B259" s="83">
        <v>305506.84000000003</v>
      </c>
      <c r="C259" s="83">
        <v>65647.710000000006</v>
      </c>
      <c r="D259" s="83">
        <v>0</v>
      </c>
      <c r="E259" s="83">
        <v>371154.55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713</v>
      </c>
      <c r="B260" s="83">
        <v>26.93</v>
      </c>
      <c r="C260" s="83">
        <v>5.79</v>
      </c>
      <c r="D260" s="83">
        <v>0</v>
      </c>
      <c r="E260" s="83">
        <v>32.71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714</v>
      </c>
      <c r="B261" s="83">
        <v>26.93</v>
      </c>
      <c r="C261" s="83">
        <v>5.79</v>
      </c>
      <c r="D261" s="83">
        <v>0</v>
      </c>
      <c r="E261" s="83">
        <v>32.71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1"/>
      <c r="C262" s="81"/>
      <c r="D262" s="81"/>
      <c r="E262" s="81"/>
      <c r="F262" s="81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424</v>
      </c>
      <c r="C1" s="83" t="s">
        <v>425</v>
      </c>
      <c r="D1" s="83" t="s">
        <v>426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427</v>
      </c>
      <c r="B2" s="83">
        <v>16878.71</v>
      </c>
      <c r="C2" s="83">
        <v>1487.73</v>
      </c>
      <c r="D2" s="83">
        <v>1487.73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428</v>
      </c>
      <c r="B3" s="83">
        <v>16878.71</v>
      </c>
      <c r="C3" s="83">
        <v>1487.73</v>
      </c>
      <c r="D3" s="83">
        <v>1487.73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429</v>
      </c>
      <c r="B4" s="83">
        <v>39183.14</v>
      </c>
      <c r="C4" s="83">
        <v>3453.69</v>
      </c>
      <c r="D4" s="83">
        <v>3453.69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430</v>
      </c>
      <c r="B5" s="83">
        <v>39183.14</v>
      </c>
      <c r="C5" s="83">
        <v>3453.69</v>
      </c>
      <c r="D5" s="83">
        <v>3453.69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432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433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434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435</v>
      </c>
      <c r="C12" s="83" t="s">
        <v>436</v>
      </c>
      <c r="D12" s="83" t="s">
        <v>437</v>
      </c>
      <c r="E12" s="83" t="s">
        <v>438</v>
      </c>
      <c r="F12" s="83" t="s">
        <v>439</v>
      </c>
      <c r="G12" s="83" t="s">
        <v>440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195</v>
      </c>
      <c r="B13" s="83">
        <v>1.17</v>
      </c>
      <c r="C13" s="83">
        <v>831.94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196</v>
      </c>
      <c r="B14" s="83">
        <v>1574.17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204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205</v>
      </c>
      <c r="B16" s="83">
        <v>186.73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206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207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208</v>
      </c>
      <c r="B19" s="83">
        <v>1304.79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209</v>
      </c>
      <c r="B20" s="83">
        <v>76.75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210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211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190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212</v>
      </c>
      <c r="B24" s="83">
        <v>0</v>
      </c>
      <c r="C24" s="83">
        <v>6454.02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213</v>
      </c>
      <c r="B25" s="83">
        <v>73.12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214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215</v>
      </c>
      <c r="B28" s="83">
        <v>8354.1</v>
      </c>
      <c r="C28" s="83">
        <v>8524.61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431</v>
      </c>
      <c r="C30" s="83" t="s">
        <v>337</v>
      </c>
      <c r="D30" s="83" t="s">
        <v>441</v>
      </c>
      <c r="E30" s="83" t="s">
        <v>442</v>
      </c>
      <c r="F30" s="83" t="s">
        <v>443</v>
      </c>
      <c r="G30" s="83" t="s">
        <v>444</v>
      </c>
      <c r="H30" s="83" t="s">
        <v>445</v>
      </c>
      <c r="I30" s="83" t="s">
        <v>446</v>
      </c>
      <c r="J30" s="83" t="s">
        <v>447</v>
      </c>
      <c r="K30"/>
      <c r="L30"/>
      <c r="M30"/>
      <c r="N30"/>
      <c r="O30"/>
      <c r="P30"/>
      <c r="Q30"/>
      <c r="R30"/>
      <c r="S30"/>
    </row>
    <row r="31" spans="1:19">
      <c r="A31" s="83" t="s">
        <v>466</v>
      </c>
      <c r="B31" s="83">
        <v>331.66</v>
      </c>
      <c r="C31" s="83" t="s">
        <v>285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448</v>
      </c>
      <c r="B32" s="83">
        <v>1978.83</v>
      </c>
      <c r="C32" s="83" t="s">
        <v>285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454</v>
      </c>
      <c r="B33" s="83">
        <v>188.86</v>
      </c>
      <c r="C33" s="83" t="s">
        <v>285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462</v>
      </c>
      <c r="B34" s="83">
        <v>389.4</v>
      </c>
      <c r="C34" s="83" t="s">
        <v>285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469</v>
      </c>
      <c r="B35" s="83">
        <v>412.12</v>
      </c>
      <c r="C35" s="83" t="s">
        <v>285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467</v>
      </c>
      <c r="B36" s="83">
        <v>331.66</v>
      </c>
      <c r="C36" s="83" t="s">
        <v>285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468</v>
      </c>
      <c r="B37" s="83">
        <v>103.3</v>
      </c>
      <c r="C37" s="83" t="s">
        <v>285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453</v>
      </c>
      <c r="B38" s="83">
        <v>78.040000000000006</v>
      </c>
      <c r="C38" s="83" t="s">
        <v>285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455</v>
      </c>
      <c r="B39" s="83">
        <v>1308.19</v>
      </c>
      <c r="C39" s="83" t="s">
        <v>285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451</v>
      </c>
      <c r="B40" s="83">
        <v>164.24</v>
      </c>
      <c r="C40" s="83" t="s">
        <v>285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449</v>
      </c>
      <c r="B41" s="83">
        <v>67.069999999999993</v>
      </c>
      <c r="C41" s="83" t="s">
        <v>285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450</v>
      </c>
      <c r="B42" s="83">
        <v>77.67</v>
      </c>
      <c r="C42" s="83" t="s">
        <v>285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456</v>
      </c>
      <c r="B43" s="83">
        <v>39.020000000000003</v>
      </c>
      <c r="C43" s="83" t="s">
        <v>285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463</v>
      </c>
      <c r="B44" s="83">
        <v>39.020000000000003</v>
      </c>
      <c r="C44" s="83" t="s">
        <v>285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457</v>
      </c>
      <c r="B45" s="83">
        <v>39.020000000000003</v>
      </c>
      <c r="C45" s="83" t="s">
        <v>285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464</v>
      </c>
      <c r="B46" s="83">
        <v>39.020000000000003</v>
      </c>
      <c r="C46" s="83" t="s">
        <v>285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458</v>
      </c>
      <c r="B47" s="83">
        <v>24.52</v>
      </c>
      <c r="C47" s="83" t="s">
        <v>285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465</v>
      </c>
      <c r="B48" s="83">
        <v>24.53</v>
      </c>
      <c r="C48" s="83" t="s">
        <v>285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459</v>
      </c>
      <c r="B49" s="83">
        <v>24.53</v>
      </c>
      <c r="C49" s="83" t="s">
        <v>285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460</v>
      </c>
      <c r="B50" s="83">
        <v>39.020000000000003</v>
      </c>
      <c r="C50" s="83" t="s">
        <v>285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461</v>
      </c>
      <c r="B51" s="83">
        <v>39.020000000000003</v>
      </c>
      <c r="C51" s="83" t="s">
        <v>285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452</v>
      </c>
      <c r="B52" s="83">
        <v>94.76</v>
      </c>
      <c r="C52" s="83" t="s">
        <v>285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286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470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471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175</v>
      </c>
      <c r="C57" s="83" t="s">
        <v>472</v>
      </c>
      <c r="D57" s="83" t="s">
        <v>473</v>
      </c>
      <c r="E57" s="83" t="s">
        <v>474</v>
      </c>
      <c r="F57" s="83" t="s">
        <v>475</v>
      </c>
      <c r="G57" s="83" t="s">
        <v>476</v>
      </c>
      <c r="H57" s="83" t="s">
        <v>477</v>
      </c>
      <c r="I57" s="83" t="s">
        <v>478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527</v>
      </c>
      <c r="B58" s="83" t="s">
        <v>726</v>
      </c>
      <c r="C58" s="83">
        <v>0.08</v>
      </c>
      <c r="D58" s="83">
        <v>1.0109999999999999</v>
      </c>
      <c r="E58" s="83">
        <v>1.1910000000000001</v>
      </c>
      <c r="F58" s="83">
        <v>97.55</v>
      </c>
      <c r="G58" s="83">
        <v>0</v>
      </c>
      <c r="H58" s="83">
        <v>90</v>
      </c>
      <c r="I58" s="83" t="s">
        <v>481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528</v>
      </c>
      <c r="B59" s="83" t="s">
        <v>727</v>
      </c>
      <c r="C59" s="83">
        <v>0.3</v>
      </c>
      <c r="D59" s="83">
        <v>0.48899999999999999</v>
      </c>
      <c r="E59" s="83">
        <v>0.53900000000000003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482</v>
      </c>
      <c r="B60" s="83" t="s">
        <v>480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483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479</v>
      </c>
      <c r="B61" s="83" t="s">
        <v>480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481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484</v>
      </c>
      <c r="B62" s="83" t="s">
        <v>480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485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486</v>
      </c>
      <c r="B63" s="83" t="s">
        <v>480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487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488</v>
      </c>
      <c r="B64" s="83" t="s">
        <v>480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497</v>
      </c>
      <c r="B65" s="83" t="s">
        <v>728</v>
      </c>
      <c r="C65" s="83">
        <v>0.08</v>
      </c>
      <c r="D65" s="83">
        <v>1.0109999999999999</v>
      </c>
      <c r="E65" s="83">
        <v>1.1910000000000001</v>
      </c>
      <c r="F65" s="83">
        <v>22.95</v>
      </c>
      <c r="G65" s="83">
        <v>90</v>
      </c>
      <c r="H65" s="83">
        <v>90</v>
      </c>
      <c r="I65" s="83" t="s">
        <v>483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498</v>
      </c>
      <c r="B66" s="83" t="s">
        <v>728</v>
      </c>
      <c r="C66" s="83">
        <v>0.08</v>
      </c>
      <c r="D66" s="83">
        <v>1.0109999999999999</v>
      </c>
      <c r="E66" s="83">
        <v>1.1910000000000001</v>
      </c>
      <c r="F66" s="83">
        <v>129.22999999999999</v>
      </c>
      <c r="G66" s="83">
        <v>180</v>
      </c>
      <c r="H66" s="83">
        <v>90</v>
      </c>
      <c r="I66" s="83" t="s">
        <v>485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499</v>
      </c>
      <c r="B67" s="83" t="s">
        <v>727</v>
      </c>
      <c r="C67" s="83">
        <v>0.3</v>
      </c>
      <c r="D67" s="83">
        <v>0.48899999999999999</v>
      </c>
      <c r="E67" s="83">
        <v>0.53900000000000003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515</v>
      </c>
      <c r="B68" s="83" t="s">
        <v>726</v>
      </c>
      <c r="C68" s="83">
        <v>0.08</v>
      </c>
      <c r="D68" s="83">
        <v>1.0109999999999999</v>
      </c>
      <c r="E68" s="83">
        <v>1.1910000000000001</v>
      </c>
      <c r="F68" s="83">
        <v>70.599999999999994</v>
      </c>
      <c r="G68" s="83">
        <v>0</v>
      </c>
      <c r="H68" s="83">
        <v>90</v>
      </c>
      <c r="I68" s="83" t="s">
        <v>481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517</v>
      </c>
      <c r="B69" s="83" t="s">
        <v>726</v>
      </c>
      <c r="C69" s="83">
        <v>0.08</v>
      </c>
      <c r="D69" s="83">
        <v>1.0109999999999999</v>
      </c>
      <c r="E69" s="83">
        <v>1.1910000000000001</v>
      </c>
      <c r="F69" s="83">
        <v>26.02</v>
      </c>
      <c r="G69" s="83">
        <v>180</v>
      </c>
      <c r="H69" s="83">
        <v>90</v>
      </c>
      <c r="I69" s="83" t="s">
        <v>485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516</v>
      </c>
      <c r="B70" s="83" t="s">
        <v>726</v>
      </c>
      <c r="C70" s="83">
        <v>0.08</v>
      </c>
      <c r="D70" s="83">
        <v>1.0109999999999999</v>
      </c>
      <c r="E70" s="83">
        <v>1.1910000000000001</v>
      </c>
      <c r="F70" s="83">
        <v>26.01</v>
      </c>
      <c r="G70" s="83">
        <v>0</v>
      </c>
      <c r="H70" s="83">
        <v>90</v>
      </c>
      <c r="I70" s="83" t="s">
        <v>481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518</v>
      </c>
      <c r="B71" s="83" t="s">
        <v>726</v>
      </c>
      <c r="C71" s="83">
        <v>0.08</v>
      </c>
      <c r="D71" s="83">
        <v>1.0109999999999999</v>
      </c>
      <c r="E71" s="83">
        <v>1.1910000000000001</v>
      </c>
      <c r="F71" s="83">
        <v>70.599999999999994</v>
      </c>
      <c r="G71" s="83">
        <v>180</v>
      </c>
      <c r="H71" s="83">
        <v>90</v>
      </c>
      <c r="I71" s="83" t="s">
        <v>485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535</v>
      </c>
      <c r="B72" s="83" t="s">
        <v>726</v>
      </c>
      <c r="C72" s="83">
        <v>0.08</v>
      </c>
      <c r="D72" s="83">
        <v>1.0109999999999999</v>
      </c>
      <c r="E72" s="83">
        <v>1.1910000000000001</v>
      </c>
      <c r="F72" s="83">
        <v>17.649999999999999</v>
      </c>
      <c r="G72" s="83">
        <v>0</v>
      </c>
      <c r="H72" s="83">
        <v>90</v>
      </c>
      <c r="I72" s="83" t="s">
        <v>481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536</v>
      </c>
      <c r="B73" s="83" t="s">
        <v>726</v>
      </c>
      <c r="C73" s="83">
        <v>0.08</v>
      </c>
      <c r="D73" s="83">
        <v>1.0109999999999999</v>
      </c>
      <c r="E73" s="83">
        <v>1.1910000000000001</v>
      </c>
      <c r="F73" s="83">
        <v>15.79</v>
      </c>
      <c r="G73" s="83">
        <v>0</v>
      </c>
      <c r="H73" s="83">
        <v>90</v>
      </c>
      <c r="I73" s="83" t="s">
        <v>481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537</v>
      </c>
      <c r="B74" s="83" t="s">
        <v>726</v>
      </c>
      <c r="C74" s="83">
        <v>0.08</v>
      </c>
      <c r="D74" s="83">
        <v>1.0109999999999999</v>
      </c>
      <c r="E74" s="83">
        <v>1.1910000000000001</v>
      </c>
      <c r="F74" s="83">
        <v>52.03</v>
      </c>
      <c r="G74" s="83">
        <v>180</v>
      </c>
      <c r="H74" s="83">
        <v>90</v>
      </c>
      <c r="I74" s="83" t="s">
        <v>485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538</v>
      </c>
      <c r="B75" s="83" t="s">
        <v>727</v>
      </c>
      <c r="C75" s="83">
        <v>0.3</v>
      </c>
      <c r="D75" s="83">
        <v>0.48899999999999999</v>
      </c>
      <c r="E75" s="83">
        <v>0.53900000000000003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539</v>
      </c>
      <c r="B76" s="83" t="s">
        <v>727</v>
      </c>
      <c r="C76" s="83">
        <v>0.3</v>
      </c>
      <c r="D76" s="83">
        <v>0.48899999999999999</v>
      </c>
      <c r="E76" s="83">
        <v>0.53900000000000003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529</v>
      </c>
      <c r="B77" s="83" t="s">
        <v>726</v>
      </c>
      <c r="C77" s="83">
        <v>0.08</v>
      </c>
      <c r="D77" s="83">
        <v>1.0109999999999999</v>
      </c>
      <c r="E77" s="83">
        <v>1.1910000000000001</v>
      </c>
      <c r="F77" s="83">
        <v>97.55</v>
      </c>
      <c r="G77" s="83">
        <v>0</v>
      </c>
      <c r="H77" s="83">
        <v>90</v>
      </c>
      <c r="I77" s="83" t="s">
        <v>481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530</v>
      </c>
      <c r="B78" s="83" t="s">
        <v>727</v>
      </c>
      <c r="C78" s="83">
        <v>0.3</v>
      </c>
      <c r="D78" s="83">
        <v>0.48899999999999999</v>
      </c>
      <c r="E78" s="83">
        <v>0.53900000000000003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533</v>
      </c>
      <c r="B79" s="83" t="s">
        <v>726</v>
      </c>
      <c r="C79" s="83">
        <v>0.08</v>
      </c>
      <c r="D79" s="83">
        <v>1.0109999999999999</v>
      </c>
      <c r="E79" s="83">
        <v>1.1910000000000001</v>
      </c>
      <c r="F79" s="83">
        <v>13.94</v>
      </c>
      <c r="G79" s="83">
        <v>180</v>
      </c>
      <c r="H79" s="83">
        <v>90</v>
      </c>
      <c r="I79" s="83" t="s">
        <v>485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532</v>
      </c>
      <c r="B80" s="83" t="s">
        <v>726</v>
      </c>
      <c r="C80" s="83">
        <v>0.08</v>
      </c>
      <c r="D80" s="83">
        <v>1.0109999999999999</v>
      </c>
      <c r="E80" s="83">
        <v>1.1910000000000001</v>
      </c>
      <c r="F80" s="83">
        <v>52.03</v>
      </c>
      <c r="G80" s="83">
        <v>90</v>
      </c>
      <c r="H80" s="83">
        <v>90</v>
      </c>
      <c r="I80" s="83" t="s">
        <v>483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531</v>
      </c>
      <c r="B81" s="83" t="s">
        <v>726</v>
      </c>
      <c r="C81" s="83">
        <v>0.08</v>
      </c>
      <c r="D81" s="83">
        <v>1.0109999999999999</v>
      </c>
      <c r="E81" s="83">
        <v>1.1910000000000001</v>
      </c>
      <c r="F81" s="83">
        <v>21.37</v>
      </c>
      <c r="G81" s="83">
        <v>0</v>
      </c>
      <c r="H81" s="83">
        <v>90</v>
      </c>
      <c r="I81" s="83" t="s">
        <v>481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534</v>
      </c>
      <c r="B82" s="83" t="s">
        <v>727</v>
      </c>
      <c r="C82" s="83">
        <v>0.3</v>
      </c>
      <c r="D82" s="83">
        <v>0.48899999999999999</v>
      </c>
      <c r="E82" s="83">
        <v>0.53900000000000003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496</v>
      </c>
      <c r="B83" s="83" t="s">
        <v>728</v>
      </c>
      <c r="C83" s="83">
        <v>0.08</v>
      </c>
      <c r="D83" s="83">
        <v>1.0109999999999999</v>
      </c>
      <c r="E83" s="83">
        <v>1.1910000000000001</v>
      </c>
      <c r="F83" s="83">
        <v>67.63</v>
      </c>
      <c r="G83" s="83">
        <v>90</v>
      </c>
      <c r="H83" s="83">
        <v>90</v>
      </c>
      <c r="I83" s="83" t="s">
        <v>483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495</v>
      </c>
      <c r="B84" s="83" t="s">
        <v>728</v>
      </c>
      <c r="C84" s="83">
        <v>0.08</v>
      </c>
      <c r="D84" s="83">
        <v>1.0109999999999999</v>
      </c>
      <c r="E84" s="83">
        <v>1.1910000000000001</v>
      </c>
      <c r="F84" s="83">
        <v>18.12</v>
      </c>
      <c r="G84" s="83">
        <v>0</v>
      </c>
      <c r="H84" s="83">
        <v>90</v>
      </c>
      <c r="I84" s="83" t="s">
        <v>481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500</v>
      </c>
      <c r="B85" s="83" t="s">
        <v>728</v>
      </c>
      <c r="C85" s="83">
        <v>0.08</v>
      </c>
      <c r="D85" s="83">
        <v>1.0109999999999999</v>
      </c>
      <c r="E85" s="83">
        <v>1.1910000000000001</v>
      </c>
      <c r="F85" s="83">
        <v>213.77</v>
      </c>
      <c r="G85" s="83">
        <v>0</v>
      </c>
      <c r="H85" s="83">
        <v>90</v>
      </c>
      <c r="I85" s="83" t="s">
        <v>481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502</v>
      </c>
      <c r="B86" s="83" t="s">
        <v>728</v>
      </c>
      <c r="C86" s="83">
        <v>0.08</v>
      </c>
      <c r="D86" s="83">
        <v>1.0109999999999999</v>
      </c>
      <c r="E86" s="83">
        <v>1.1910000000000001</v>
      </c>
      <c r="F86" s="83">
        <v>167.88</v>
      </c>
      <c r="G86" s="83">
        <v>180</v>
      </c>
      <c r="H86" s="83">
        <v>90</v>
      </c>
      <c r="I86" s="83" t="s">
        <v>485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503</v>
      </c>
      <c r="B87" s="83" t="s">
        <v>728</v>
      </c>
      <c r="C87" s="83">
        <v>0.08</v>
      </c>
      <c r="D87" s="83">
        <v>1.0109999999999999</v>
      </c>
      <c r="E87" s="83">
        <v>1.1910000000000001</v>
      </c>
      <c r="F87" s="83">
        <v>41.06</v>
      </c>
      <c r="G87" s="83">
        <v>270</v>
      </c>
      <c r="H87" s="83">
        <v>90</v>
      </c>
      <c r="I87" s="83" t="s">
        <v>487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501</v>
      </c>
      <c r="B88" s="83" t="s">
        <v>728</v>
      </c>
      <c r="C88" s="83">
        <v>0.08</v>
      </c>
      <c r="D88" s="83">
        <v>1.0109999999999999</v>
      </c>
      <c r="E88" s="83">
        <v>1.1910000000000001</v>
      </c>
      <c r="F88" s="83">
        <v>12.08</v>
      </c>
      <c r="G88" s="83">
        <v>0</v>
      </c>
      <c r="H88" s="83">
        <v>90</v>
      </c>
      <c r="I88" s="83" t="s">
        <v>481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504</v>
      </c>
      <c r="B89" s="83" t="s">
        <v>727</v>
      </c>
      <c r="C89" s="83">
        <v>0.3</v>
      </c>
      <c r="D89" s="83">
        <v>0.48899999999999999</v>
      </c>
      <c r="E89" s="83">
        <v>0.53900000000000003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493</v>
      </c>
      <c r="B90" s="83" t="s">
        <v>728</v>
      </c>
      <c r="C90" s="83">
        <v>0.08</v>
      </c>
      <c r="D90" s="83">
        <v>1.0109999999999999</v>
      </c>
      <c r="E90" s="83">
        <v>1.1910000000000001</v>
      </c>
      <c r="F90" s="83">
        <v>62.8</v>
      </c>
      <c r="G90" s="83">
        <v>0</v>
      </c>
      <c r="H90" s="83">
        <v>90</v>
      </c>
      <c r="I90" s="83" t="s">
        <v>481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489</v>
      </c>
      <c r="B91" s="83" t="s">
        <v>728</v>
      </c>
      <c r="C91" s="83">
        <v>0.08</v>
      </c>
      <c r="D91" s="83">
        <v>1.0109999999999999</v>
      </c>
      <c r="E91" s="83">
        <v>1.1910000000000001</v>
      </c>
      <c r="F91" s="83">
        <v>45.89</v>
      </c>
      <c r="G91" s="83">
        <v>180</v>
      </c>
      <c r="H91" s="83">
        <v>90</v>
      </c>
      <c r="I91" s="83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490</v>
      </c>
      <c r="B92" s="83" t="s">
        <v>728</v>
      </c>
      <c r="C92" s="83">
        <v>0.08</v>
      </c>
      <c r="D92" s="83">
        <v>1.0109999999999999</v>
      </c>
      <c r="E92" s="83">
        <v>1.1910000000000001</v>
      </c>
      <c r="F92" s="83">
        <v>22.95</v>
      </c>
      <c r="G92" s="83">
        <v>270</v>
      </c>
      <c r="H92" s="83">
        <v>90</v>
      </c>
      <c r="I92" s="83" t="s">
        <v>487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491</v>
      </c>
      <c r="B93" s="83" t="s">
        <v>727</v>
      </c>
      <c r="C93" s="83">
        <v>0.3</v>
      </c>
      <c r="D93" s="83">
        <v>0.48899999999999999</v>
      </c>
      <c r="E93" s="83">
        <v>0.53900000000000003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492</v>
      </c>
      <c r="B94" s="83" t="s">
        <v>728</v>
      </c>
      <c r="C94" s="83">
        <v>0.08</v>
      </c>
      <c r="D94" s="83">
        <v>1.0109999999999999</v>
      </c>
      <c r="E94" s="83">
        <v>1.1910000000000001</v>
      </c>
      <c r="F94" s="83">
        <v>26.57</v>
      </c>
      <c r="G94" s="83">
        <v>270</v>
      </c>
      <c r="H94" s="83">
        <v>90</v>
      </c>
      <c r="I94" s="83" t="s">
        <v>487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505</v>
      </c>
      <c r="B95" s="83" t="s">
        <v>726</v>
      </c>
      <c r="C95" s="83">
        <v>0.08</v>
      </c>
      <c r="D95" s="83">
        <v>1.0109999999999999</v>
      </c>
      <c r="E95" s="83">
        <v>1.1910000000000001</v>
      </c>
      <c r="F95" s="83">
        <v>55.74</v>
      </c>
      <c r="G95" s="83">
        <v>180</v>
      </c>
      <c r="H95" s="83">
        <v>90</v>
      </c>
      <c r="I95" s="83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506</v>
      </c>
      <c r="B96" s="83" t="s">
        <v>726</v>
      </c>
      <c r="C96" s="83">
        <v>0.08</v>
      </c>
      <c r="D96" s="83">
        <v>1.0109999999999999</v>
      </c>
      <c r="E96" s="83">
        <v>1.1910000000000001</v>
      </c>
      <c r="F96" s="83">
        <v>104.06</v>
      </c>
      <c r="G96" s="83">
        <v>270</v>
      </c>
      <c r="H96" s="83">
        <v>90</v>
      </c>
      <c r="I96" s="83" t="s">
        <v>487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519</v>
      </c>
      <c r="B97" s="83" t="s">
        <v>726</v>
      </c>
      <c r="C97" s="83">
        <v>0.08</v>
      </c>
      <c r="D97" s="83">
        <v>1.0109999999999999</v>
      </c>
      <c r="E97" s="83">
        <v>1.1910000000000001</v>
      </c>
      <c r="F97" s="83">
        <v>13.94</v>
      </c>
      <c r="G97" s="83">
        <v>180</v>
      </c>
      <c r="H97" s="83">
        <v>90</v>
      </c>
      <c r="I97" s="83" t="s">
        <v>485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520</v>
      </c>
      <c r="B98" s="83" t="s">
        <v>726</v>
      </c>
      <c r="C98" s="83">
        <v>0.08</v>
      </c>
      <c r="D98" s="83">
        <v>1.0109999999999999</v>
      </c>
      <c r="E98" s="83">
        <v>1.1910000000000001</v>
      </c>
      <c r="F98" s="83">
        <v>26.01</v>
      </c>
      <c r="G98" s="83">
        <v>270</v>
      </c>
      <c r="H98" s="83">
        <v>90</v>
      </c>
      <c r="I98" s="83" t="s">
        <v>487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521</v>
      </c>
      <c r="B99" s="83" t="s">
        <v>727</v>
      </c>
      <c r="C99" s="83">
        <v>0.3</v>
      </c>
      <c r="D99" s="83">
        <v>0.48899999999999999</v>
      </c>
      <c r="E99" s="83">
        <v>0.53900000000000003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507</v>
      </c>
      <c r="B100" s="83" t="s">
        <v>726</v>
      </c>
      <c r="C100" s="83">
        <v>0.08</v>
      </c>
      <c r="D100" s="83">
        <v>1.0109999999999999</v>
      </c>
      <c r="E100" s="83">
        <v>1.1910000000000001</v>
      </c>
      <c r="F100" s="83">
        <v>55.74</v>
      </c>
      <c r="G100" s="83">
        <v>0</v>
      </c>
      <c r="H100" s="83">
        <v>90</v>
      </c>
      <c r="I100" s="83" t="s">
        <v>481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508</v>
      </c>
      <c r="B101" s="83" t="s">
        <v>726</v>
      </c>
      <c r="C101" s="83">
        <v>0.08</v>
      </c>
      <c r="D101" s="83">
        <v>1.0109999999999999</v>
      </c>
      <c r="E101" s="83">
        <v>1.1910000000000001</v>
      </c>
      <c r="F101" s="83">
        <v>104.05</v>
      </c>
      <c r="G101" s="83">
        <v>270</v>
      </c>
      <c r="H101" s="83">
        <v>90</v>
      </c>
      <c r="I101" s="83" t="s">
        <v>487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522</v>
      </c>
      <c r="B102" s="83" t="s">
        <v>726</v>
      </c>
      <c r="C102" s="83">
        <v>0.08</v>
      </c>
      <c r="D102" s="83">
        <v>1.0109999999999999</v>
      </c>
      <c r="E102" s="83">
        <v>1.1910000000000001</v>
      </c>
      <c r="F102" s="83">
        <v>13.94</v>
      </c>
      <c r="G102" s="83">
        <v>0</v>
      </c>
      <c r="H102" s="83">
        <v>90</v>
      </c>
      <c r="I102" s="83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523</v>
      </c>
      <c r="B103" s="83" t="s">
        <v>726</v>
      </c>
      <c r="C103" s="83">
        <v>0.08</v>
      </c>
      <c r="D103" s="83">
        <v>1.0109999999999999</v>
      </c>
      <c r="E103" s="83">
        <v>1.1910000000000001</v>
      </c>
      <c r="F103" s="83">
        <v>26.01</v>
      </c>
      <c r="G103" s="83">
        <v>270</v>
      </c>
      <c r="H103" s="83">
        <v>90</v>
      </c>
      <c r="I103" s="83" t="s">
        <v>487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524</v>
      </c>
      <c r="B104" s="83" t="s">
        <v>727</v>
      </c>
      <c r="C104" s="83">
        <v>0.3</v>
      </c>
      <c r="D104" s="83">
        <v>0.48899999999999999</v>
      </c>
      <c r="E104" s="83">
        <v>0.53900000000000003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509</v>
      </c>
      <c r="B105" s="83" t="s">
        <v>726</v>
      </c>
      <c r="C105" s="83">
        <v>0.08</v>
      </c>
      <c r="D105" s="83">
        <v>1.0109999999999999</v>
      </c>
      <c r="E105" s="83">
        <v>1.1910000000000001</v>
      </c>
      <c r="F105" s="83">
        <v>847.14</v>
      </c>
      <c r="G105" s="83">
        <v>180</v>
      </c>
      <c r="H105" s="83">
        <v>90</v>
      </c>
      <c r="I105" s="83" t="s">
        <v>485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525</v>
      </c>
      <c r="B106" s="83" t="s">
        <v>726</v>
      </c>
      <c r="C106" s="83">
        <v>0.08</v>
      </c>
      <c r="D106" s="83">
        <v>1.0109999999999999</v>
      </c>
      <c r="E106" s="83">
        <v>1.1910000000000001</v>
      </c>
      <c r="F106" s="83">
        <v>183.96</v>
      </c>
      <c r="G106" s="83">
        <v>180</v>
      </c>
      <c r="H106" s="83">
        <v>90</v>
      </c>
      <c r="I106" s="83" t="s">
        <v>485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526</v>
      </c>
      <c r="B107" s="83" t="s">
        <v>727</v>
      </c>
      <c r="C107" s="83">
        <v>0.3</v>
      </c>
      <c r="D107" s="83">
        <v>0.48899999999999999</v>
      </c>
      <c r="E107" s="83">
        <v>0.53900000000000003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510</v>
      </c>
      <c r="B108" s="83" t="s">
        <v>726</v>
      </c>
      <c r="C108" s="83">
        <v>0.08</v>
      </c>
      <c r="D108" s="83">
        <v>1.0109999999999999</v>
      </c>
      <c r="E108" s="83">
        <v>1.1910000000000001</v>
      </c>
      <c r="F108" s="83">
        <v>847.37</v>
      </c>
      <c r="G108" s="83">
        <v>0</v>
      </c>
      <c r="H108" s="83">
        <v>90</v>
      </c>
      <c r="I108" s="83" t="s">
        <v>481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511</v>
      </c>
      <c r="B109" s="83" t="s">
        <v>726</v>
      </c>
      <c r="C109" s="83">
        <v>0.08</v>
      </c>
      <c r="D109" s="83">
        <v>1.0109999999999999</v>
      </c>
      <c r="E109" s="83">
        <v>1.1910000000000001</v>
      </c>
      <c r="F109" s="83">
        <v>104.06</v>
      </c>
      <c r="G109" s="83">
        <v>90</v>
      </c>
      <c r="H109" s="83">
        <v>90</v>
      </c>
      <c r="I109" s="83" t="s">
        <v>483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512</v>
      </c>
      <c r="B110" s="83" t="s">
        <v>726</v>
      </c>
      <c r="C110" s="83">
        <v>0.08</v>
      </c>
      <c r="D110" s="83">
        <v>1.0109999999999999</v>
      </c>
      <c r="E110" s="83">
        <v>1.1910000000000001</v>
      </c>
      <c r="F110" s="83">
        <v>55.74</v>
      </c>
      <c r="G110" s="83">
        <v>180</v>
      </c>
      <c r="H110" s="83">
        <v>90</v>
      </c>
      <c r="I110" s="83" t="s">
        <v>485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514</v>
      </c>
      <c r="B111" s="83" t="s">
        <v>726</v>
      </c>
      <c r="C111" s="83">
        <v>0.08</v>
      </c>
      <c r="D111" s="83">
        <v>1.0109999999999999</v>
      </c>
      <c r="E111" s="83">
        <v>1.1910000000000001</v>
      </c>
      <c r="F111" s="83">
        <v>104.05</v>
      </c>
      <c r="G111" s="83">
        <v>90</v>
      </c>
      <c r="H111" s="83">
        <v>90</v>
      </c>
      <c r="I111" s="83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513</v>
      </c>
      <c r="B112" s="83" t="s">
        <v>726</v>
      </c>
      <c r="C112" s="83">
        <v>0.08</v>
      </c>
      <c r="D112" s="83">
        <v>1.0109999999999999</v>
      </c>
      <c r="E112" s="83">
        <v>1.1910000000000001</v>
      </c>
      <c r="F112" s="83">
        <v>55.74</v>
      </c>
      <c r="G112" s="83">
        <v>0</v>
      </c>
      <c r="H112" s="83">
        <v>90</v>
      </c>
      <c r="I112" s="83" t="s">
        <v>481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494</v>
      </c>
      <c r="B113" s="83" t="s">
        <v>728</v>
      </c>
      <c r="C113" s="83">
        <v>0.08</v>
      </c>
      <c r="D113" s="83">
        <v>1.0109999999999999</v>
      </c>
      <c r="E113" s="83">
        <v>1.1910000000000001</v>
      </c>
      <c r="F113" s="83">
        <v>36.229999999999997</v>
      </c>
      <c r="G113" s="83">
        <v>0</v>
      </c>
      <c r="H113" s="83">
        <v>90</v>
      </c>
      <c r="I113" s="83" t="s">
        <v>481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175</v>
      </c>
      <c r="C115" s="83" t="s">
        <v>540</v>
      </c>
      <c r="D115" s="83" t="s">
        <v>541</v>
      </c>
      <c r="E115" s="83" t="s">
        <v>542</v>
      </c>
      <c r="F115" s="83" t="s">
        <v>170</v>
      </c>
      <c r="G115" s="83" t="s">
        <v>543</v>
      </c>
      <c r="H115" s="83" t="s">
        <v>544</v>
      </c>
      <c r="I115" s="83" t="s">
        <v>545</v>
      </c>
      <c r="J115" s="83" t="s">
        <v>476</v>
      </c>
      <c r="K115" s="83" t="s">
        <v>478</v>
      </c>
      <c r="L115"/>
      <c r="M115"/>
      <c r="N115"/>
      <c r="O115"/>
      <c r="P115"/>
      <c r="Q115"/>
      <c r="R115"/>
      <c r="S115"/>
    </row>
    <row r="116" spans="1:19">
      <c r="A116" s="83" t="s">
        <v>569</v>
      </c>
      <c r="B116" s="83" t="s">
        <v>877</v>
      </c>
      <c r="C116" s="83">
        <v>32.21</v>
      </c>
      <c r="D116" s="83">
        <v>32.21</v>
      </c>
      <c r="E116" s="83">
        <v>5.835</v>
      </c>
      <c r="F116" s="83">
        <v>0.54</v>
      </c>
      <c r="G116" s="83">
        <v>0.38400000000000001</v>
      </c>
      <c r="H116" s="83" t="s">
        <v>547</v>
      </c>
      <c r="I116" s="83" t="s">
        <v>527</v>
      </c>
      <c r="J116" s="83">
        <v>0</v>
      </c>
      <c r="K116" s="83" t="s">
        <v>481</v>
      </c>
      <c r="L116"/>
      <c r="M116"/>
      <c r="N116"/>
      <c r="O116"/>
      <c r="P116"/>
      <c r="Q116"/>
      <c r="R116"/>
      <c r="S116"/>
    </row>
    <row r="117" spans="1:19">
      <c r="A117" s="83" t="s">
        <v>548</v>
      </c>
      <c r="B117" s="83" t="s">
        <v>877</v>
      </c>
      <c r="C117" s="83">
        <v>65.62</v>
      </c>
      <c r="D117" s="83">
        <v>65.62</v>
      </c>
      <c r="E117" s="83">
        <v>5.835</v>
      </c>
      <c r="F117" s="83">
        <v>0.54</v>
      </c>
      <c r="G117" s="83">
        <v>0.38400000000000001</v>
      </c>
      <c r="H117" s="83" t="s">
        <v>547</v>
      </c>
      <c r="I117" s="83" t="s">
        <v>498</v>
      </c>
      <c r="J117" s="83">
        <v>180</v>
      </c>
      <c r="K117" s="83" t="s">
        <v>485</v>
      </c>
      <c r="L117"/>
      <c r="M117"/>
      <c r="N117"/>
      <c r="O117"/>
      <c r="P117"/>
      <c r="Q117"/>
      <c r="R117"/>
      <c r="S117"/>
    </row>
    <row r="118" spans="1:19">
      <c r="A118" s="83" t="s">
        <v>560</v>
      </c>
      <c r="B118" s="83" t="s">
        <v>877</v>
      </c>
      <c r="C118" s="83">
        <v>5.82</v>
      </c>
      <c r="D118" s="83">
        <v>23.29</v>
      </c>
      <c r="E118" s="83">
        <v>5.835</v>
      </c>
      <c r="F118" s="83">
        <v>0.54</v>
      </c>
      <c r="G118" s="83">
        <v>0.38400000000000001</v>
      </c>
      <c r="H118" s="83" t="s">
        <v>547</v>
      </c>
      <c r="I118" s="83" t="s">
        <v>515</v>
      </c>
      <c r="J118" s="83">
        <v>0</v>
      </c>
      <c r="K118" s="83" t="s">
        <v>481</v>
      </c>
      <c r="L118"/>
      <c r="M118"/>
      <c r="N118"/>
      <c r="O118"/>
      <c r="P118"/>
      <c r="Q118"/>
      <c r="R118"/>
      <c r="S118"/>
    </row>
    <row r="119" spans="1:19">
      <c r="A119" s="83" t="s">
        <v>562</v>
      </c>
      <c r="B119" s="83" t="s">
        <v>877</v>
      </c>
      <c r="C119" s="83">
        <v>2.15</v>
      </c>
      <c r="D119" s="83">
        <v>8.58</v>
      </c>
      <c r="E119" s="83">
        <v>5.835</v>
      </c>
      <c r="F119" s="83">
        <v>0.54</v>
      </c>
      <c r="G119" s="83">
        <v>0.38400000000000001</v>
      </c>
      <c r="H119" s="83" t="s">
        <v>547</v>
      </c>
      <c r="I119" s="83" t="s">
        <v>517</v>
      </c>
      <c r="J119" s="83">
        <v>180</v>
      </c>
      <c r="K119" s="83" t="s">
        <v>485</v>
      </c>
      <c r="L119"/>
      <c r="M119"/>
      <c r="N119"/>
      <c r="O119"/>
      <c r="P119"/>
      <c r="Q119"/>
      <c r="R119"/>
      <c r="S119"/>
    </row>
    <row r="120" spans="1:19">
      <c r="A120" s="83" t="s">
        <v>561</v>
      </c>
      <c r="B120" s="83" t="s">
        <v>877</v>
      </c>
      <c r="C120" s="83">
        <v>2.15</v>
      </c>
      <c r="D120" s="83">
        <v>8.59</v>
      </c>
      <c r="E120" s="83">
        <v>5.835</v>
      </c>
      <c r="F120" s="83">
        <v>0.54</v>
      </c>
      <c r="G120" s="83">
        <v>0.38400000000000001</v>
      </c>
      <c r="H120" s="83" t="s">
        <v>547</v>
      </c>
      <c r="I120" s="83" t="s">
        <v>516</v>
      </c>
      <c r="J120" s="83">
        <v>0</v>
      </c>
      <c r="K120" s="83" t="s">
        <v>481</v>
      </c>
      <c r="L120"/>
      <c r="M120"/>
      <c r="N120"/>
      <c r="O120"/>
      <c r="P120"/>
      <c r="Q120"/>
      <c r="R120"/>
      <c r="S120"/>
    </row>
    <row r="121" spans="1:19">
      <c r="A121" s="83" t="s">
        <v>563</v>
      </c>
      <c r="B121" s="83" t="s">
        <v>877</v>
      </c>
      <c r="C121" s="83">
        <v>5.82</v>
      </c>
      <c r="D121" s="83">
        <v>23.29</v>
      </c>
      <c r="E121" s="83">
        <v>5.835</v>
      </c>
      <c r="F121" s="83">
        <v>0.54</v>
      </c>
      <c r="G121" s="83">
        <v>0.38400000000000001</v>
      </c>
      <c r="H121" s="83" t="s">
        <v>547</v>
      </c>
      <c r="I121" s="83" t="s">
        <v>518</v>
      </c>
      <c r="J121" s="83">
        <v>180</v>
      </c>
      <c r="K121" s="83" t="s">
        <v>485</v>
      </c>
      <c r="L121"/>
      <c r="M121"/>
      <c r="N121"/>
      <c r="O121"/>
      <c r="P121"/>
      <c r="Q121"/>
      <c r="R121"/>
      <c r="S121"/>
    </row>
    <row r="122" spans="1:19">
      <c r="A122" s="83" t="s">
        <v>574</v>
      </c>
      <c r="B122" s="83" t="s">
        <v>877</v>
      </c>
      <c r="C122" s="83">
        <v>5.83</v>
      </c>
      <c r="D122" s="83">
        <v>5.83</v>
      </c>
      <c r="E122" s="83">
        <v>5.835</v>
      </c>
      <c r="F122" s="83">
        <v>0.54</v>
      </c>
      <c r="G122" s="83">
        <v>0.38400000000000001</v>
      </c>
      <c r="H122" s="83" t="s">
        <v>547</v>
      </c>
      <c r="I122" s="83" t="s">
        <v>535</v>
      </c>
      <c r="J122" s="83">
        <v>0</v>
      </c>
      <c r="K122" s="83" t="s">
        <v>481</v>
      </c>
      <c r="L122"/>
      <c r="M122"/>
      <c r="N122"/>
      <c r="O122"/>
      <c r="P122"/>
      <c r="Q122"/>
      <c r="R122"/>
      <c r="S122"/>
    </row>
    <row r="123" spans="1:19">
      <c r="A123" s="83" t="s">
        <v>575</v>
      </c>
      <c r="B123" s="83" t="s">
        <v>877</v>
      </c>
      <c r="C123" s="83">
        <v>5.21</v>
      </c>
      <c r="D123" s="83">
        <v>5.21</v>
      </c>
      <c r="E123" s="83">
        <v>5.835</v>
      </c>
      <c r="F123" s="83">
        <v>0.54</v>
      </c>
      <c r="G123" s="83">
        <v>0.38400000000000001</v>
      </c>
      <c r="H123" s="83" t="s">
        <v>547</v>
      </c>
      <c r="I123" s="83" t="s">
        <v>536</v>
      </c>
      <c r="J123" s="83">
        <v>0</v>
      </c>
      <c r="K123" s="83" t="s">
        <v>481</v>
      </c>
      <c r="L123"/>
      <c r="M123"/>
      <c r="N123"/>
      <c r="O123"/>
      <c r="P123"/>
      <c r="Q123"/>
      <c r="R123"/>
      <c r="S123"/>
    </row>
    <row r="124" spans="1:19">
      <c r="A124" s="83" t="s">
        <v>576</v>
      </c>
      <c r="B124" s="83" t="s">
        <v>877</v>
      </c>
      <c r="C124" s="83">
        <v>17.18</v>
      </c>
      <c r="D124" s="83">
        <v>17.18</v>
      </c>
      <c r="E124" s="83">
        <v>5.835</v>
      </c>
      <c r="F124" s="83">
        <v>0.54</v>
      </c>
      <c r="G124" s="83">
        <v>0.38400000000000001</v>
      </c>
      <c r="H124" s="83" t="s">
        <v>547</v>
      </c>
      <c r="I124" s="83" t="s">
        <v>537</v>
      </c>
      <c r="J124" s="83">
        <v>180</v>
      </c>
      <c r="K124" s="83" t="s">
        <v>485</v>
      </c>
      <c r="L124"/>
      <c r="M124"/>
      <c r="N124"/>
      <c r="O124"/>
      <c r="P124"/>
      <c r="Q124"/>
      <c r="R124"/>
      <c r="S124"/>
    </row>
    <row r="125" spans="1:19">
      <c r="A125" s="83" t="s">
        <v>570</v>
      </c>
      <c r="B125" s="83" t="s">
        <v>877</v>
      </c>
      <c r="C125" s="83">
        <v>32.21</v>
      </c>
      <c r="D125" s="83">
        <v>32.21</v>
      </c>
      <c r="E125" s="83">
        <v>5.835</v>
      </c>
      <c r="F125" s="83">
        <v>0.54</v>
      </c>
      <c r="G125" s="83">
        <v>0.38400000000000001</v>
      </c>
      <c r="H125" s="83" t="s">
        <v>547</v>
      </c>
      <c r="I125" s="83" t="s">
        <v>529</v>
      </c>
      <c r="J125" s="83">
        <v>0</v>
      </c>
      <c r="K125" s="83" t="s">
        <v>481</v>
      </c>
      <c r="L125"/>
      <c r="M125"/>
      <c r="N125"/>
      <c r="O125"/>
      <c r="P125"/>
      <c r="Q125"/>
      <c r="R125"/>
      <c r="S125"/>
    </row>
    <row r="126" spans="1:19">
      <c r="A126" s="83" t="s">
        <v>573</v>
      </c>
      <c r="B126" s="83" t="s">
        <v>877</v>
      </c>
      <c r="C126" s="83">
        <v>4.5999999999999996</v>
      </c>
      <c r="D126" s="83">
        <v>4.5999999999999996</v>
      </c>
      <c r="E126" s="83">
        <v>5.835</v>
      </c>
      <c r="F126" s="83">
        <v>0.54</v>
      </c>
      <c r="G126" s="83">
        <v>0.38400000000000001</v>
      </c>
      <c r="H126" s="83" t="s">
        <v>547</v>
      </c>
      <c r="I126" s="83" t="s">
        <v>533</v>
      </c>
      <c r="J126" s="83">
        <v>180</v>
      </c>
      <c r="K126" s="83" t="s">
        <v>485</v>
      </c>
      <c r="L126"/>
      <c r="M126"/>
      <c r="N126"/>
      <c r="O126"/>
      <c r="P126"/>
      <c r="Q126"/>
      <c r="R126"/>
      <c r="S126"/>
    </row>
    <row r="127" spans="1:19">
      <c r="A127" s="83" t="s">
        <v>572</v>
      </c>
      <c r="B127" s="83" t="s">
        <v>877</v>
      </c>
      <c r="C127" s="83">
        <v>17.18</v>
      </c>
      <c r="D127" s="83">
        <v>17.18</v>
      </c>
      <c r="E127" s="83">
        <v>5.835</v>
      </c>
      <c r="F127" s="83">
        <v>0.54</v>
      </c>
      <c r="G127" s="83">
        <v>0.38400000000000001</v>
      </c>
      <c r="H127" s="83" t="s">
        <v>547</v>
      </c>
      <c r="I127" s="83" t="s">
        <v>532</v>
      </c>
      <c r="J127" s="83">
        <v>90</v>
      </c>
      <c r="K127" s="83" t="s">
        <v>483</v>
      </c>
      <c r="L127"/>
      <c r="M127"/>
      <c r="N127"/>
      <c r="O127"/>
      <c r="P127"/>
      <c r="Q127"/>
      <c r="R127"/>
      <c r="S127"/>
    </row>
    <row r="128" spans="1:19">
      <c r="A128" s="83" t="s">
        <v>571</v>
      </c>
      <c r="B128" s="83" t="s">
        <v>877</v>
      </c>
      <c r="C128" s="83">
        <v>4.5999999999999996</v>
      </c>
      <c r="D128" s="83">
        <v>4.5999999999999996</v>
      </c>
      <c r="E128" s="83">
        <v>5.835</v>
      </c>
      <c r="F128" s="83">
        <v>0.54</v>
      </c>
      <c r="G128" s="83">
        <v>0.38400000000000001</v>
      </c>
      <c r="H128" s="83" t="s">
        <v>547</v>
      </c>
      <c r="I128" s="83" t="s">
        <v>531</v>
      </c>
      <c r="J128" s="83">
        <v>0</v>
      </c>
      <c r="K128" s="83" t="s">
        <v>481</v>
      </c>
      <c r="L128"/>
      <c r="M128"/>
      <c r="N128"/>
      <c r="O128"/>
      <c r="P128"/>
      <c r="Q128"/>
      <c r="R128"/>
      <c r="S128"/>
    </row>
    <row r="129" spans="1:19">
      <c r="A129" s="83" t="s">
        <v>549</v>
      </c>
      <c r="B129" s="83" t="s">
        <v>877</v>
      </c>
      <c r="C129" s="83">
        <v>85.24</v>
      </c>
      <c r="D129" s="83">
        <v>85.24</v>
      </c>
      <c r="E129" s="83">
        <v>5.835</v>
      </c>
      <c r="F129" s="83">
        <v>0.54</v>
      </c>
      <c r="G129" s="83">
        <v>0.38400000000000001</v>
      </c>
      <c r="H129" s="83" t="s">
        <v>547</v>
      </c>
      <c r="I129" s="83" t="s">
        <v>502</v>
      </c>
      <c r="J129" s="83">
        <v>180</v>
      </c>
      <c r="K129" s="83" t="s">
        <v>485</v>
      </c>
      <c r="L129"/>
      <c r="M129"/>
      <c r="N129"/>
      <c r="O129"/>
      <c r="P129"/>
      <c r="Q129"/>
      <c r="R129"/>
      <c r="S129"/>
    </row>
    <row r="130" spans="1:19">
      <c r="A130" s="83" t="s">
        <v>546</v>
      </c>
      <c r="B130" s="83" t="s">
        <v>877</v>
      </c>
      <c r="C130" s="83">
        <v>23.3</v>
      </c>
      <c r="D130" s="83">
        <v>23.3</v>
      </c>
      <c r="E130" s="83">
        <v>5.835</v>
      </c>
      <c r="F130" s="83">
        <v>0.54</v>
      </c>
      <c r="G130" s="83">
        <v>0.38400000000000001</v>
      </c>
      <c r="H130" s="83" t="s">
        <v>547</v>
      </c>
      <c r="I130" s="83" t="s">
        <v>489</v>
      </c>
      <c r="J130" s="83">
        <v>180</v>
      </c>
      <c r="K130" s="83" t="s">
        <v>485</v>
      </c>
      <c r="L130"/>
      <c r="M130"/>
      <c r="N130"/>
      <c r="O130"/>
      <c r="P130"/>
      <c r="Q130"/>
      <c r="R130"/>
      <c r="S130"/>
    </row>
    <row r="131" spans="1:19">
      <c r="A131" s="83" t="s">
        <v>550</v>
      </c>
      <c r="B131" s="83" t="s">
        <v>878</v>
      </c>
      <c r="C131" s="83">
        <v>4.5999999999999996</v>
      </c>
      <c r="D131" s="83">
        <v>18.39</v>
      </c>
      <c r="E131" s="83">
        <v>5.835</v>
      </c>
      <c r="F131" s="83">
        <v>0.54</v>
      </c>
      <c r="G131" s="83">
        <v>0.38400000000000001</v>
      </c>
      <c r="H131" s="83" t="s">
        <v>547</v>
      </c>
      <c r="I131" s="83" t="s">
        <v>505</v>
      </c>
      <c r="J131" s="83">
        <v>180</v>
      </c>
      <c r="K131" s="83" t="s">
        <v>485</v>
      </c>
      <c r="L131"/>
      <c r="M131"/>
      <c r="N131"/>
      <c r="O131"/>
      <c r="P131"/>
      <c r="Q131"/>
      <c r="R131"/>
      <c r="S131"/>
    </row>
    <row r="132" spans="1:19">
      <c r="A132" s="83" t="s">
        <v>551</v>
      </c>
      <c r="B132" s="83" t="s">
        <v>878</v>
      </c>
      <c r="C132" s="83">
        <v>8.58</v>
      </c>
      <c r="D132" s="83">
        <v>34.33</v>
      </c>
      <c r="E132" s="83">
        <v>5.835</v>
      </c>
      <c r="F132" s="83">
        <v>0.54</v>
      </c>
      <c r="G132" s="83">
        <v>0.38400000000000001</v>
      </c>
      <c r="H132" s="83" t="s">
        <v>547</v>
      </c>
      <c r="I132" s="83" t="s">
        <v>506</v>
      </c>
      <c r="J132" s="83">
        <v>270</v>
      </c>
      <c r="K132" s="83" t="s">
        <v>487</v>
      </c>
      <c r="L132"/>
      <c r="M132"/>
      <c r="N132"/>
      <c r="O132"/>
      <c r="P132"/>
      <c r="Q132"/>
      <c r="R132"/>
      <c r="S132"/>
    </row>
    <row r="133" spans="1:19">
      <c r="A133" s="83" t="s">
        <v>564</v>
      </c>
      <c r="B133" s="83" t="s">
        <v>878</v>
      </c>
      <c r="C133" s="83">
        <v>4.5999999999999996</v>
      </c>
      <c r="D133" s="83">
        <v>4.5999999999999996</v>
      </c>
      <c r="E133" s="83">
        <v>5.835</v>
      </c>
      <c r="F133" s="83">
        <v>0.54</v>
      </c>
      <c r="G133" s="83">
        <v>0.38400000000000001</v>
      </c>
      <c r="H133" s="83" t="s">
        <v>547</v>
      </c>
      <c r="I133" s="83" t="s">
        <v>519</v>
      </c>
      <c r="J133" s="83">
        <v>180</v>
      </c>
      <c r="K133" s="83" t="s">
        <v>485</v>
      </c>
      <c r="L133"/>
      <c r="M133"/>
      <c r="N133"/>
      <c r="O133"/>
      <c r="P133"/>
      <c r="Q133"/>
      <c r="R133"/>
      <c r="S133"/>
    </row>
    <row r="134" spans="1:19">
      <c r="A134" s="83" t="s">
        <v>565</v>
      </c>
      <c r="B134" s="83" t="s">
        <v>878</v>
      </c>
      <c r="C134" s="83">
        <v>8.59</v>
      </c>
      <c r="D134" s="83">
        <v>8.59</v>
      </c>
      <c r="E134" s="83">
        <v>5.835</v>
      </c>
      <c r="F134" s="83">
        <v>0.54</v>
      </c>
      <c r="G134" s="83">
        <v>0.38400000000000001</v>
      </c>
      <c r="H134" s="83" t="s">
        <v>547</v>
      </c>
      <c r="I134" s="83" t="s">
        <v>520</v>
      </c>
      <c r="J134" s="83">
        <v>270</v>
      </c>
      <c r="K134" s="83" t="s">
        <v>487</v>
      </c>
      <c r="L134"/>
      <c r="M134"/>
      <c r="N134"/>
      <c r="O134"/>
      <c r="P134"/>
      <c r="Q134"/>
      <c r="R134"/>
      <c r="S134"/>
    </row>
    <row r="135" spans="1:19">
      <c r="A135" s="83" t="s">
        <v>552</v>
      </c>
      <c r="B135" s="83" t="s">
        <v>878</v>
      </c>
      <c r="C135" s="83">
        <v>4.5999999999999996</v>
      </c>
      <c r="D135" s="83">
        <v>18.39</v>
      </c>
      <c r="E135" s="83">
        <v>5.835</v>
      </c>
      <c r="F135" s="83">
        <v>0.54</v>
      </c>
      <c r="G135" s="83">
        <v>0.38400000000000001</v>
      </c>
      <c r="H135" s="83" t="s">
        <v>547</v>
      </c>
      <c r="I135" s="83" t="s">
        <v>507</v>
      </c>
      <c r="J135" s="83">
        <v>0</v>
      </c>
      <c r="K135" s="83" t="s">
        <v>481</v>
      </c>
      <c r="L135"/>
      <c r="M135"/>
      <c r="N135"/>
      <c r="O135"/>
      <c r="P135"/>
      <c r="Q135"/>
      <c r="R135"/>
      <c r="S135"/>
    </row>
    <row r="136" spans="1:19">
      <c r="A136" s="83" t="s">
        <v>553</v>
      </c>
      <c r="B136" s="83" t="s">
        <v>878</v>
      </c>
      <c r="C136" s="83">
        <v>8.58</v>
      </c>
      <c r="D136" s="83">
        <v>34.33</v>
      </c>
      <c r="E136" s="83">
        <v>5.835</v>
      </c>
      <c r="F136" s="83">
        <v>0.54</v>
      </c>
      <c r="G136" s="83">
        <v>0.38400000000000001</v>
      </c>
      <c r="H136" s="83" t="s">
        <v>547</v>
      </c>
      <c r="I136" s="83" t="s">
        <v>508</v>
      </c>
      <c r="J136" s="83">
        <v>270</v>
      </c>
      <c r="K136" s="83" t="s">
        <v>487</v>
      </c>
      <c r="L136"/>
      <c r="M136"/>
      <c r="N136"/>
      <c r="O136"/>
      <c r="P136"/>
      <c r="Q136"/>
      <c r="R136"/>
      <c r="S136"/>
    </row>
    <row r="137" spans="1:19">
      <c r="A137" s="83" t="s">
        <v>566</v>
      </c>
      <c r="B137" s="83" t="s">
        <v>878</v>
      </c>
      <c r="C137" s="83">
        <v>4.5999999999999996</v>
      </c>
      <c r="D137" s="83">
        <v>4.5999999999999996</v>
      </c>
      <c r="E137" s="83">
        <v>5.835</v>
      </c>
      <c r="F137" s="83">
        <v>0.54</v>
      </c>
      <c r="G137" s="83">
        <v>0.38400000000000001</v>
      </c>
      <c r="H137" s="83" t="s">
        <v>547</v>
      </c>
      <c r="I137" s="83" t="s">
        <v>522</v>
      </c>
      <c r="J137" s="83">
        <v>0</v>
      </c>
      <c r="K137" s="83" t="s">
        <v>481</v>
      </c>
      <c r="L137"/>
      <c r="M137"/>
      <c r="N137"/>
      <c r="O137"/>
      <c r="P137"/>
      <c r="Q137"/>
      <c r="R137"/>
      <c r="S137"/>
    </row>
    <row r="138" spans="1:19">
      <c r="A138" s="83" t="s">
        <v>567</v>
      </c>
      <c r="B138" s="83" t="s">
        <v>878</v>
      </c>
      <c r="C138" s="83">
        <v>8.59</v>
      </c>
      <c r="D138" s="83">
        <v>8.59</v>
      </c>
      <c r="E138" s="83">
        <v>5.835</v>
      </c>
      <c r="F138" s="83">
        <v>0.54</v>
      </c>
      <c r="G138" s="83">
        <v>0.38400000000000001</v>
      </c>
      <c r="H138" s="83" t="s">
        <v>547</v>
      </c>
      <c r="I138" s="83" t="s">
        <v>523</v>
      </c>
      <c r="J138" s="83">
        <v>270</v>
      </c>
      <c r="K138" s="83" t="s">
        <v>487</v>
      </c>
      <c r="L138"/>
      <c r="M138"/>
      <c r="N138"/>
      <c r="O138"/>
      <c r="P138"/>
      <c r="Q138"/>
      <c r="R138"/>
      <c r="S138"/>
    </row>
    <row r="139" spans="1:19">
      <c r="A139" s="83" t="s">
        <v>554</v>
      </c>
      <c r="B139" s="83" t="s">
        <v>878</v>
      </c>
      <c r="C139" s="83">
        <v>3.68</v>
      </c>
      <c r="D139" s="83">
        <v>279.51</v>
      </c>
      <c r="E139" s="83">
        <v>5.835</v>
      </c>
      <c r="F139" s="83">
        <v>0.54</v>
      </c>
      <c r="G139" s="83">
        <v>0.38400000000000001</v>
      </c>
      <c r="H139" s="83" t="s">
        <v>547</v>
      </c>
      <c r="I139" s="83" t="s">
        <v>509</v>
      </c>
      <c r="J139" s="83">
        <v>180</v>
      </c>
      <c r="K139" s="83" t="s">
        <v>485</v>
      </c>
      <c r="L139"/>
      <c r="M139"/>
      <c r="N139"/>
      <c r="O139"/>
      <c r="P139"/>
      <c r="Q139"/>
      <c r="R139"/>
      <c r="S139"/>
    </row>
    <row r="140" spans="1:19">
      <c r="A140" s="83" t="s">
        <v>568</v>
      </c>
      <c r="B140" s="83" t="s">
        <v>878</v>
      </c>
      <c r="C140" s="83">
        <v>6.75</v>
      </c>
      <c r="D140" s="83">
        <v>60.74</v>
      </c>
      <c r="E140" s="83">
        <v>5.835</v>
      </c>
      <c r="F140" s="83">
        <v>0.54</v>
      </c>
      <c r="G140" s="83">
        <v>0.38400000000000001</v>
      </c>
      <c r="H140" s="83" t="s">
        <v>547</v>
      </c>
      <c r="I140" s="83" t="s">
        <v>525</v>
      </c>
      <c r="J140" s="83">
        <v>180</v>
      </c>
      <c r="K140" s="83" t="s">
        <v>485</v>
      </c>
      <c r="L140"/>
      <c r="M140"/>
      <c r="N140"/>
      <c r="O140"/>
      <c r="P140"/>
      <c r="Q140"/>
      <c r="R140"/>
      <c r="S140"/>
    </row>
    <row r="141" spans="1:19">
      <c r="A141" s="83" t="s">
        <v>555</v>
      </c>
      <c r="B141" s="83" t="s">
        <v>878</v>
      </c>
      <c r="C141" s="83">
        <v>3.68</v>
      </c>
      <c r="D141" s="83">
        <v>279.60000000000002</v>
      </c>
      <c r="E141" s="83">
        <v>5.835</v>
      </c>
      <c r="F141" s="83">
        <v>0.54</v>
      </c>
      <c r="G141" s="83">
        <v>0.38400000000000001</v>
      </c>
      <c r="H141" s="83" t="s">
        <v>547</v>
      </c>
      <c r="I141" s="83" t="s">
        <v>510</v>
      </c>
      <c r="J141" s="83">
        <v>0</v>
      </c>
      <c r="K141" s="83" t="s">
        <v>481</v>
      </c>
      <c r="L141"/>
      <c r="M141"/>
      <c r="N141"/>
      <c r="O141"/>
      <c r="P141"/>
      <c r="Q141"/>
      <c r="R141"/>
      <c r="S141"/>
    </row>
    <row r="142" spans="1:19">
      <c r="A142" s="83" t="s">
        <v>556</v>
      </c>
      <c r="B142" s="83" t="s">
        <v>878</v>
      </c>
      <c r="C142" s="83">
        <v>8.58</v>
      </c>
      <c r="D142" s="83">
        <v>34.33</v>
      </c>
      <c r="E142" s="83">
        <v>5.835</v>
      </c>
      <c r="F142" s="83">
        <v>0.54</v>
      </c>
      <c r="G142" s="83">
        <v>0.38400000000000001</v>
      </c>
      <c r="H142" s="83" t="s">
        <v>547</v>
      </c>
      <c r="I142" s="83" t="s">
        <v>511</v>
      </c>
      <c r="J142" s="83">
        <v>90</v>
      </c>
      <c r="K142" s="83" t="s">
        <v>483</v>
      </c>
      <c r="L142"/>
      <c r="M142"/>
      <c r="N142"/>
      <c r="O142"/>
      <c r="P142"/>
      <c r="Q142"/>
      <c r="R142"/>
      <c r="S142"/>
    </row>
    <row r="143" spans="1:19">
      <c r="A143" s="83" t="s">
        <v>557</v>
      </c>
      <c r="B143" s="83" t="s">
        <v>878</v>
      </c>
      <c r="C143" s="83">
        <v>4.5999999999999996</v>
      </c>
      <c r="D143" s="83">
        <v>18.39</v>
      </c>
      <c r="E143" s="83">
        <v>5.835</v>
      </c>
      <c r="F143" s="83">
        <v>0.54</v>
      </c>
      <c r="G143" s="83">
        <v>0.38400000000000001</v>
      </c>
      <c r="H143" s="83" t="s">
        <v>547</v>
      </c>
      <c r="I143" s="83" t="s">
        <v>512</v>
      </c>
      <c r="J143" s="83">
        <v>180</v>
      </c>
      <c r="K143" s="83" t="s">
        <v>485</v>
      </c>
      <c r="L143"/>
      <c r="M143"/>
      <c r="N143"/>
      <c r="O143"/>
      <c r="P143"/>
      <c r="Q143"/>
      <c r="R143"/>
      <c r="S143"/>
    </row>
    <row r="144" spans="1:19">
      <c r="A144" s="83" t="s">
        <v>559</v>
      </c>
      <c r="B144" s="83" t="s">
        <v>878</v>
      </c>
      <c r="C144" s="83">
        <v>8.58</v>
      </c>
      <c r="D144" s="83">
        <v>34.33</v>
      </c>
      <c r="E144" s="83">
        <v>5.835</v>
      </c>
      <c r="F144" s="83">
        <v>0.54</v>
      </c>
      <c r="G144" s="83">
        <v>0.38400000000000001</v>
      </c>
      <c r="H144" s="83" t="s">
        <v>547</v>
      </c>
      <c r="I144" s="83" t="s">
        <v>514</v>
      </c>
      <c r="J144" s="83">
        <v>90</v>
      </c>
      <c r="K144" s="83" t="s">
        <v>483</v>
      </c>
      <c r="L144"/>
      <c r="M144"/>
      <c r="N144"/>
      <c r="O144"/>
      <c r="P144"/>
      <c r="Q144"/>
      <c r="R144"/>
      <c r="S144"/>
    </row>
    <row r="145" spans="1:19">
      <c r="A145" s="83" t="s">
        <v>558</v>
      </c>
      <c r="B145" s="83" t="s">
        <v>878</v>
      </c>
      <c r="C145" s="83">
        <v>4.5999999999999996</v>
      </c>
      <c r="D145" s="83">
        <v>18.39</v>
      </c>
      <c r="E145" s="83">
        <v>5.835</v>
      </c>
      <c r="F145" s="83">
        <v>0.54</v>
      </c>
      <c r="G145" s="83">
        <v>0.38400000000000001</v>
      </c>
      <c r="H145" s="83" t="s">
        <v>547</v>
      </c>
      <c r="I145" s="83" t="s">
        <v>513</v>
      </c>
      <c r="J145" s="83">
        <v>0</v>
      </c>
      <c r="K145" s="83" t="s">
        <v>481</v>
      </c>
      <c r="L145"/>
      <c r="M145"/>
      <c r="N145"/>
      <c r="O145"/>
      <c r="P145"/>
      <c r="Q145"/>
      <c r="R145"/>
      <c r="S145"/>
    </row>
    <row r="146" spans="1:19">
      <c r="A146" s="83" t="s">
        <v>577</v>
      </c>
      <c r="B146" s="83"/>
      <c r="C146" s="83"/>
      <c r="D146" s="83">
        <v>1214.08</v>
      </c>
      <c r="E146" s="83">
        <v>5.83</v>
      </c>
      <c r="F146" s="83">
        <v>0.54</v>
      </c>
      <c r="G146" s="83">
        <v>0.38400000000000001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578</v>
      </c>
      <c r="B147" s="83"/>
      <c r="C147" s="83"/>
      <c r="D147" s="83">
        <v>432.93</v>
      </c>
      <c r="E147" s="83">
        <v>5.83</v>
      </c>
      <c r="F147" s="83">
        <v>0.54</v>
      </c>
      <c r="G147" s="83">
        <v>0.38400000000000001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579</v>
      </c>
      <c r="B148" s="83"/>
      <c r="C148" s="83"/>
      <c r="D148" s="83">
        <v>781.15</v>
      </c>
      <c r="E148" s="83">
        <v>5.83</v>
      </c>
      <c r="F148" s="83">
        <v>0.54</v>
      </c>
      <c r="G148" s="83">
        <v>0.38400000000000001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240</v>
      </c>
      <c r="C150" s="83" t="s">
        <v>580</v>
      </c>
      <c r="D150" s="83" t="s">
        <v>581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582</v>
      </c>
      <c r="B151" s="83" t="s">
        <v>583</v>
      </c>
      <c r="C151" s="83">
        <v>3483459.48</v>
      </c>
      <c r="D151" s="83">
        <v>2.64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584</v>
      </c>
      <c r="B152" s="83" t="s">
        <v>585</v>
      </c>
      <c r="C152" s="83">
        <v>4198440.34</v>
      </c>
      <c r="D152" s="83">
        <v>0.76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240</v>
      </c>
      <c r="C154" s="83" t="s">
        <v>586</v>
      </c>
      <c r="D154" s="83" t="s">
        <v>587</v>
      </c>
      <c r="E154" s="83" t="s">
        <v>588</v>
      </c>
      <c r="F154" s="83" t="s">
        <v>589</v>
      </c>
      <c r="G154" s="83" t="s">
        <v>581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590</v>
      </c>
      <c r="B155" s="83" t="s">
        <v>591</v>
      </c>
      <c r="C155" s="83">
        <v>45784.55</v>
      </c>
      <c r="D155" s="83">
        <v>31757.87</v>
      </c>
      <c r="E155" s="83">
        <v>14026.69</v>
      </c>
      <c r="F155" s="83">
        <v>0.69</v>
      </c>
      <c r="G155" s="83" t="s">
        <v>592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598</v>
      </c>
      <c r="B156" s="83" t="s">
        <v>591</v>
      </c>
      <c r="C156" s="83">
        <v>12840.89</v>
      </c>
      <c r="D156" s="83">
        <v>8929.83</v>
      </c>
      <c r="E156" s="83">
        <v>3911.07</v>
      </c>
      <c r="F156" s="83">
        <v>0.7</v>
      </c>
      <c r="G156" s="83" t="s">
        <v>592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593</v>
      </c>
      <c r="B157" s="83" t="s">
        <v>591</v>
      </c>
      <c r="C157" s="83">
        <v>45163.96</v>
      </c>
      <c r="D157" s="83">
        <v>31314.400000000001</v>
      </c>
      <c r="E157" s="83">
        <v>13849.55</v>
      </c>
      <c r="F157" s="83">
        <v>0.69</v>
      </c>
      <c r="G157" s="83" t="s">
        <v>592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599</v>
      </c>
      <c r="B158" s="83" t="s">
        <v>591</v>
      </c>
      <c r="C158" s="83">
        <v>12709.07</v>
      </c>
      <c r="D158" s="83">
        <v>8835.36</v>
      </c>
      <c r="E158" s="83">
        <v>3873.71</v>
      </c>
      <c r="F158" s="83">
        <v>0.7</v>
      </c>
      <c r="G158" s="83" t="s">
        <v>592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594</v>
      </c>
      <c r="B159" s="83" t="s">
        <v>591</v>
      </c>
      <c r="C159" s="83">
        <v>704194.17</v>
      </c>
      <c r="D159" s="83">
        <v>442292.47999999998</v>
      </c>
      <c r="E159" s="83">
        <v>261901.69</v>
      </c>
      <c r="F159" s="83">
        <v>0.63</v>
      </c>
      <c r="G159" s="83" t="s">
        <v>592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600</v>
      </c>
      <c r="B160" s="83" t="s">
        <v>591</v>
      </c>
      <c r="C160" s="83">
        <v>59409.47</v>
      </c>
      <c r="D160" s="83">
        <v>38235.53</v>
      </c>
      <c r="E160" s="83">
        <v>21173.94</v>
      </c>
      <c r="F160" s="83">
        <v>0.64</v>
      </c>
      <c r="G160" s="83" t="s">
        <v>592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595</v>
      </c>
      <c r="B161" s="83" t="s">
        <v>591</v>
      </c>
      <c r="C161" s="83">
        <v>691581.86</v>
      </c>
      <c r="D161" s="83">
        <v>436056.97</v>
      </c>
      <c r="E161" s="83">
        <v>255524.9</v>
      </c>
      <c r="F161" s="83">
        <v>0.63</v>
      </c>
      <c r="G161" s="83" t="s">
        <v>592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596</v>
      </c>
      <c r="B162" s="83" t="s">
        <v>591</v>
      </c>
      <c r="C162" s="83">
        <v>37873.61</v>
      </c>
      <c r="D162" s="83">
        <v>26141.84</v>
      </c>
      <c r="E162" s="83">
        <v>11731.77</v>
      </c>
      <c r="F162" s="83">
        <v>0.69</v>
      </c>
      <c r="G162" s="83" t="s">
        <v>592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597</v>
      </c>
      <c r="B163" s="83" t="s">
        <v>591</v>
      </c>
      <c r="C163" s="83">
        <v>36828.06</v>
      </c>
      <c r="D163" s="83">
        <v>25408.77</v>
      </c>
      <c r="E163" s="83">
        <v>11419.29</v>
      </c>
      <c r="F163" s="83">
        <v>0.69</v>
      </c>
      <c r="G163" s="83" t="s">
        <v>592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601</v>
      </c>
      <c r="B164" s="83" t="s">
        <v>591</v>
      </c>
      <c r="C164" s="83">
        <v>80860.72</v>
      </c>
      <c r="D164" s="83">
        <v>50928.71</v>
      </c>
      <c r="E164" s="83">
        <v>29932.02</v>
      </c>
      <c r="F164" s="83">
        <v>0.63</v>
      </c>
      <c r="G164" s="83" t="s">
        <v>592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602</v>
      </c>
      <c r="B165" s="83" t="s">
        <v>591</v>
      </c>
      <c r="C165" s="83">
        <v>5333.37</v>
      </c>
      <c r="D165" s="83">
        <v>3353.86</v>
      </c>
      <c r="E165" s="83">
        <v>1979.51</v>
      </c>
      <c r="F165" s="83">
        <v>0.63</v>
      </c>
      <c r="G165" s="83" t="s">
        <v>592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825</v>
      </c>
      <c r="B166" s="83" t="s">
        <v>591</v>
      </c>
      <c r="C166" s="83">
        <v>911949.27</v>
      </c>
      <c r="D166" s="83">
        <v>609746.36</v>
      </c>
      <c r="E166" s="83">
        <v>302202.90000000002</v>
      </c>
      <c r="F166" s="83">
        <v>0.67</v>
      </c>
      <c r="G166" s="83" t="s">
        <v>592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240</v>
      </c>
      <c r="C168" s="83" t="s">
        <v>586</v>
      </c>
      <c r="D168" s="83" t="s">
        <v>581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622</v>
      </c>
      <c r="B169" s="83" t="s">
        <v>604</v>
      </c>
      <c r="C169" s="83">
        <v>134936.66</v>
      </c>
      <c r="D169" s="83" t="s">
        <v>592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603</v>
      </c>
      <c r="B170" s="83" t="s">
        <v>604</v>
      </c>
      <c r="C170" s="83">
        <v>132208.85</v>
      </c>
      <c r="D170" s="83" t="s">
        <v>592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610</v>
      </c>
      <c r="B171" s="83" t="s">
        <v>604</v>
      </c>
      <c r="C171" s="83">
        <v>82800.399999999994</v>
      </c>
      <c r="D171" s="83" t="s">
        <v>592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618</v>
      </c>
      <c r="B172" s="83" t="s">
        <v>604</v>
      </c>
      <c r="C172" s="83">
        <v>43357.06</v>
      </c>
      <c r="D172" s="83" t="s">
        <v>592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625</v>
      </c>
      <c r="B173" s="83" t="s">
        <v>604</v>
      </c>
      <c r="C173" s="83">
        <v>18553.599999999999</v>
      </c>
      <c r="D173" s="83" t="s">
        <v>592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818</v>
      </c>
      <c r="B174" s="83" t="s">
        <v>819</v>
      </c>
      <c r="C174" s="83">
        <v>17639.71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623</v>
      </c>
      <c r="B175" s="83" t="s">
        <v>604</v>
      </c>
      <c r="C175" s="83">
        <v>138487.53</v>
      </c>
      <c r="D175" s="83" t="s">
        <v>592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624</v>
      </c>
      <c r="B176" s="83" t="s">
        <v>604</v>
      </c>
      <c r="C176" s="83">
        <v>57318.9</v>
      </c>
      <c r="D176" s="83" t="s">
        <v>592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609</v>
      </c>
      <c r="B177" s="83" t="s">
        <v>604</v>
      </c>
      <c r="C177" s="83">
        <v>156041.81</v>
      </c>
      <c r="D177" s="83" t="s">
        <v>592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611</v>
      </c>
      <c r="B178" s="83" t="s">
        <v>604</v>
      </c>
      <c r="C178" s="83">
        <v>308651.7</v>
      </c>
      <c r="D178" s="83" t="s">
        <v>592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607</v>
      </c>
      <c r="B179" s="83" t="s">
        <v>604</v>
      </c>
      <c r="C179" s="83">
        <v>1242.44</v>
      </c>
      <c r="D179" s="83" t="s">
        <v>592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605</v>
      </c>
      <c r="B180" s="83" t="s">
        <v>604</v>
      </c>
      <c r="C180" s="83">
        <v>26720.17</v>
      </c>
      <c r="D180" s="83" t="s">
        <v>592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606</v>
      </c>
      <c r="B181" s="83" t="s">
        <v>604</v>
      </c>
      <c r="C181" s="83">
        <v>23662.98</v>
      </c>
      <c r="D181" s="83" t="s">
        <v>592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612</v>
      </c>
      <c r="B182" s="83" t="s">
        <v>604</v>
      </c>
      <c r="C182" s="83">
        <v>20841.77</v>
      </c>
      <c r="D182" s="83" t="s">
        <v>592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619</v>
      </c>
      <c r="B183" s="83" t="s">
        <v>604</v>
      </c>
      <c r="C183" s="83">
        <v>6017.72</v>
      </c>
      <c r="D183" s="83" t="s">
        <v>592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613</v>
      </c>
      <c r="B184" s="83" t="s">
        <v>604</v>
      </c>
      <c r="C184" s="83">
        <v>20803.73</v>
      </c>
      <c r="D184" s="83" t="s">
        <v>592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620</v>
      </c>
      <c r="B185" s="83" t="s">
        <v>604</v>
      </c>
      <c r="C185" s="83">
        <v>6014.23</v>
      </c>
      <c r="D185" s="83" t="s">
        <v>592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614</v>
      </c>
      <c r="B186" s="83" t="s">
        <v>604</v>
      </c>
      <c r="C186" s="83">
        <v>898860.19</v>
      </c>
      <c r="D186" s="83" t="s">
        <v>592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621</v>
      </c>
      <c r="B187" s="83" t="s">
        <v>604</v>
      </c>
      <c r="C187" s="83">
        <v>58071.26</v>
      </c>
      <c r="D187" s="83" t="s">
        <v>592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615</v>
      </c>
      <c r="B188" s="83" t="s">
        <v>604</v>
      </c>
      <c r="C188" s="83">
        <v>898860.19</v>
      </c>
      <c r="D188" s="83" t="s">
        <v>592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616</v>
      </c>
      <c r="B189" s="83" t="s">
        <v>604</v>
      </c>
      <c r="C189" s="83">
        <v>20389.5</v>
      </c>
      <c r="D189" s="83" t="s">
        <v>592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617</v>
      </c>
      <c r="B190" s="83" t="s">
        <v>604</v>
      </c>
      <c r="C190" s="83">
        <v>20307.330000000002</v>
      </c>
      <c r="D190" s="83" t="s">
        <v>592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608</v>
      </c>
      <c r="B191" s="83" t="s">
        <v>604</v>
      </c>
      <c r="C191" s="83">
        <v>2050.9699999999998</v>
      </c>
      <c r="D191" s="83" t="s">
        <v>592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626</v>
      </c>
      <c r="B192" s="83" t="s">
        <v>604</v>
      </c>
      <c r="C192" s="83">
        <v>58511.62</v>
      </c>
      <c r="D192" s="83" t="s">
        <v>592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627</v>
      </c>
      <c r="B193" s="83" t="s">
        <v>604</v>
      </c>
      <c r="C193" s="83">
        <v>3831.12</v>
      </c>
      <c r="D193" s="83" t="s">
        <v>592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826</v>
      </c>
      <c r="B194" s="83" t="s">
        <v>604</v>
      </c>
      <c r="C194" s="83">
        <v>260344.02</v>
      </c>
      <c r="D194" s="83" t="s">
        <v>592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240</v>
      </c>
      <c r="C196" s="83" t="s">
        <v>628</v>
      </c>
      <c r="D196" s="83" t="s">
        <v>629</v>
      </c>
      <c r="E196" s="83" t="s">
        <v>630</v>
      </c>
      <c r="F196" s="83" t="s">
        <v>631</v>
      </c>
      <c r="G196" s="83" t="s">
        <v>632</v>
      </c>
      <c r="H196" s="83" t="s">
        <v>633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820</v>
      </c>
      <c r="B197" s="83" t="s">
        <v>638</v>
      </c>
      <c r="C197" s="83">
        <v>0.54</v>
      </c>
      <c r="D197" s="83">
        <v>50</v>
      </c>
      <c r="E197" s="83">
        <v>0.49</v>
      </c>
      <c r="F197" s="83">
        <v>45.33</v>
      </c>
      <c r="G197" s="83">
        <v>1</v>
      </c>
      <c r="H197" s="83" t="s">
        <v>821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648</v>
      </c>
      <c r="B198" s="83" t="s">
        <v>635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636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649</v>
      </c>
      <c r="B199" s="83" t="s">
        <v>635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636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634</v>
      </c>
      <c r="B200" s="83" t="s">
        <v>635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636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637</v>
      </c>
      <c r="B201" s="83" t="s">
        <v>638</v>
      </c>
      <c r="C201" s="83">
        <v>0.52</v>
      </c>
      <c r="D201" s="83">
        <v>331</v>
      </c>
      <c r="E201" s="83">
        <v>1.81</v>
      </c>
      <c r="F201" s="83">
        <v>1152.45</v>
      </c>
      <c r="G201" s="83">
        <v>1</v>
      </c>
      <c r="H201" s="83" t="s">
        <v>639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645</v>
      </c>
      <c r="B202" s="83" t="s">
        <v>638</v>
      </c>
      <c r="C202" s="83">
        <v>0.52</v>
      </c>
      <c r="D202" s="83">
        <v>331</v>
      </c>
      <c r="E202" s="83">
        <v>0.51</v>
      </c>
      <c r="F202" s="83">
        <v>325.14999999999998</v>
      </c>
      <c r="G202" s="83">
        <v>1</v>
      </c>
      <c r="H202" s="83" t="s">
        <v>639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640</v>
      </c>
      <c r="B203" s="83" t="s">
        <v>638</v>
      </c>
      <c r="C203" s="83">
        <v>0.52</v>
      </c>
      <c r="D203" s="83">
        <v>331</v>
      </c>
      <c r="E203" s="83">
        <v>1.78</v>
      </c>
      <c r="F203" s="83">
        <v>1135.83</v>
      </c>
      <c r="G203" s="83">
        <v>1</v>
      </c>
      <c r="H203" s="83" t="s">
        <v>639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646</v>
      </c>
      <c r="B204" s="83" t="s">
        <v>638</v>
      </c>
      <c r="C204" s="83">
        <v>0.52</v>
      </c>
      <c r="D204" s="83">
        <v>331</v>
      </c>
      <c r="E204" s="83">
        <v>0.51</v>
      </c>
      <c r="F204" s="83">
        <v>321.60000000000002</v>
      </c>
      <c r="G204" s="83">
        <v>1</v>
      </c>
      <c r="H204" s="83" t="s">
        <v>639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641</v>
      </c>
      <c r="B205" s="83" t="s">
        <v>638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639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647</v>
      </c>
      <c r="B206" s="83" t="s">
        <v>638</v>
      </c>
      <c r="C206" s="83">
        <v>0.52</v>
      </c>
      <c r="D206" s="83">
        <v>331</v>
      </c>
      <c r="E206" s="83">
        <v>1.98</v>
      </c>
      <c r="F206" s="83">
        <v>1260.53</v>
      </c>
      <c r="G206" s="83">
        <v>1</v>
      </c>
      <c r="H206" s="83" t="s">
        <v>639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642</v>
      </c>
      <c r="B207" s="83" t="s">
        <v>638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639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643</v>
      </c>
      <c r="B208" s="83" t="s">
        <v>638</v>
      </c>
      <c r="C208" s="83">
        <v>0.52</v>
      </c>
      <c r="D208" s="83">
        <v>331</v>
      </c>
      <c r="E208" s="83">
        <v>1.48</v>
      </c>
      <c r="F208" s="83">
        <v>943.09</v>
      </c>
      <c r="G208" s="83">
        <v>1</v>
      </c>
      <c r="H208" s="83" t="s">
        <v>639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644</v>
      </c>
      <c r="B209" s="83" t="s">
        <v>638</v>
      </c>
      <c r="C209" s="83">
        <v>0.52</v>
      </c>
      <c r="D209" s="83">
        <v>331</v>
      </c>
      <c r="E209" s="83">
        <v>1.44</v>
      </c>
      <c r="F209" s="83">
        <v>916.26</v>
      </c>
      <c r="G209" s="83">
        <v>1</v>
      </c>
      <c r="H209" s="83" t="s">
        <v>639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651</v>
      </c>
      <c r="B210" s="83" t="s">
        <v>638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650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652</v>
      </c>
      <c r="B211" s="83" t="s">
        <v>638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650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827</v>
      </c>
      <c r="B212" s="83" t="s">
        <v>638</v>
      </c>
      <c r="C212" s="83">
        <v>0.61</v>
      </c>
      <c r="D212" s="83">
        <v>1017.59</v>
      </c>
      <c r="E212" s="83">
        <v>39.54</v>
      </c>
      <c r="F212" s="83">
        <v>65780.740000000005</v>
      </c>
      <c r="G212" s="83">
        <v>1</v>
      </c>
      <c r="H212" s="83" t="s">
        <v>650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240</v>
      </c>
      <c r="C214" s="83" t="s">
        <v>653</v>
      </c>
      <c r="D214" s="83" t="s">
        <v>654</v>
      </c>
      <c r="E214" s="83" t="s">
        <v>655</v>
      </c>
      <c r="F214" s="83" t="s">
        <v>656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661</v>
      </c>
      <c r="B215" s="83" t="s">
        <v>658</v>
      </c>
      <c r="C215" s="83" t="s">
        <v>659</v>
      </c>
      <c r="D215" s="83">
        <v>179352</v>
      </c>
      <c r="E215" s="83">
        <v>31921.08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660</v>
      </c>
      <c r="B216" s="83" t="s">
        <v>658</v>
      </c>
      <c r="C216" s="83" t="s">
        <v>659</v>
      </c>
      <c r="D216" s="83">
        <v>179352</v>
      </c>
      <c r="E216" s="83">
        <v>23118.400000000001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657</v>
      </c>
      <c r="B217" s="83" t="s">
        <v>658</v>
      </c>
      <c r="C217" s="83" t="s">
        <v>659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240</v>
      </c>
      <c r="C219" s="83" t="s">
        <v>662</v>
      </c>
      <c r="D219" s="83" t="s">
        <v>663</v>
      </c>
      <c r="E219" s="83" t="s">
        <v>664</v>
      </c>
      <c r="F219" s="83" t="s">
        <v>665</v>
      </c>
      <c r="G219" s="83" t="s">
        <v>666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667</v>
      </c>
      <c r="B220" s="83" t="s">
        <v>668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669</v>
      </c>
      <c r="C222" s="83" t="s">
        <v>670</v>
      </c>
      <c r="D222" s="83" t="s">
        <v>671</v>
      </c>
      <c r="E222" s="83" t="s">
        <v>672</v>
      </c>
      <c r="F222" s="83" t="s">
        <v>673</v>
      </c>
      <c r="G222" s="83" t="s">
        <v>674</v>
      </c>
      <c r="H222" s="83" t="s">
        <v>675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676</v>
      </c>
      <c r="B223" s="83">
        <v>148868.55619999999</v>
      </c>
      <c r="C223" s="83">
        <v>241.92699999999999</v>
      </c>
      <c r="D223" s="83">
        <v>590.32360000000006</v>
      </c>
      <c r="E223" s="83">
        <v>0</v>
      </c>
      <c r="F223" s="83">
        <v>2.5000000000000001E-3</v>
      </c>
      <c r="G223" s="83">
        <v>36699.000500000002</v>
      </c>
      <c r="H223" s="83">
        <v>61289.068500000001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677</v>
      </c>
      <c r="B224" s="83">
        <v>134489.16029999999</v>
      </c>
      <c r="C224" s="83">
        <v>219.09790000000001</v>
      </c>
      <c r="D224" s="83">
        <v>536.279</v>
      </c>
      <c r="E224" s="83">
        <v>0</v>
      </c>
      <c r="F224" s="83">
        <v>2.3E-3</v>
      </c>
      <c r="G224" s="83">
        <v>33339.419199999997</v>
      </c>
      <c r="H224" s="83">
        <v>55418.356699999997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678</v>
      </c>
      <c r="B225" s="83">
        <v>147093.06340000001</v>
      </c>
      <c r="C225" s="83">
        <v>245.1833</v>
      </c>
      <c r="D225" s="83">
        <v>617.19479999999999</v>
      </c>
      <c r="E225" s="83">
        <v>0</v>
      </c>
      <c r="F225" s="83">
        <v>2.5999999999999999E-3</v>
      </c>
      <c r="G225" s="83">
        <v>38372.258600000001</v>
      </c>
      <c r="H225" s="83">
        <v>61119.678200000002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679</v>
      </c>
      <c r="B226" s="83">
        <v>139299.54310000001</v>
      </c>
      <c r="C226" s="83">
        <v>237.57570000000001</v>
      </c>
      <c r="D226" s="83">
        <v>614.2165</v>
      </c>
      <c r="E226" s="83">
        <v>0</v>
      </c>
      <c r="F226" s="83">
        <v>2.5999999999999999E-3</v>
      </c>
      <c r="G226" s="83">
        <v>38189.361700000001</v>
      </c>
      <c r="H226" s="83">
        <v>58373.549099999997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385</v>
      </c>
      <c r="B227" s="83">
        <v>152965.21720000001</v>
      </c>
      <c r="C227" s="83">
        <v>268.8768</v>
      </c>
      <c r="D227" s="83">
        <v>718.61369999999999</v>
      </c>
      <c r="E227" s="83">
        <v>0</v>
      </c>
      <c r="F227" s="83">
        <v>3.0000000000000001E-3</v>
      </c>
      <c r="G227" s="83">
        <v>44683.536099999998</v>
      </c>
      <c r="H227" s="83">
        <v>64831.128499999999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680</v>
      </c>
      <c r="B228" s="83">
        <v>168719.579</v>
      </c>
      <c r="C228" s="83">
        <v>305.28789999999998</v>
      </c>
      <c r="D228" s="83">
        <v>840.76639999999998</v>
      </c>
      <c r="E228" s="83">
        <v>0</v>
      </c>
      <c r="F228" s="83">
        <v>3.3999999999999998E-3</v>
      </c>
      <c r="G228" s="83">
        <v>52282.294300000001</v>
      </c>
      <c r="H228" s="83">
        <v>72305.492599999998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681</v>
      </c>
      <c r="B229" s="83">
        <v>185194.72099999999</v>
      </c>
      <c r="C229" s="83">
        <v>339.55329999999998</v>
      </c>
      <c r="D229" s="83">
        <v>947.46209999999996</v>
      </c>
      <c r="E229" s="83">
        <v>0</v>
      </c>
      <c r="F229" s="83">
        <v>3.8999999999999998E-3</v>
      </c>
      <c r="G229" s="83">
        <v>58918.653200000001</v>
      </c>
      <c r="H229" s="83">
        <v>79773.303100000005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682</v>
      </c>
      <c r="B230" s="83">
        <v>184250.98329999999</v>
      </c>
      <c r="C230" s="83">
        <v>338.209</v>
      </c>
      <c r="D230" s="83">
        <v>944.7654</v>
      </c>
      <c r="E230" s="83">
        <v>0</v>
      </c>
      <c r="F230" s="83">
        <v>3.8999999999999998E-3</v>
      </c>
      <c r="G230" s="83">
        <v>58751.0887</v>
      </c>
      <c r="H230" s="83">
        <v>79402.081699999995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683</v>
      </c>
      <c r="B231" s="83">
        <v>154261.3511</v>
      </c>
      <c r="C231" s="83">
        <v>277.91809999999998</v>
      </c>
      <c r="D231" s="83">
        <v>762.04539999999997</v>
      </c>
      <c r="E231" s="83">
        <v>0</v>
      </c>
      <c r="F231" s="83">
        <v>3.0999999999999999E-3</v>
      </c>
      <c r="G231" s="83">
        <v>47386.671699999999</v>
      </c>
      <c r="H231" s="83">
        <v>65998.861000000004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684</v>
      </c>
      <c r="B232" s="83">
        <v>148644.75779999999</v>
      </c>
      <c r="C232" s="83">
        <v>261.16129999999998</v>
      </c>
      <c r="D232" s="83">
        <v>697.64779999999996</v>
      </c>
      <c r="E232" s="83">
        <v>0</v>
      </c>
      <c r="F232" s="83">
        <v>2.8999999999999998E-3</v>
      </c>
      <c r="G232" s="83">
        <v>43379.829899999997</v>
      </c>
      <c r="H232" s="83">
        <v>62988.916100000002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685</v>
      </c>
      <c r="B233" s="83">
        <v>139451.0232</v>
      </c>
      <c r="C233" s="83">
        <v>237.67699999999999</v>
      </c>
      <c r="D233" s="83">
        <v>614.01710000000003</v>
      </c>
      <c r="E233" s="83">
        <v>0</v>
      </c>
      <c r="F233" s="83">
        <v>2.5999999999999999E-3</v>
      </c>
      <c r="G233" s="83">
        <v>38176.899899999997</v>
      </c>
      <c r="H233" s="83">
        <v>58422.663800000002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686</v>
      </c>
      <c r="B234" s="83">
        <v>145218.4492</v>
      </c>
      <c r="C234" s="83">
        <v>238.56010000000001</v>
      </c>
      <c r="D234" s="83">
        <v>590.01160000000004</v>
      </c>
      <c r="E234" s="83">
        <v>0</v>
      </c>
      <c r="F234" s="83">
        <v>2.5000000000000001E-3</v>
      </c>
      <c r="G234" s="83">
        <v>36680.749900000003</v>
      </c>
      <c r="H234" s="83">
        <v>60020.847800000003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687</v>
      </c>
      <c r="B236" s="84">
        <v>1848460</v>
      </c>
      <c r="C236" s="83">
        <v>3211.0273000000002</v>
      </c>
      <c r="D236" s="83">
        <v>8473.3435000000009</v>
      </c>
      <c r="E236" s="83">
        <v>0</v>
      </c>
      <c r="F236" s="83">
        <v>3.5099999999999999E-2</v>
      </c>
      <c r="G236" s="83">
        <v>526859.76359999995</v>
      </c>
      <c r="H236" s="83">
        <v>779943.94700000004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688</v>
      </c>
      <c r="B237" s="83">
        <v>134489.16029999999</v>
      </c>
      <c r="C237" s="83">
        <v>219.09790000000001</v>
      </c>
      <c r="D237" s="83">
        <v>536.279</v>
      </c>
      <c r="E237" s="83">
        <v>0</v>
      </c>
      <c r="F237" s="83">
        <v>2.3E-3</v>
      </c>
      <c r="G237" s="83">
        <v>33339.419199999997</v>
      </c>
      <c r="H237" s="83">
        <v>55418.356699999997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689</v>
      </c>
      <c r="B238" s="83">
        <v>185194.72099999999</v>
      </c>
      <c r="C238" s="83">
        <v>339.55329999999998</v>
      </c>
      <c r="D238" s="83">
        <v>947.46209999999996</v>
      </c>
      <c r="E238" s="83">
        <v>0</v>
      </c>
      <c r="F238" s="83">
        <v>3.8999999999999998E-3</v>
      </c>
      <c r="G238" s="83">
        <v>58918.653200000001</v>
      </c>
      <c r="H238" s="83">
        <v>79773.303100000005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690</v>
      </c>
      <c r="C240" s="83" t="s">
        <v>691</v>
      </c>
      <c r="D240" s="83" t="s">
        <v>692</v>
      </c>
      <c r="E240" s="83" t="s">
        <v>693</v>
      </c>
      <c r="F240" s="83" t="s">
        <v>694</v>
      </c>
      <c r="G240" s="83" t="s">
        <v>695</v>
      </c>
      <c r="H240" s="83" t="s">
        <v>696</v>
      </c>
      <c r="I240" s="83" t="s">
        <v>697</v>
      </c>
      <c r="J240" s="83" t="s">
        <v>698</v>
      </c>
      <c r="K240" s="83" t="s">
        <v>699</v>
      </c>
      <c r="L240" s="83" t="s">
        <v>700</v>
      </c>
      <c r="M240" s="83" t="s">
        <v>701</v>
      </c>
      <c r="N240" s="83" t="s">
        <v>702</v>
      </c>
      <c r="O240" s="83" t="s">
        <v>703</v>
      </c>
      <c r="P240" s="83" t="s">
        <v>704</v>
      </c>
      <c r="Q240" s="83" t="s">
        <v>705</v>
      </c>
      <c r="R240" s="83" t="s">
        <v>706</v>
      </c>
      <c r="S240" s="83" t="s">
        <v>707</v>
      </c>
    </row>
    <row r="241" spans="1:19">
      <c r="A241" s="83" t="s">
        <v>676</v>
      </c>
      <c r="B241" s="84">
        <v>581914000000</v>
      </c>
      <c r="C241" s="83">
        <v>390015.42800000001</v>
      </c>
      <c r="D241" s="83" t="s">
        <v>722</v>
      </c>
      <c r="E241" s="83">
        <v>177438.022</v>
      </c>
      <c r="F241" s="83">
        <v>92719.3</v>
      </c>
      <c r="G241" s="83">
        <v>39571.328999999998</v>
      </c>
      <c r="H241" s="83">
        <v>0</v>
      </c>
      <c r="I241" s="83">
        <v>15602.736999999999</v>
      </c>
      <c r="J241" s="83">
        <v>11888</v>
      </c>
      <c r="K241" s="83">
        <v>1398.723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2508.5250000000001</v>
      </c>
      <c r="R241" s="83">
        <v>0</v>
      </c>
      <c r="S241" s="83">
        <v>0</v>
      </c>
    </row>
    <row r="242" spans="1:19">
      <c r="A242" s="83" t="s">
        <v>677</v>
      </c>
      <c r="B242" s="84">
        <v>528643000000</v>
      </c>
      <c r="C242" s="83">
        <v>393106.81699999998</v>
      </c>
      <c r="D242" s="83" t="s">
        <v>815</v>
      </c>
      <c r="E242" s="83">
        <v>177438.022</v>
      </c>
      <c r="F242" s="83">
        <v>92719.3</v>
      </c>
      <c r="G242" s="83">
        <v>40733.006999999998</v>
      </c>
      <c r="H242" s="83">
        <v>0</v>
      </c>
      <c r="I242" s="83">
        <v>17473.755000000001</v>
      </c>
      <c r="J242" s="83">
        <v>11888</v>
      </c>
      <c r="K242" s="83">
        <v>1395.0429999999999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2570.9</v>
      </c>
      <c r="R242" s="83">
        <v>0</v>
      </c>
      <c r="S242" s="83">
        <v>0</v>
      </c>
    </row>
    <row r="243" spans="1:19">
      <c r="A243" s="83" t="s">
        <v>678</v>
      </c>
      <c r="B243" s="84">
        <v>608446000000</v>
      </c>
      <c r="C243" s="83">
        <v>443261.19900000002</v>
      </c>
      <c r="D243" s="83" t="s">
        <v>723</v>
      </c>
      <c r="E243" s="83">
        <v>177438.022</v>
      </c>
      <c r="F243" s="83">
        <v>92719.3</v>
      </c>
      <c r="G243" s="83">
        <v>43729.48</v>
      </c>
      <c r="H243" s="83">
        <v>0</v>
      </c>
      <c r="I243" s="83">
        <v>63020.205000000002</v>
      </c>
      <c r="J243" s="83">
        <v>11888</v>
      </c>
      <c r="K243" s="83">
        <v>2643.0949999999998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2934.306</v>
      </c>
      <c r="R243" s="83">
        <v>0</v>
      </c>
      <c r="S243" s="83">
        <v>0</v>
      </c>
    </row>
    <row r="244" spans="1:19">
      <c r="A244" s="83" t="s">
        <v>679</v>
      </c>
      <c r="B244" s="84">
        <v>605546000000</v>
      </c>
      <c r="C244" s="83">
        <v>454086.84399999998</v>
      </c>
      <c r="D244" s="83" t="s">
        <v>777</v>
      </c>
      <c r="E244" s="83">
        <v>177438.022</v>
      </c>
      <c r="F244" s="83">
        <v>92719.3</v>
      </c>
      <c r="G244" s="83">
        <v>46667.142999999996</v>
      </c>
      <c r="H244" s="83">
        <v>0</v>
      </c>
      <c r="I244" s="83">
        <v>70429.574999999997</v>
      </c>
      <c r="J244" s="83">
        <v>11888</v>
      </c>
      <c r="K244" s="83">
        <v>3154.8220000000001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2901.1909999999998</v>
      </c>
      <c r="R244" s="83">
        <v>0</v>
      </c>
      <c r="S244" s="83">
        <v>0</v>
      </c>
    </row>
    <row r="245" spans="1:19">
      <c r="A245" s="83" t="s">
        <v>385</v>
      </c>
      <c r="B245" s="84">
        <v>708520000000</v>
      </c>
      <c r="C245" s="83">
        <v>522143.66100000002</v>
      </c>
      <c r="D245" s="83" t="s">
        <v>735</v>
      </c>
      <c r="E245" s="83">
        <v>177438.022</v>
      </c>
      <c r="F245" s="83">
        <v>92719.3</v>
      </c>
      <c r="G245" s="83">
        <v>48393.411</v>
      </c>
      <c r="H245" s="83">
        <v>0</v>
      </c>
      <c r="I245" s="83">
        <v>135202.747</v>
      </c>
      <c r="J245" s="83">
        <v>11888</v>
      </c>
      <c r="K245" s="83">
        <v>4633.4279999999999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2979.962</v>
      </c>
      <c r="R245" s="83">
        <v>0</v>
      </c>
      <c r="S245" s="83">
        <v>0</v>
      </c>
    </row>
    <row r="246" spans="1:19">
      <c r="A246" s="83" t="s">
        <v>680</v>
      </c>
      <c r="B246" s="84">
        <v>829009000000</v>
      </c>
      <c r="C246" s="83">
        <v>640626.73600000003</v>
      </c>
      <c r="D246" s="83" t="s">
        <v>850</v>
      </c>
      <c r="E246" s="83">
        <v>157821.345</v>
      </c>
      <c r="F246" s="83">
        <v>80166.317999999999</v>
      </c>
      <c r="G246" s="83">
        <v>53393.536999999997</v>
      </c>
      <c r="H246" s="83">
        <v>0</v>
      </c>
      <c r="I246" s="83">
        <v>291101.196</v>
      </c>
      <c r="J246" s="83">
        <v>0</v>
      </c>
      <c r="K246" s="83">
        <v>6689.2870000000003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2566.2620000000002</v>
      </c>
      <c r="R246" s="83">
        <v>0</v>
      </c>
      <c r="S246" s="83">
        <v>0</v>
      </c>
    </row>
    <row r="247" spans="1:19">
      <c r="A247" s="83" t="s">
        <v>681</v>
      </c>
      <c r="B247" s="84">
        <v>934238000000</v>
      </c>
      <c r="C247" s="83">
        <v>671428.71699999995</v>
      </c>
      <c r="D247" s="83" t="s">
        <v>885</v>
      </c>
      <c r="E247" s="83">
        <v>177438.022</v>
      </c>
      <c r="F247" s="83">
        <v>92719.3</v>
      </c>
      <c r="G247" s="83">
        <v>52537.714999999997</v>
      </c>
      <c r="H247" s="83">
        <v>0</v>
      </c>
      <c r="I247" s="83">
        <v>277971.59399999998</v>
      </c>
      <c r="J247" s="83">
        <v>11888</v>
      </c>
      <c r="K247" s="83">
        <v>6854.2749999999996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3131.02</v>
      </c>
      <c r="R247" s="83">
        <v>0</v>
      </c>
      <c r="S247" s="83">
        <v>0</v>
      </c>
    </row>
    <row r="248" spans="1:19">
      <c r="A248" s="83" t="s">
        <v>682</v>
      </c>
      <c r="B248" s="84">
        <v>931581000000</v>
      </c>
      <c r="C248" s="83">
        <v>673757.21499999997</v>
      </c>
      <c r="D248" s="83" t="s">
        <v>778</v>
      </c>
      <c r="E248" s="83">
        <v>177438.022</v>
      </c>
      <c r="F248" s="83">
        <v>92719.3</v>
      </c>
      <c r="G248" s="83">
        <v>52792.525000000001</v>
      </c>
      <c r="H248" s="83">
        <v>0</v>
      </c>
      <c r="I248" s="83">
        <v>279945.68900000001</v>
      </c>
      <c r="J248" s="83">
        <v>11888</v>
      </c>
      <c r="K248" s="83">
        <v>6955.4970000000003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3129.39</v>
      </c>
      <c r="R248" s="83">
        <v>0</v>
      </c>
      <c r="S248" s="83">
        <v>0</v>
      </c>
    </row>
    <row r="249" spans="1:19">
      <c r="A249" s="83" t="s">
        <v>683</v>
      </c>
      <c r="B249" s="84">
        <v>751382000000</v>
      </c>
      <c r="C249" s="83">
        <v>518919.86800000002</v>
      </c>
      <c r="D249" s="83" t="s">
        <v>851</v>
      </c>
      <c r="E249" s="83">
        <v>134570.663</v>
      </c>
      <c r="F249" s="83">
        <v>86260.043999999994</v>
      </c>
      <c r="G249" s="83">
        <v>51544.052000000003</v>
      </c>
      <c r="H249" s="83">
        <v>0</v>
      </c>
      <c r="I249" s="83">
        <v>177908.552</v>
      </c>
      <c r="J249" s="83">
        <v>0</v>
      </c>
      <c r="K249" s="83">
        <v>5081.8119999999999</v>
      </c>
      <c r="L249" s="83">
        <v>0</v>
      </c>
      <c r="M249" s="83">
        <v>61110.989000000001</v>
      </c>
      <c r="N249" s="83">
        <v>0</v>
      </c>
      <c r="O249" s="83">
        <v>0</v>
      </c>
      <c r="P249" s="83">
        <v>0</v>
      </c>
      <c r="Q249" s="83">
        <v>2443.7559999999999</v>
      </c>
      <c r="R249" s="83">
        <v>0</v>
      </c>
      <c r="S249" s="83">
        <v>0</v>
      </c>
    </row>
    <row r="250" spans="1:19">
      <c r="A250" s="83" t="s">
        <v>684</v>
      </c>
      <c r="B250" s="84">
        <v>687848000000</v>
      </c>
      <c r="C250" s="83">
        <v>507599.033</v>
      </c>
      <c r="D250" s="83" t="s">
        <v>852</v>
      </c>
      <c r="E250" s="83">
        <v>177438.022</v>
      </c>
      <c r="F250" s="83">
        <v>92719.3</v>
      </c>
      <c r="G250" s="83">
        <v>47800.430999999997</v>
      </c>
      <c r="H250" s="83">
        <v>0</v>
      </c>
      <c r="I250" s="83">
        <v>121870.88499999999</v>
      </c>
      <c r="J250" s="83">
        <v>11888</v>
      </c>
      <c r="K250" s="83">
        <v>4525.915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2467.6880000000001</v>
      </c>
      <c r="R250" s="83">
        <v>0</v>
      </c>
      <c r="S250" s="83">
        <v>0</v>
      </c>
    </row>
    <row r="251" spans="1:19">
      <c r="A251" s="83" t="s">
        <v>685</v>
      </c>
      <c r="B251" s="84">
        <v>605348000000</v>
      </c>
      <c r="C251" s="83">
        <v>456912.43400000001</v>
      </c>
      <c r="D251" s="83" t="s">
        <v>779</v>
      </c>
      <c r="E251" s="83">
        <v>177438.022</v>
      </c>
      <c r="F251" s="83">
        <v>92719.3</v>
      </c>
      <c r="G251" s="83">
        <v>45398.222999999998</v>
      </c>
      <c r="H251" s="83">
        <v>0</v>
      </c>
      <c r="I251" s="83">
        <v>75365.754000000001</v>
      </c>
      <c r="J251" s="83">
        <v>11888</v>
      </c>
      <c r="K251" s="83">
        <v>2827.83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2386.5149999999999</v>
      </c>
      <c r="R251" s="83">
        <v>0</v>
      </c>
      <c r="S251" s="83">
        <v>0</v>
      </c>
    </row>
    <row r="252" spans="1:19">
      <c r="A252" s="83" t="s">
        <v>686</v>
      </c>
      <c r="B252" s="84">
        <v>581625000000</v>
      </c>
      <c r="C252" s="83">
        <v>386816.66700000002</v>
      </c>
      <c r="D252" s="83" t="s">
        <v>780</v>
      </c>
      <c r="E252" s="83">
        <v>177438.022</v>
      </c>
      <c r="F252" s="83">
        <v>92719.3</v>
      </c>
      <c r="G252" s="83">
        <v>38893.690999999999</v>
      </c>
      <c r="H252" s="83">
        <v>0</v>
      </c>
      <c r="I252" s="83">
        <v>13133.17</v>
      </c>
      <c r="J252" s="83">
        <v>11888</v>
      </c>
      <c r="K252" s="83">
        <v>1364.3979999999999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2491.2950000000001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687</v>
      </c>
      <c r="B254" s="84">
        <v>8354100000000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688</v>
      </c>
      <c r="B255" s="84">
        <v>528643000000</v>
      </c>
      <c r="C255" s="83">
        <v>386816.66700000002</v>
      </c>
      <c r="D255" s="83"/>
      <c r="E255" s="83">
        <v>134570.663</v>
      </c>
      <c r="F255" s="83">
        <v>80166.317999999999</v>
      </c>
      <c r="G255" s="83">
        <v>38893.690999999999</v>
      </c>
      <c r="H255" s="83">
        <v>0</v>
      </c>
      <c r="I255" s="83">
        <v>13133.17</v>
      </c>
      <c r="J255" s="83">
        <v>0</v>
      </c>
      <c r="K255" s="83">
        <v>1364.3979999999999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2386.5149999999999</v>
      </c>
      <c r="R255" s="83">
        <v>0</v>
      </c>
      <c r="S255" s="83">
        <v>0</v>
      </c>
    </row>
    <row r="256" spans="1:19">
      <c r="A256" s="83" t="s">
        <v>689</v>
      </c>
      <c r="B256" s="84">
        <v>934238000000</v>
      </c>
      <c r="C256" s="83">
        <v>673757.21499999997</v>
      </c>
      <c r="D256" s="83"/>
      <c r="E256" s="83">
        <v>177438.022</v>
      </c>
      <c r="F256" s="83">
        <v>92719.3</v>
      </c>
      <c r="G256" s="83">
        <v>53393.536999999997</v>
      </c>
      <c r="H256" s="83">
        <v>0</v>
      </c>
      <c r="I256" s="83">
        <v>291101.196</v>
      </c>
      <c r="J256" s="83">
        <v>11888</v>
      </c>
      <c r="K256" s="83">
        <v>6955.4970000000003</v>
      </c>
      <c r="L256" s="83">
        <v>0</v>
      </c>
      <c r="M256" s="83">
        <v>61110.989000000001</v>
      </c>
      <c r="N256" s="83">
        <v>0</v>
      </c>
      <c r="O256" s="83">
        <v>0</v>
      </c>
      <c r="P256" s="83">
        <v>0</v>
      </c>
      <c r="Q256" s="83">
        <v>3131.02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710</v>
      </c>
      <c r="C258" s="83" t="s">
        <v>711</v>
      </c>
      <c r="D258" s="83" t="s">
        <v>131</v>
      </c>
      <c r="E258" s="83" t="s">
        <v>286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712</v>
      </c>
      <c r="B259" s="83">
        <v>164529.94</v>
      </c>
      <c r="C259" s="83">
        <v>85901.3</v>
      </c>
      <c r="D259" s="83">
        <v>0</v>
      </c>
      <c r="E259" s="83">
        <v>250431.24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713</v>
      </c>
      <c r="B260" s="83">
        <v>14.5</v>
      </c>
      <c r="C260" s="83">
        <v>7.57</v>
      </c>
      <c r="D260" s="83">
        <v>0</v>
      </c>
      <c r="E260" s="83">
        <v>22.07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714</v>
      </c>
      <c r="B261" s="83">
        <v>14.5</v>
      </c>
      <c r="C261" s="83">
        <v>7.57</v>
      </c>
      <c r="D261" s="83">
        <v>0</v>
      </c>
      <c r="E261" s="83">
        <v>22.07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1"/>
      <c r="C262" s="81"/>
      <c r="D262" s="81"/>
      <c r="E262" s="81"/>
      <c r="F262" s="81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424</v>
      </c>
      <c r="C1" s="83" t="s">
        <v>425</v>
      </c>
      <c r="D1" s="83" t="s">
        <v>426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427</v>
      </c>
      <c r="B2" s="83">
        <v>16499.919999999998</v>
      </c>
      <c r="C2" s="83">
        <v>1454.34</v>
      </c>
      <c r="D2" s="83">
        <v>1454.34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428</v>
      </c>
      <c r="B3" s="83">
        <v>16499.919999999998</v>
      </c>
      <c r="C3" s="83">
        <v>1454.34</v>
      </c>
      <c r="D3" s="83">
        <v>1454.34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429</v>
      </c>
      <c r="B4" s="83">
        <v>36498.25</v>
      </c>
      <c r="C4" s="83">
        <v>3217.04</v>
      </c>
      <c r="D4" s="83">
        <v>3217.04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430</v>
      </c>
      <c r="B5" s="83">
        <v>36498.25</v>
      </c>
      <c r="C5" s="83">
        <v>3217.04</v>
      </c>
      <c r="D5" s="83">
        <v>3217.04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432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433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434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435</v>
      </c>
      <c r="C12" s="83" t="s">
        <v>436</v>
      </c>
      <c r="D12" s="83" t="s">
        <v>437</v>
      </c>
      <c r="E12" s="83" t="s">
        <v>438</v>
      </c>
      <c r="F12" s="83" t="s">
        <v>439</v>
      </c>
      <c r="G12" s="83" t="s">
        <v>440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195</v>
      </c>
      <c r="B13" s="83">
        <v>0</v>
      </c>
      <c r="C13" s="83">
        <v>648.72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196</v>
      </c>
      <c r="B14" s="83">
        <v>1424.64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204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205</v>
      </c>
      <c r="B16" s="83">
        <v>186.8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206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207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208</v>
      </c>
      <c r="B19" s="83">
        <v>1408.08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209</v>
      </c>
      <c r="B20" s="83">
        <v>72.040000000000006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210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211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190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212</v>
      </c>
      <c r="B24" s="83">
        <v>0</v>
      </c>
      <c r="C24" s="83">
        <v>6310.52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213</v>
      </c>
      <c r="B25" s="83">
        <v>73.11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214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215</v>
      </c>
      <c r="B28" s="83">
        <v>8302.0400000000009</v>
      </c>
      <c r="C28" s="83">
        <v>8197.89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431</v>
      </c>
      <c r="C30" s="83" t="s">
        <v>337</v>
      </c>
      <c r="D30" s="83" t="s">
        <v>441</v>
      </c>
      <c r="E30" s="83" t="s">
        <v>442</v>
      </c>
      <c r="F30" s="83" t="s">
        <v>443</v>
      </c>
      <c r="G30" s="83" t="s">
        <v>444</v>
      </c>
      <c r="H30" s="83" t="s">
        <v>445</v>
      </c>
      <c r="I30" s="83" t="s">
        <v>446</v>
      </c>
      <c r="J30" s="83" t="s">
        <v>447</v>
      </c>
      <c r="K30"/>
      <c r="L30"/>
      <c r="M30"/>
      <c r="N30"/>
      <c r="O30"/>
      <c r="P30"/>
      <c r="Q30"/>
      <c r="R30"/>
      <c r="S30"/>
    </row>
    <row r="31" spans="1:19">
      <c r="A31" s="83" t="s">
        <v>466</v>
      </c>
      <c r="B31" s="83">
        <v>331.66</v>
      </c>
      <c r="C31" s="83" t="s">
        <v>285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448</v>
      </c>
      <c r="B32" s="83">
        <v>1978.83</v>
      </c>
      <c r="C32" s="83" t="s">
        <v>285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454</v>
      </c>
      <c r="B33" s="83">
        <v>188.86</v>
      </c>
      <c r="C33" s="83" t="s">
        <v>285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462</v>
      </c>
      <c r="B34" s="83">
        <v>389.4</v>
      </c>
      <c r="C34" s="83" t="s">
        <v>285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469</v>
      </c>
      <c r="B35" s="83">
        <v>412.12</v>
      </c>
      <c r="C35" s="83" t="s">
        <v>285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467</v>
      </c>
      <c r="B36" s="83">
        <v>331.66</v>
      </c>
      <c r="C36" s="83" t="s">
        <v>285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468</v>
      </c>
      <c r="B37" s="83">
        <v>103.3</v>
      </c>
      <c r="C37" s="83" t="s">
        <v>285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453</v>
      </c>
      <c r="B38" s="83">
        <v>78.040000000000006</v>
      </c>
      <c r="C38" s="83" t="s">
        <v>285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455</v>
      </c>
      <c r="B39" s="83">
        <v>1308.19</v>
      </c>
      <c r="C39" s="83" t="s">
        <v>285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451</v>
      </c>
      <c r="B40" s="83">
        <v>164.24</v>
      </c>
      <c r="C40" s="83" t="s">
        <v>285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449</v>
      </c>
      <c r="B41" s="83">
        <v>67.069999999999993</v>
      </c>
      <c r="C41" s="83" t="s">
        <v>285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450</v>
      </c>
      <c r="B42" s="83">
        <v>77.67</v>
      </c>
      <c r="C42" s="83" t="s">
        <v>285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456</v>
      </c>
      <c r="B43" s="83">
        <v>39.020000000000003</v>
      </c>
      <c r="C43" s="83" t="s">
        <v>285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463</v>
      </c>
      <c r="B44" s="83">
        <v>39.020000000000003</v>
      </c>
      <c r="C44" s="83" t="s">
        <v>285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457</v>
      </c>
      <c r="B45" s="83">
        <v>39.020000000000003</v>
      </c>
      <c r="C45" s="83" t="s">
        <v>285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464</v>
      </c>
      <c r="B46" s="83">
        <v>39.020000000000003</v>
      </c>
      <c r="C46" s="83" t="s">
        <v>285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458</v>
      </c>
      <c r="B47" s="83">
        <v>24.52</v>
      </c>
      <c r="C47" s="83" t="s">
        <v>285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465</v>
      </c>
      <c r="B48" s="83">
        <v>24.53</v>
      </c>
      <c r="C48" s="83" t="s">
        <v>285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459</v>
      </c>
      <c r="B49" s="83">
        <v>24.53</v>
      </c>
      <c r="C49" s="83" t="s">
        <v>285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460</v>
      </c>
      <c r="B50" s="83">
        <v>39.020000000000003</v>
      </c>
      <c r="C50" s="83" t="s">
        <v>285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461</v>
      </c>
      <c r="B51" s="83">
        <v>39.020000000000003</v>
      </c>
      <c r="C51" s="83" t="s">
        <v>285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452</v>
      </c>
      <c r="B52" s="83">
        <v>94.76</v>
      </c>
      <c r="C52" s="83" t="s">
        <v>285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286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470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471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175</v>
      </c>
      <c r="C57" s="83" t="s">
        <v>472</v>
      </c>
      <c r="D57" s="83" t="s">
        <v>473</v>
      </c>
      <c r="E57" s="83" t="s">
        <v>474</v>
      </c>
      <c r="F57" s="83" t="s">
        <v>475</v>
      </c>
      <c r="G57" s="83" t="s">
        <v>476</v>
      </c>
      <c r="H57" s="83" t="s">
        <v>477</v>
      </c>
      <c r="I57" s="83" t="s">
        <v>478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527</v>
      </c>
      <c r="B58" s="83" t="s">
        <v>726</v>
      </c>
      <c r="C58" s="83">
        <v>0.08</v>
      </c>
      <c r="D58" s="83">
        <v>1.0449999999999999</v>
      </c>
      <c r="E58" s="83">
        <v>1.238</v>
      </c>
      <c r="F58" s="83">
        <v>97.55</v>
      </c>
      <c r="G58" s="83">
        <v>0</v>
      </c>
      <c r="H58" s="83">
        <v>90</v>
      </c>
      <c r="I58" s="83" t="s">
        <v>481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528</v>
      </c>
      <c r="B59" s="83" t="s">
        <v>727</v>
      </c>
      <c r="C59" s="83">
        <v>0.3</v>
      </c>
      <c r="D59" s="83">
        <v>0.50600000000000001</v>
      </c>
      <c r="E59" s="83">
        <v>0.56000000000000005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482</v>
      </c>
      <c r="B60" s="83" t="s">
        <v>480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483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479</v>
      </c>
      <c r="B61" s="83" t="s">
        <v>480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481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484</v>
      </c>
      <c r="B62" s="83" t="s">
        <v>480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485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486</v>
      </c>
      <c r="B63" s="83" t="s">
        <v>480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487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488</v>
      </c>
      <c r="B64" s="83" t="s">
        <v>480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497</v>
      </c>
      <c r="B65" s="83" t="s">
        <v>728</v>
      </c>
      <c r="C65" s="83">
        <v>0.08</v>
      </c>
      <c r="D65" s="83">
        <v>1.0449999999999999</v>
      </c>
      <c r="E65" s="83">
        <v>1.238</v>
      </c>
      <c r="F65" s="83">
        <v>22.95</v>
      </c>
      <c r="G65" s="83">
        <v>90</v>
      </c>
      <c r="H65" s="83">
        <v>90</v>
      </c>
      <c r="I65" s="83" t="s">
        <v>483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498</v>
      </c>
      <c r="B66" s="83" t="s">
        <v>728</v>
      </c>
      <c r="C66" s="83">
        <v>0.08</v>
      </c>
      <c r="D66" s="83">
        <v>1.0449999999999999</v>
      </c>
      <c r="E66" s="83">
        <v>1.238</v>
      </c>
      <c r="F66" s="83">
        <v>129.22999999999999</v>
      </c>
      <c r="G66" s="83">
        <v>180</v>
      </c>
      <c r="H66" s="83">
        <v>90</v>
      </c>
      <c r="I66" s="83" t="s">
        <v>485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499</v>
      </c>
      <c r="B67" s="83" t="s">
        <v>727</v>
      </c>
      <c r="C67" s="83">
        <v>0.3</v>
      </c>
      <c r="D67" s="83">
        <v>0.50600000000000001</v>
      </c>
      <c r="E67" s="83">
        <v>0.56000000000000005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515</v>
      </c>
      <c r="B68" s="83" t="s">
        <v>726</v>
      </c>
      <c r="C68" s="83">
        <v>0.08</v>
      </c>
      <c r="D68" s="83">
        <v>1.0449999999999999</v>
      </c>
      <c r="E68" s="83">
        <v>1.238</v>
      </c>
      <c r="F68" s="83">
        <v>70.599999999999994</v>
      </c>
      <c r="G68" s="83">
        <v>0</v>
      </c>
      <c r="H68" s="83">
        <v>90</v>
      </c>
      <c r="I68" s="83" t="s">
        <v>481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517</v>
      </c>
      <c r="B69" s="83" t="s">
        <v>726</v>
      </c>
      <c r="C69" s="83">
        <v>0.08</v>
      </c>
      <c r="D69" s="83">
        <v>1.0449999999999999</v>
      </c>
      <c r="E69" s="83">
        <v>1.238</v>
      </c>
      <c r="F69" s="83">
        <v>26.02</v>
      </c>
      <c r="G69" s="83">
        <v>180</v>
      </c>
      <c r="H69" s="83">
        <v>90</v>
      </c>
      <c r="I69" s="83" t="s">
        <v>485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516</v>
      </c>
      <c r="B70" s="83" t="s">
        <v>726</v>
      </c>
      <c r="C70" s="83">
        <v>0.08</v>
      </c>
      <c r="D70" s="83">
        <v>1.0449999999999999</v>
      </c>
      <c r="E70" s="83">
        <v>1.238</v>
      </c>
      <c r="F70" s="83">
        <v>26.01</v>
      </c>
      <c r="G70" s="83">
        <v>0</v>
      </c>
      <c r="H70" s="83">
        <v>90</v>
      </c>
      <c r="I70" s="83" t="s">
        <v>481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518</v>
      </c>
      <c r="B71" s="83" t="s">
        <v>726</v>
      </c>
      <c r="C71" s="83">
        <v>0.08</v>
      </c>
      <c r="D71" s="83">
        <v>1.0449999999999999</v>
      </c>
      <c r="E71" s="83">
        <v>1.238</v>
      </c>
      <c r="F71" s="83">
        <v>70.599999999999994</v>
      </c>
      <c r="G71" s="83">
        <v>180</v>
      </c>
      <c r="H71" s="83">
        <v>90</v>
      </c>
      <c r="I71" s="83" t="s">
        <v>485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535</v>
      </c>
      <c r="B72" s="83" t="s">
        <v>726</v>
      </c>
      <c r="C72" s="83">
        <v>0.08</v>
      </c>
      <c r="D72" s="83">
        <v>1.0449999999999999</v>
      </c>
      <c r="E72" s="83">
        <v>1.238</v>
      </c>
      <c r="F72" s="83">
        <v>17.649999999999999</v>
      </c>
      <c r="G72" s="83">
        <v>0</v>
      </c>
      <c r="H72" s="83">
        <v>90</v>
      </c>
      <c r="I72" s="83" t="s">
        <v>481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536</v>
      </c>
      <c r="B73" s="83" t="s">
        <v>726</v>
      </c>
      <c r="C73" s="83">
        <v>0.08</v>
      </c>
      <c r="D73" s="83">
        <v>1.0449999999999999</v>
      </c>
      <c r="E73" s="83">
        <v>1.238</v>
      </c>
      <c r="F73" s="83">
        <v>15.79</v>
      </c>
      <c r="G73" s="83">
        <v>0</v>
      </c>
      <c r="H73" s="83">
        <v>90</v>
      </c>
      <c r="I73" s="83" t="s">
        <v>481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537</v>
      </c>
      <c r="B74" s="83" t="s">
        <v>726</v>
      </c>
      <c r="C74" s="83">
        <v>0.08</v>
      </c>
      <c r="D74" s="83">
        <v>1.0449999999999999</v>
      </c>
      <c r="E74" s="83">
        <v>1.238</v>
      </c>
      <c r="F74" s="83">
        <v>52.03</v>
      </c>
      <c r="G74" s="83">
        <v>180</v>
      </c>
      <c r="H74" s="83">
        <v>90</v>
      </c>
      <c r="I74" s="83" t="s">
        <v>485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538</v>
      </c>
      <c r="B75" s="83" t="s">
        <v>727</v>
      </c>
      <c r="C75" s="83">
        <v>0.3</v>
      </c>
      <c r="D75" s="83">
        <v>0.50600000000000001</v>
      </c>
      <c r="E75" s="83">
        <v>0.56000000000000005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539</v>
      </c>
      <c r="B76" s="83" t="s">
        <v>727</v>
      </c>
      <c r="C76" s="83">
        <v>0.3</v>
      </c>
      <c r="D76" s="83">
        <v>0.50600000000000001</v>
      </c>
      <c r="E76" s="83">
        <v>0.56000000000000005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529</v>
      </c>
      <c r="B77" s="83" t="s">
        <v>726</v>
      </c>
      <c r="C77" s="83">
        <v>0.08</v>
      </c>
      <c r="D77" s="83">
        <v>1.0449999999999999</v>
      </c>
      <c r="E77" s="83">
        <v>1.238</v>
      </c>
      <c r="F77" s="83">
        <v>97.55</v>
      </c>
      <c r="G77" s="83">
        <v>0</v>
      </c>
      <c r="H77" s="83">
        <v>90</v>
      </c>
      <c r="I77" s="83" t="s">
        <v>481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530</v>
      </c>
      <c r="B78" s="83" t="s">
        <v>727</v>
      </c>
      <c r="C78" s="83">
        <v>0.3</v>
      </c>
      <c r="D78" s="83">
        <v>0.50600000000000001</v>
      </c>
      <c r="E78" s="83">
        <v>0.56000000000000005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533</v>
      </c>
      <c r="B79" s="83" t="s">
        <v>726</v>
      </c>
      <c r="C79" s="83">
        <v>0.08</v>
      </c>
      <c r="D79" s="83">
        <v>1.0449999999999999</v>
      </c>
      <c r="E79" s="83">
        <v>1.238</v>
      </c>
      <c r="F79" s="83">
        <v>13.94</v>
      </c>
      <c r="G79" s="83">
        <v>180</v>
      </c>
      <c r="H79" s="83">
        <v>90</v>
      </c>
      <c r="I79" s="83" t="s">
        <v>485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532</v>
      </c>
      <c r="B80" s="83" t="s">
        <v>726</v>
      </c>
      <c r="C80" s="83">
        <v>0.08</v>
      </c>
      <c r="D80" s="83">
        <v>1.0449999999999999</v>
      </c>
      <c r="E80" s="83">
        <v>1.238</v>
      </c>
      <c r="F80" s="83">
        <v>52.03</v>
      </c>
      <c r="G80" s="83">
        <v>90</v>
      </c>
      <c r="H80" s="83">
        <v>90</v>
      </c>
      <c r="I80" s="83" t="s">
        <v>483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531</v>
      </c>
      <c r="B81" s="83" t="s">
        <v>726</v>
      </c>
      <c r="C81" s="83">
        <v>0.08</v>
      </c>
      <c r="D81" s="83">
        <v>1.0449999999999999</v>
      </c>
      <c r="E81" s="83">
        <v>1.238</v>
      </c>
      <c r="F81" s="83">
        <v>21.37</v>
      </c>
      <c r="G81" s="83">
        <v>0</v>
      </c>
      <c r="H81" s="83">
        <v>90</v>
      </c>
      <c r="I81" s="83" t="s">
        <v>481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534</v>
      </c>
      <c r="B82" s="83" t="s">
        <v>727</v>
      </c>
      <c r="C82" s="83">
        <v>0.3</v>
      </c>
      <c r="D82" s="83">
        <v>0.50600000000000001</v>
      </c>
      <c r="E82" s="83">
        <v>0.56000000000000005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496</v>
      </c>
      <c r="B83" s="83" t="s">
        <v>728</v>
      </c>
      <c r="C83" s="83">
        <v>0.08</v>
      </c>
      <c r="D83" s="83">
        <v>1.0449999999999999</v>
      </c>
      <c r="E83" s="83">
        <v>1.238</v>
      </c>
      <c r="F83" s="83">
        <v>67.63</v>
      </c>
      <c r="G83" s="83">
        <v>90</v>
      </c>
      <c r="H83" s="83">
        <v>90</v>
      </c>
      <c r="I83" s="83" t="s">
        <v>483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495</v>
      </c>
      <c r="B84" s="83" t="s">
        <v>728</v>
      </c>
      <c r="C84" s="83">
        <v>0.08</v>
      </c>
      <c r="D84" s="83">
        <v>1.0449999999999999</v>
      </c>
      <c r="E84" s="83">
        <v>1.238</v>
      </c>
      <c r="F84" s="83">
        <v>18.12</v>
      </c>
      <c r="G84" s="83">
        <v>0</v>
      </c>
      <c r="H84" s="83">
        <v>90</v>
      </c>
      <c r="I84" s="83" t="s">
        <v>481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500</v>
      </c>
      <c r="B85" s="83" t="s">
        <v>728</v>
      </c>
      <c r="C85" s="83">
        <v>0.08</v>
      </c>
      <c r="D85" s="83">
        <v>1.0449999999999999</v>
      </c>
      <c r="E85" s="83">
        <v>1.238</v>
      </c>
      <c r="F85" s="83">
        <v>213.77</v>
      </c>
      <c r="G85" s="83">
        <v>0</v>
      </c>
      <c r="H85" s="83">
        <v>90</v>
      </c>
      <c r="I85" s="83" t="s">
        <v>481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502</v>
      </c>
      <c r="B86" s="83" t="s">
        <v>728</v>
      </c>
      <c r="C86" s="83">
        <v>0.08</v>
      </c>
      <c r="D86" s="83">
        <v>1.0449999999999999</v>
      </c>
      <c r="E86" s="83">
        <v>1.238</v>
      </c>
      <c r="F86" s="83">
        <v>167.88</v>
      </c>
      <c r="G86" s="83">
        <v>180</v>
      </c>
      <c r="H86" s="83">
        <v>90</v>
      </c>
      <c r="I86" s="83" t="s">
        <v>485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503</v>
      </c>
      <c r="B87" s="83" t="s">
        <v>728</v>
      </c>
      <c r="C87" s="83">
        <v>0.08</v>
      </c>
      <c r="D87" s="83">
        <v>1.0449999999999999</v>
      </c>
      <c r="E87" s="83">
        <v>1.238</v>
      </c>
      <c r="F87" s="83">
        <v>41.06</v>
      </c>
      <c r="G87" s="83">
        <v>270</v>
      </c>
      <c r="H87" s="83">
        <v>90</v>
      </c>
      <c r="I87" s="83" t="s">
        <v>487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501</v>
      </c>
      <c r="B88" s="83" t="s">
        <v>728</v>
      </c>
      <c r="C88" s="83">
        <v>0.08</v>
      </c>
      <c r="D88" s="83">
        <v>1.0449999999999999</v>
      </c>
      <c r="E88" s="83">
        <v>1.238</v>
      </c>
      <c r="F88" s="83">
        <v>12.08</v>
      </c>
      <c r="G88" s="83">
        <v>0</v>
      </c>
      <c r="H88" s="83">
        <v>90</v>
      </c>
      <c r="I88" s="83" t="s">
        <v>481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504</v>
      </c>
      <c r="B89" s="83" t="s">
        <v>727</v>
      </c>
      <c r="C89" s="83">
        <v>0.3</v>
      </c>
      <c r="D89" s="83">
        <v>0.50600000000000001</v>
      </c>
      <c r="E89" s="83">
        <v>0.56000000000000005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493</v>
      </c>
      <c r="B90" s="83" t="s">
        <v>728</v>
      </c>
      <c r="C90" s="83">
        <v>0.08</v>
      </c>
      <c r="D90" s="83">
        <v>1.0449999999999999</v>
      </c>
      <c r="E90" s="83">
        <v>1.238</v>
      </c>
      <c r="F90" s="83">
        <v>62.8</v>
      </c>
      <c r="G90" s="83">
        <v>0</v>
      </c>
      <c r="H90" s="83">
        <v>90</v>
      </c>
      <c r="I90" s="83" t="s">
        <v>481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489</v>
      </c>
      <c r="B91" s="83" t="s">
        <v>728</v>
      </c>
      <c r="C91" s="83">
        <v>0.08</v>
      </c>
      <c r="D91" s="83">
        <v>1.0449999999999999</v>
      </c>
      <c r="E91" s="83">
        <v>1.238</v>
      </c>
      <c r="F91" s="83">
        <v>45.89</v>
      </c>
      <c r="G91" s="83">
        <v>180</v>
      </c>
      <c r="H91" s="83">
        <v>90</v>
      </c>
      <c r="I91" s="83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490</v>
      </c>
      <c r="B92" s="83" t="s">
        <v>728</v>
      </c>
      <c r="C92" s="83">
        <v>0.08</v>
      </c>
      <c r="D92" s="83">
        <v>1.0449999999999999</v>
      </c>
      <c r="E92" s="83">
        <v>1.238</v>
      </c>
      <c r="F92" s="83">
        <v>22.95</v>
      </c>
      <c r="G92" s="83">
        <v>270</v>
      </c>
      <c r="H92" s="83">
        <v>90</v>
      </c>
      <c r="I92" s="83" t="s">
        <v>487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491</v>
      </c>
      <c r="B93" s="83" t="s">
        <v>727</v>
      </c>
      <c r="C93" s="83">
        <v>0.3</v>
      </c>
      <c r="D93" s="83">
        <v>0.50600000000000001</v>
      </c>
      <c r="E93" s="83">
        <v>0.56000000000000005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492</v>
      </c>
      <c r="B94" s="83" t="s">
        <v>728</v>
      </c>
      <c r="C94" s="83">
        <v>0.08</v>
      </c>
      <c r="D94" s="83">
        <v>1.0449999999999999</v>
      </c>
      <c r="E94" s="83">
        <v>1.238</v>
      </c>
      <c r="F94" s="83">
        <v>26.57</v>
      </c>
      <c r="G94" s="83">
        <v>270</v>
      </c>
      <c r="H94" s="83">
        <v>90</v>
      </c>
      <c r="I94" s="83" t="s">
        <v>487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505</v>
      </c>
      <c r="B95" s="83" t="s">
        <v>726</v>
      </c>
      <c r="C95" s="83">
        <v>0.08</v>
      </c>
      <c r="D95" s="83">
        <v>1.0449999999999999</v>
      </c>
      <c r="E95" s="83">
        <v>1.238</v>
      </c>
      <c r="F95" s="83">
        <v>55.74</v>
      </c>
      <c r="G95" s="83">
        <v>180</v>
      </c>
      <c r="H95" s="83">
        <v>90</v>
      </c>
      <c r="I95" s="83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506</v>
      </c>
      <c r="B96" s="83" t="s">
        <v>726</v>
      </c>
      <c r="C96" s="83">
        <v>0.08</v>
      </c>
      <c r="D96" s="83">
        <v>1.0449999999999999</v>
      </c>
      <c r="E96" s="83">
        <v>1.238</v>
      </c>
      <c r="F96" s="83">
        <v>104.06</v>
      </c>
      <c r="G96" s="83">
        <v>270</v>
      </c>
      <c r="H96" s="83">
        <v>90</v>
      </c>
      <c r="I96" s="83" t="s">
        <v>487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519</v>
      </c>
      <c r="B97" s="83" t="s">
        <v>726</v>
      </c>
      <c r="C97" s="83">
        <v>0.08</v>
      </c>
      <c r="D97" s="83">
        <v>1.0449999999999999</v>
      </c>
      <c r="E97" s="83">
        <v>1.238</v>
      </c>
      <c r="F97" s="83">
        <v>13.94</v>
      </c>
      <c r="G97" s="83">
        <v>180</v>
      </c>
      <c r="H97" s="83">
        <v>90</v>
      </c>
      <c r="I97" s="83" t="s">
        <v>485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520</v>
      </c>
      <c r="B98" s="83" t="s">
        <v>726</v>
      </c>
      <c r="C98" s="83">
        <v>0.08</v>
      </c>
      <c r="D98" s="83">
        <v>1.0449999999999999</v>
      </c>
      <c r="E98" s="83">
        <v>1.238</v>
      </c>
      <c r="F98" s="83">
        <v>26.01</v>
      </c>
      <c r="G98" s="83">
        <v>270</v>
      </c>
      <c r="H98" s="83">
        <v>90</v>
      </c>
      <c r="I98" s="83" t="s">
        <v>487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521</v>
      </c>
      <c r="B99" s="83" t="s">
        <v>727</v>
      </c>
      <c r="C99" s="83">
        <v>0.3</v>
      </c>
      <c r="D99" s="83">
        <v>0.50600000000000001</v>
      </c>
      <c r="E99" s="83">
        <v>0.56000000000000005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507</v>
      </c>
      <c r="B100" s="83" t="s">
        <v>726</v>
      </c>
      <c r="C100" s="83">
        <v>0.08</v>
      </c>
      <c r="D100" s="83">
        <v>1.0449999999999999</v>
      </c>
      <c r="E100" s="83">
        <v>1.238</v>
      </c>
      <c r="F100" s="83">
        <v>55.74</v>
      </c>
      <c r="G100" s="83">
        <v>0</v>
      </c>
      <c r="H100" s="83">
        <v>90</v>
      </c>
      <c r="I100" s="83" t="s">
        <v>481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508</v>
      </c>
      <c r="B101" s="83" t="s">
        <v>726</v>
      </c>
      <c r="C101" s="83">
        <v>0.08</v>
      </c>
      <c r="D101" s="83">
        <v>1.0449999999999999</v>
      </c>
      <c r="E101" s="83">
        <v>1.238</v>
      </c>
      <c r="F101" s="83">
        <v>104.05</v>
      </c>
      <c r="G101" s="83">
        <v>270</v>
      </c>
      <c r="H101" s="83">
        <v>90</v>
      </c>
      <c r="I101" s="83" t="s">
        <v>487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522</v>
      </c>
      <c r="B102" s="83" t="s">
        <v>726</v>
      </c>
      <c r="C102" s="83">
        <v>0.08</v>
      </c>
      <c r="D102" s="83">
        <v>1.0449999999999999</v>
      </c>
      <c r="E102" s="83">
        <v>1.238</v>
      </c>
      <c r="F102" s="83">
        <v>13.94</v>
      </c>
      <c r="G102" s="83">
        <v>0</v>
      </c>
      <c r="H102" s="83">
        <v>90</v>
      </c>
      <c r="I102" s="83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523</v>
      </c>
      <c r="B103" s="83" t="s">
        <v>726</v>
      </c>
      <c r="C103" s="83">
        <v>0.08</v>
      </c>
      <c r="D103" s="83">
        <v>1.0449999999999999</v>
      </c>
      <c r="E103" s="83">
        <v>1.238</v>
      </c>
      <c r="F103" s="83">
        <v>26.01</v>
      </c>
      <c r="G103" s="83">
        <v>270</v>
      </c>
      <c r="H103" s="83">
        <v>90</v>
      </c>
      <c r="I103" s="83" t="s">
        <v>487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524</v>
      </c>
      <c r="B104" s="83" t="s">
        <v>727</v>
      </c>
      <c r="C104" s="83">
        <v>0.3</v>
      </c>
      <c r="D104" s="83">
        <v>0.50600000000000001</v>
      </c>
      <c r="E104" s="83">
        <v>0.56000000000000005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509</v>
      </c>
      <c r="B105" s="83" t="s">
        <v>726</v>
      </c>
      <c r="C105" s="83">
        <v>0.08</v>
      </c>
      <c r="D105" s="83">
        <v>1.0449999999999999</v>
      </c>
      <c r="E105" s="83">
        <v>1.238</v>
      </c>
      <c r="F105" s="83">
        <v>847.14</v>
      </c>
      <c r="G105" s="83">
        <v>180</v>
      </c>
      <c r="H105" s="83">
        <v>90</v>
      </c>
      <c r="I105" s="83" t="s">
        <v>485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525</v>
      </c>
      <c r="B106" s="83" t="s">
        <v>726</v>
      </c>
      <c r="C106" s="83">
        <v>0.08</v>
      </c>
      <c r="D106" s="83">
        <v>1.0449999999999999</v>
      </c>
      <c r="E106" s="83">
        <v>1.238</v>
      </c>
      <c r="F106" s="83">
        <v>183.96</v>
      </c>
      <c r="G106" s="83">
        <v>180</v>
      </c>
      <c r="H106" s="83">
        <v>90</v>
      </c>
      <c r="I106" s="83" t="s">
        <v>485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526</v>
      </c>
      <c r="B107" s="83" t="s">
        <v>727</v>
      </c>
      <c r="C107" s="83">
        <v>0.3</v>
      </c>
      <c r="D107" s="83">
        <v>0.50600000000000001</v>
      </c>
      <c r="E107" s="83">
        <v>0.56000000000000005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510</v>
      </c>
      <c r="B108" s="83" t="s">
        <v>726</v>
      </c>
      <c r="C108" s="83">
        <v>0.08</v>
      </c>
      <c r="D108" s="83">
        <v>1.0449999999999999</v>
      </c>
      <c r="E108" s="83">
        <v>1.238</v>
      </c>
      <c r="F108" s="83">
        <v>847.37</v>
      </c>
      <c r="G108" s="83">
        <v>0</v>
      </c>
      <c r="H108" s="83">
        <v>90</v>
      </c>
      <c r="I108" s="83" t="s">
        <v>481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511</v>
      </c>
      <c r="B109" s="83" t="s">
        <v>726</v>
      </c>
      <c r="C109" s="83">
        <v>0.08</v>
      </c>
      <c r="D109" s="83">
        <v>1.0449999999999999</v>
      </c>
      <c r="E109" s="83">
        <v>1.238</v>
      </c>
      <c r="F109" s="83">
        <v>104.06</v>
      </c>
      <c r="G109" s="83">
        <v>90</v>
      </c>
      <c r="H109" s="83">
        <v>90</v>
      </c>
      <c r="I109" s="83" t="s">
        <v>483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512</v>
      </c>
      <c r="B110" s="83" t="s">
        <v>726</v>
      </c>
      <c r="C110" s="83">
        <v>0.08</v>
      </c>
      <c r="D110" s="83">
        <v>1.0449999999999999</v>
      </c>
      <c r="E110" s="83">
        <v>1.238</v>
      </c>
      <c r="F110" s="83">
        <v>55.74</v>
      </c>
      <c r="G110" s="83">
        <v>180</v>
      </c>
      <c r="H110" s="83">
        <v>90</v>
      </c>
      <c r="I110" s="83" t="s">
        <v>485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514</v>
      </c>
      <c r="B111" s="83" t="s">
        <v>726</v>
      </c>
      <c r="C111" s="83">
        <v>0.08</v>
      </c>
      <c r="D111" s="83">
        <v>1.0449999999999999</v>
      </c>
      <c r="E111" s="83">
        <v>1.238</v>
      </c>
      <c r="F111" s="83">
        <v>104.05</v>
      </c>
      <c r="G111" s="83">
        <v>90</v>
      </c>
      <c r="H111" s="83">
        <v>90</v>
      </c>
      <c r="I111" s="83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513</v>
      </c>
      <c r="B112" s="83" t="s">
        <v>726</v>
      </c>
      <c r="C112" s="83">
        <v>0.08</v>
      </c>
      <c r="D112" s="83">
        <v>1.0449999999999999</v>
      </c>
      <c r="E112" s="83">
        <v>1.238</v>
      </c>
      <c r="F112" s="83">
        <v>55.74</v>
      </c>
      <c r="G112" s="83">
        <v>0</v>
      </c>
      <c r="H112" s="83">
        <v>90</v>
      </c>
      <c r="I112" s="83" t="s">
        <v>481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494</v>
      </c>
      <c r="B113" s="83" t="s">
        <v>728</v>
      </c>
      <c r="C113" s="83">
        <v>0.08</v>
      </c>
      <c r="D113" s="83">
        <v>1.0449999999999999</v>
      </c>
      <c r="E113" s="83">
        <v>1.238</v>
      </c>
      <c r="F113" s="83">
        <v>36.229999999999997</v>
      </c>
      <c r="G113" s="83">
        <v>0</v>
      </c>
      <c r="H113" s="83">
        <v>90</v>
      </c>
      <c r="I113" s="83" t="s">
        <v>481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175</v>
      </c>
      <c r="C115" s="83" t="s">
        <v>540</v>
      </c>
      <c r="D115" s="83" t="s">
        <v>541</v>
      </c>
      <c r="E115" s="83" t="s">
        <v>542</v>
      </c>
      <c r="F115" s="83" t="s">
        <v>170</v>
      </c>
      <c r="G115" s="83" t="s">
        <v>543</v>
      </c>
      <c r="H115" s="83" t="s">
        <v>544</v>
      </c>
      <c r="I115" s="83" t="s">
        <v>545</v>
      </c>
      <c r="J115" s="83" t="s">
        <v>476</v>
      </c>
      <c r="K115" s="83" t="s">
        <v>478</v>
      </c>
      <c r="L115"/>
      <c r="M115"/>
      <c r="N115"/>
      <c r="O115"/>
      <c r="P115"/>
      <c r="Q115"/>
      <c r="R115"/>
      <c r="S115"/>
    </row>
    <row r="116" spans="1:19">
      <c r="A116" s="83" t="s">
        <v>569</v>
      </c>
      <c r="B116" s="83" t="s">
        <v>877</v>
      </c>
      <c r="C116" s="83">
        <v>32.21</v>
      </c>
      <c r="D116" s="83">
        <v>32.21</v>
      </c>
      <c r="E116" s="83">
        <v>5.835</v>
      </c>
      <c r="F116" s="83">
        <v>0.54</v>
      </c>
      <c r="G116" s="83">
        <v>0.38400000000000001</v>
      </c>
      <c r="H116" s="83" t="s">
        <v>547</v>
      </c>
      <c r="I116" s="83" t="s">
        <v>527</v>
      </c>
      <c r="J116" s="83">
        <v>0</v>
      </c>
      <c r="K116" s="83" t="s">
        <v>481</v>
      </c>
      <c r="L116"/>
      <c r="M116"/>
      <c r="N116"/>
      <c r="O116"/>
      <c r="P116"/>
      <c r="Q116"/>
      <c r="R116"/>
      <c r="S116"/>
    </row>
    <row r="117" spans="1:19">
      <c r="A117" s="83" t="s">
        <v>548</v>
      </c>
      <c r="B117" s="83" t="s">
        <v>877</v>
      </c>
      <c r="C117" s="83">
        <v>65.62</v>
      </c>
      <c r="D117" s="83">
        <v>65.62</v>
      </c>
      <c r="E117" s="83">
        <v>5.835</v>
      </c>
      <c r="F117" s="83">
        <v>0.54</v>
      </c>
      <c r="G117" s="83">
        <v>0.38400000000000001</v>
      </c>
      <c r="H117" s="83" t="s">
        <v>547</v>
      </c>
      <c r="I117" s="83" t="s">
        <v>498</v>
      </c>
      <c r="J117" s="83">
        <v>180</v>
      </c>
      <c r="K117" s="83" t="s">
        <v>485</v>
      </c>
      <c r="L117"/>
      <c r="M117"/>
      <c r="N117"/>
      <c r="O117"/>
      <c r="P117"/>
      <c r="Q117"/>
      <c r="R117"/>
      <c r="S117"/>
    </row>
    <row r="118" spans="1:19">
      <c r="A118" s="83" t="s">
        <v>560</v>
      </c>
      <c r="B118" s="83" t="s">
        <v>877</v>
      </c>
      <c r="C118" s="83">
        <v>5.82</v>
      </c>
      <c r="D118" s="83">
        <v>23.29</v>
      </c>
      <c r="E118" s="83">
        <v>5.835</v>
      </c>
      <c r="F118" s="83">
        <v>0.54</v>
      </c>
      <c r="G118" s="83">
        <v>0.38400000000000001</v>
      </c>
      <c r="H118" s="83" t="s">
        <v>547</v>
      </c>
      <c r="I118" s="83" t="s">
        <v>515</v>
      </c>
      <c r="J118" s="83">
        <v>0</v>
      </c>
      <c r="K118" s="83" t="s">
        <v>481</v>
      </c>
      <c r="L118"/>
      <c r="M118"/>
      <c r="N118"/>
      <c r="O118"/>
      <c r="P118"/>
      <c r="Q118"/>
      <c r="R118"/>
      <c r="S118"/>
    </row>
    <row r="119" spans="1:19">
      <c r="A119" s="83" t="s">
        <v>562</v>
      </c>
      <c r="B119" s="83" t="s">
        <v>877</v>
      </c>
      <c r="C119" s="83">
        <v>2.15</v>
      </c>
      <c r="D119" s="83">
        <v>8.58</v>
      </c>
      <c r="E119" s="83">
        <v>5.835</v>
      </c>
      <c r="F119" s="83">
        <v>0.54</v>
      </c>
      <c r="G119" s="83">
        <v>0.38400000000000001</v>
      </c>
      <c r="H119" s="83" t="s">
        <v>547</v>
      </c>
      <c r="I119" s="83" t="s">
        <v>517</v>
      </c>
      <c r="J119" s="83">
        <v>180</v>
      </c>
      <c r="K119" s="83" t="s">
        <v>485</v>
      </c>
      <c r="L119"/>
      <c r="M119"/>
      <c r="N119"/>
      <c r="O119"/>
      <c r="P119"/>
      <c r="Q119"/>
      <c r="R119"/>
      <c r="S119"/>
    </row>
    <row r="120" spans="1:19">
      <c r="A120" s="83" t="s">
        <v>561</v>
      </c>
      <c r="B120" s="83" t="s">
        <v>877</v>
      </c>
      <c r="C120" s="83">
        <v>2.15</v>
      </c>
      <c r="D120" s="83">
        <v>8.59</v>
      </c>
      <c r="E120" s="83">
        <v>5.835</v>
      </c>
      <c r="F120" s="83">
        <v>0.54</v>
      </c>
      <c r="G120" s="83">
        <v>0.38400000000000001</v>
      </c>
      <c r="H120" s="83" t="s">
        <v>547</v>
      </c>
      <c r="I120" s="83" t="s">
        <v>516</v>
      </c>
      <c r="J120" s="83">
        <v>0</v>
      </c>
      <c r="K120" s="83" t="s">
        <v>481</v>
      </c>
      <c r="L120"/>
      <c r="M120"/>
      <c r="N120"/>
      <c r="O120"/>
      <c r="P120"/>
      <c r="Q120"/>
      <c r="R120"/>
      <c r="S120"/>
    </row>
    <row r="121" spans="1:19">
      <c r="A121" s="83" t="s">
        <v>563</v>
      </c>
      <c r="B121" s="83" t="s">
        <v>877</v>
      </c>
      <c r="C121" s="83">
        <v>5.82</v>
      </c>
      <c r="D121" s="83">
        <v>23.29</v>
      </c>
      <c r="E121" s="83">
        <v>5.835</v>
      </c>
      <c r="F121" s="83">
        <v>0.54</v>
      </c>
      <c r="G121" s="83">
        <v>0.38400000000000001</v>
      </c>
      <c r="H121" s="83" t="s">
        <v>547</v>
      </c>
      <c r="I121" s="83" t="s">
        <v>518</v>
      </c>
      <c r="J121" s="83">
        <v>180</v>
      </c>
      <c r="K121" s="83" t="s">
        <v>485</v>
      </c>
      <c r="L121"/>
      <c r="M121"/>
      <c r="N121"/>
      <c r="O121"/>
      <c r="P121"/>
      <c r="Q121"/>
      <c r="R121"/>
      <c r="S121"/>
    </row>
    <row r="122" spans="1:19">
      <c r="A122" s="83" t="s">
        <v>574</v>
      </c>
      <c r="B122" s="83" t="s">
        <v>877</v>
      </c>
      <c r="C122" s="83">
        <v>5.83</v>
      </c>
      <c r="D122" s="83">
        <v>5.83</v>
      </c>
      <c r="E122" s="83">
        <v>5.835</v>
      </c>
      <c r="F122" s="83">
        <v>0.54</v>
      </c>
      <c r="G122" s="83">
        <v>0.38400000000000001</v>
      </c>
      <c r="H122" s="83" t="s">
        <v>547</v>
      </c>
      <c r="I122" s="83" t="s">
        <v>535</v>
      </c>
      <c r="J122" s="83">
        <v>0</v>
      </c>
      <c r="K122" s="83" t="s">
        <v>481</v>
      </c>
      <c r="L122"/>
      <c r="M122"/>
      <c r="N122"/>
      <c r="O122"/>
      <c r="P122"/>
      <c r="Q122"/>
      <c r="R122"/>
      <c r="S122"/>
    </row>
    <row r="123" spans="1:19">
      <c r="A123" s="83" t="s">
        <v>575</v>
      </c>
      <c r="B123" s="83" t="s">
        <v>877</v>
      </c>
      <c r="C123" s="83">
        <v>5.21</v>
      </c>
      <c r="D123" s="83">
        <v>5.21</v>
      </c>
      <c r="E123" s="83">
        <v>5.835</v>
      </c>
      <c r="F123" s="83">
        <v>0.54</v>
      </c>
      <c r="G123" s="83">
        <v>0.38400000000000001</v>
      </c>
      <c r="H123" s="83" t="s">
        <v>547</v>
      </c>
      <c r="I123" s="83" t="s">
        <v>536</v>
      </c>
      <c r="J123" s="83">
        <v>0</v>
      </c>
      <c r="K123" s="83" t="s">
        <v>481</v>
      </c>
      <c r="L123"/>
      <c r="M123"/>
      <c r="N123"/>
      <c r="O123"/>
      <c r="P123"/>
      <c r="Q123"/>
      <c r="R123"/>
      <c r="S123"/>
    </row>
    <row r="124" spans="1:19">
      <c r="A124" s="83" t="s">
        <v>576</v>
      </c>
      <c r="B124" s="83" t="s">
        <v>877</v>
      </c>
      <c r="C124" s="83">
        <v>17.18</v>
      </c>
      <c r="D124" s="83">
        <v>17.18</v>
      </c>
      <c r="E124" s="83">
        <v>5.835</v>
      </c>
      <c r="F124" s="83">
        <v>0.54</v>
      </c>
      <c r="G124" s="83">
        <v>0.38400000000000001</v>
      </c>
      <c r="H124" s="83" t="s">
        <v>547</v>
      </c>
      <c r="I124" s="83" t="s">
        <v>537</v>
      </c>
      <c r="J124" s="83">
        <v>180</v>
      </c>
      <c r="K124" s="83" t="s">
        <v>485</v>
      </c>
      <c r="L124"/>
      <c r="M124"/>
      <c r="N124"/>
      <c r="O124"/>
      <c r="P124"/>
      <c r="Q124"/>
      <c r="R124"/>
      <c r="S124"/>
    </row>
    <row r="125" spans="1:19">
      <c r="A125" s="83" t="s">
        <v>570</v>
      </c>
      <c r="B125" s="83" t="s">
        <v>877</v>
      </c>
      <c r="C125" s="83">
        <v>32.21</v>
      </c>
      <c r="D125" s="83">
        <v>32.21</v>
      </c>
      <c r="E125" s="83">
        <v>5.835</v>
      </c>
      <c r="F125" s="83">
        <v>0.54</v>
      </c>
      <c r="G125" s="83">
        <v>0.38400000000000001</v>
      </c>
      <c r="H125" s="83" t="s">
        <v>547</v>
      </c>
      <c r="I125" s="83" t="s">
        <v>529</v>
      </c>
      <c r="J125" s="83">
        <v>0</v>
      </c>
      <c r="K125" s="83" t="s">
        <v>481</v>
      </c>
      <c r="L125"/>
      <c r="M125"/>
      <c r="N125"/>
      <c r="O125"/>
      <c r="P125"/>
      <c r="Q125"/>
      <c r="R125"/>
      <c r="S125"/>
    </row>
    <row r="126" spans="1:19">
      <c r="A126" s="83" t="s">
        <v>573</v>
      </c>
      <c r="B126" s="83" t="s">
        <v>877</v>
      </c>
      <c r="C126" s="83">
        <v>4.5999999999999996</v>
      </c>
      <c r="D126" s="83">
        <v>4.5999999999999996</v>
      </c>
      <c r="E126" s="83">
        <v>5.835</v>
      </c>
      <c r="F126" s="83">
        <v>0.54</v>
      </c>
      <c r="G126" s="83">
        <v>0.38400000000000001</v>
      </c>
      <c r="H126" s="83" t="s">
        <v>547</v>
      </c>
      <c r="I126" s="83" t="s">
        <v>533</v>
      </c>
      <c r="J126" s="83">
        <v>180</v>
      </c>
      <c r="K126" s="83" t="s">
        <v>485</v>
      </c>
      <c r="L126"/>
      <c r="M126"/>
      <c r="N126"/>
      <c r="O126"/>
      <c r="P126"/>
      <c r="Q126"/>
      <c r="R126"/>
      <c r="S126"/>
    </row>
    <row r="127" spans="1:19">
      <c r="A127" s="83" t="s">
        <v>572</v>
      </c>
      <c r="B127" s="83" t="s">
        <v>877</v>
      </c>
      <c r="C127" s="83">
        <v>17.18</v>
      </c>
      <c r="D127" s="83">
        <v>17.18</v>
      </c>
      <c r="E127" s="83">
        <v>5.835</v>
      </c>
      <c r="F127" s="83">
        <v>0.54</v>
      </c>
      <c r="G127" s="83">
        <v>0.38400000000000001</v>
      </c>
      <c r="H127" s="83" t="s">
        <v>547</v>
      </c>
      <c r="I127" s="83" t="s">
        <v>532</v>
      </c>
      <c r="J127" s="83">
        <v>90</v>
      </c>
      <c r="K127" s="83" t="s">
        <v>483</v>
      </c>
      <c r="L127"/>
      <c r="M127"/>
      <c r="N127"/>
      <c r="O127"/>
      <c r="P127"/>
      <c r="Q127"/>
      <c r="R127"/>
      <c r="S127"/>
    </row>
    <row r="128" spans="1:19">
      <c r="A128" s="83" t="s">
        <v>571</v>
      </c>
      <c r="B128" s="83" t="s">
        <v>877</v>
      </c>
      <c r="C128" s="83">
        <v>4.5999999999999996</v>
      </c>
      <c r="D128" s="83">
        <v>4.5999999999999996</v>
      </c>
      <c r="E128" s="83">
        <v>5.835</v>
      </c>
      <c r="F128" s="83">
        <v>0.54</v>
      </c>
      <c r="G128" s="83">
        <v>0.38400000000000001</v>
      </c>
      <c r="H128" s="83" t="s">
        <v>547</v>
      </c>
      <c r="I128" s="83" t="s">
        <v>531</v>
      </c>
      <c r="J128" s="83">
        <v>0</v>
      </c>
      <c r="K128" s="83" t="s">
        <v>481</v>
      </c>
      <c r="L128"/>
      <c r="M128"/>
      <c r="N128"/>
      <c r="O128"/>
      <c r="P128"/>
      <c r="Q128"/>
      <c r="R128"/>
      <c r="S128"/>
    </row>
    <row r="129" spans="1:19">
      <c r="A129" s="83" t="s">
        <v>549</v>
      </c>
      <c r="B129" s="83" t="s">
        <v>877</v>
      </c>
      <c r="C129" s="83">
        <v>85.24</v>
      </c>
      <c r="D129" s="83">
        <v>85.24</v>
      </c>
      <c r="E129" s="83">
        <v>5.835</v>
      </c>
      <c r="F129" s="83">
        <v>0.54</v>
      </c>
      <c r="G129" s="83">
        <v>0.38400000000000001</v>
      </c>
      <c r="H129" s="83" t="s">
        <v>547</v>
      </c>
      <c r="I129" s="83" t="s">
        <v>502</v>
      </c>
      <c r="J129" s="83">
        <v>180</v>
      </c>
      <c r="K129" s="83" t="s">
        <v>485</v>
      </c>
      <c r="L129"/>
      <c r="M129"/>
      <c r="N129"/>
      <c r="O129"/>
      <c r="P129"/>
      <c r="Q129"/>
      <c r="R129"/>
      <c r="S129"/>
    </row>
    <row r="130" spans="1:19">
      <c r="A130" s="83" t="s">
        <v>546</v>
      </c>
      <c r="B130" s="83" t="s">
        <v>877</v>
      </c>
      <c r="C130" s="83">
        <v>23.3</v>
      </c>
      <c r="D130" s="83">
        <v>23.3</v>
      </c>
      <c r="E130" s="83">
        <v>5.835</v>
      </c>
      <c r="F130" s="83">
        <v>0.54</v>
      </c>
      <c r="G130" s="83">
        <v>0.38400000000000001</v>
      </c>
      <c r="H130" s="83" t="s">
        <v>547</v>
      </c>
      <c r="I130" s="83" t="s">
        <v>489</v>
      </c>
      <c r="J130" s="83">
        <v>180</v>
      </c>
      <c r="K130" s="83" t="s">
        <v>485</v>
      </c>
      <c r="L130"/>
      <c r="M130"/>
      <c r="N130"/>
      <c r="O130"/>
      <c r="P130"/>
      <c r="Q130"/>
      <c r="R130"/>
      <c r="S130"/>
    </row>
    <row r="131" spans="1:19">
      <c r="A131" s="83" t="s">
        <v>550</v>
      </c>
      <c r="B131" s="83" t="s">
        <v>878</v>
      </c>
      <c r="C131" s="83">
        <v>4.5999999999999996</v>
      </c>
      <c r="D131" s="83">
        <v>18.39</v>
      </c>
      <c r="E131" s="83">
        <v>5.835</v>
      </c>
      <c r="F131" s="83">
        <v>0.54</v>
      </c>
      <c r="G131" s="83">
        <v>0.38400000000000001</v>
      </c>
      <c r="H131" s="83" t="s">
        <v>547</v>
      </c>
      <c r="I131" s="83" t="s">
        <v>505</v>
      </c>
      <c r="J131" s="83">
        <v>180</v>
      </c>
      <c r="K131" s="83" t="s">
        <v>485</v>
      </c>
      <c r="L131"/>
      <c r="M131"/>
      <c r="N131"/>
      <c r="O131"/>
      <c r="P131"/>
      <c r="Q131"/>
      <c r="R131"/>
      <c r="S131"/>
    </row>
    <row r="132" spans="1:19">
      <c r="A132" s="83" t="s">
        <v>551</v>
      </c>
      <c r="B132" s="83" t="s">
        <v>878</v>
      </c>
      <c r="C132" s="83">
        <v>8.58</v>
      </c>
      <c r="D132" s="83">
        <v>34.33</v>
      </c>
      <c r="E132" s="83">
        <v>5.835</v>
      </c>
      <c r="F132" s="83">
        <v>0.54</v>
      </c>
      <c r="G132" s="83">
        <v>0.38400000000000001</v>
      </c>
      <c r="H132" s="83" t="s">
        <v>547</v>
      </c>
      <c r="I132" s="83" t="s">
        <v>506</v>
      </c>
      <c r="J132" s="83">
        <v>270</v>
      </c>
      <c r="K132" s="83" t="s">
        <v>487</v>
      </c>
      <c r="L132"/>
      <c r="M132"/>
      <c r="N132"/>
      <c r="O132"/>
      <c r="P132"/>
      <c r="Q132"/>
      <c r="R132"/>
      <c r="S132"/>
    </row>
    <row r="133" spans="1:19">
      <c r="A133" s="83" t="s">
        <v>564</v>
      </c>
      <c r="B133" s="83" t="s">
        <v>878</v>
      </c>
      <c r="C133" s="83">
        <v>4.5999999999999996</v>
      </c>
      <c r="D133" s="83">
        <v>4.5999999999999996</v>
      </c>
      <c r="E133" s="83">
        <v>5.835</v>
      </c>
      <c r="F133" s="83">
        <v>0.54</v>
      </c>
      <c r="G133" s="83">
        <v>0.38400000000000001</v>
      </c>
      <c r="H133" s="83" t="s">
        <v>547</v>
      </c>
      <c r="I133" s="83" t="s">
        <v>519</v>
      </c>
      <c r="J133" s="83">
        <v>180</v>
      </c>
      <c r="K133" s="83" t="s">
        <v>485</v>
      </c>
      <c r="L133"/>
      <c r="M133"/>
      <c r="N133"/>
      <c r="O133"/>
      <c r="P133"/>
      <c r="Q133"/>
      <c r="R133"/>
      <c r="S133"/>
    </row>
    <row r="134" spans="1:19">
      <c r="A134" s="83" t="s">
        <v>565</v>
      </c>
      <c r="B134" s="83" t="s">
        <v>878</v>
      </c>
      <c r="C134" s="83">
        <v>8.59</v>
      </c>
      <c r="D134" s="83">
        <v>8.59</v>
      </c>
      <c r="E134" s="83">
        <v>5.835</v>
      </c>
      <c r="F134" s="83">
        <v>0.54</v>
      </c>
      <c r="G134" s="83">
        <v>0.38400000000000001</v>
      </c>
      <c r="H134" s="83" t="s">
        <v>547</v>
      </c>
      <c r="I134" s="83" t="s">
        <v>520</v>
      </c>
      <c r="J134" s="83">
        <v>270</v>
      </c>
      <c r="K134" s="83" t="s">
        <v>487</v>
      </c>
      <c r="L134"/>
      <c r="M134"/>
      <c r="N134"/>
      <c r="O134"/>
      <c r="P134"/>
      <c r="Q134"/>
      <c r="R134"/>
      <c r="S134"/>
    </row>
    <row r="135" spans="1:19">
      <c r="A135" s="83" t="s">
        <v>552</v>
      </c>
      <c r="B135" s="83" t="s">
        <v>878</v>
      </c>
      <c r="C135" s="83">
        <v>4.5999999999999996</v>
      </c>
      <c r="D135" s="83">
        <v>18.39</v>
      </c>
      <c r="E135" s="83">
        <v>5.835</v>
      </c>
      <c r="F135" s="83">
        <v>0.54</v>
      </c>
      <c r="G135" s="83">
        <v>0.38400000000000001</v>
      </c>
      <c r="H135" s="83" t="s">
        <v>547</v>
      </c>
      <c r="I135" s="83" t="s">
        <v>507</v>
      </c>
      <c r="J135" s="83">
        <v>0</v>
      </c>
      <c r="K135" s="83" t="s">
        <v>481</v>
      </c>
      <c r="L135"/>
      <c r="M135"/>
      <c r="N135"/>
      <c r="O135"/>
      <c r="P135"/>
      <c r="Q135"/>
      <c r="R135"/>
      <c r="S135"/>
    </row>
    <row r="136" spans="1:19">
      <c r="A136" s="83" t="s">
        <v>553</v>
      </c>
      <c r="B136" s="83" t="s">
        <v>878</v>
      </c>
      <c r="C136" s="83">
        <v>8.58</v>
      </c>
      <c r="D136" s="83">
        <v>34.33</v>
      </c>
      <c r="E136" s="83">
        <v>5.835</v>
      </c>
      <c r="F136" s="83">
        <v>0.54</v>
      </c>
      <c r="G136" s="83">
        <v>0.38400000000000001</v>
      </c>
      <c r="H136" s="83" t="s">
        <v>547</v>
      </c>
      <c r="I136" s="83" t="s">
        <v>508</v>
      </c>
      <c r="J136" s="83">
        <v>270</v>
      </c>
      <c r="K136" s="83" t="s">
        <v>487</v>
      </c>
      <c r="L136"/>
      <c r="M136"/>
      <c r="N136"/>
      <c r="O136"/>
      <c r="P136"/>
      <c r="Q136"/>
      <c r="R136"/>
      <c r="S136"/>
    </row>
    <row r="137" spans="1:19">
      <c r="A137" s="83" t="s">
        <v>566</v>
      </c>
      <c r="B137" s="83" t="s">
        <v>878</v>
      </c>
      <c r="C137" s="83">
        <v>4.5999999999999996</v>
      </c>
      <c r="D137" s="83">
        <v>4.5999999999999996</v>
      </c>
      <c r="E137" s="83">
        <v>5.835</v>
      </c>
      <c r="F137" s="83">
        <v>0.54</v>
      </c>
      <c r="G137" s="83">
        <v>0.38400000000000001</v>
      </c>
      <c r="H137" s="83" t="s">
        <v>547</v>
      </c>
      <c r="I137" s="83" t="s">
        <v>522</v>
      </c>
      <c r="J137" s="83">
        <v>0</v>
      </c>
      <c r="K137" s="83" t="s">
        <v>481</v>
      </c>
      <c r="L137"/>
      <c r="M137"/>
      <c r="N137"/>
      <c r="O137"/>
      <c r="P137"/>
      <c r="Q137"/>
      <c r="R137"/>
      <c r="S137"/>
    </row>
    <row r="138" spans="1:19">
      <c r="A138" s="83" t="s">
        <v>567</v>
      </c>
      <c r="B138" s="83" t="s">
        <v>878</v>
      </c>
      <c r="C138" s="83">
        <v>8.59</v>
      </c>
      <c r="D138" s="83">
        <v>8.59</v>
      </c>
      <c r="E138" s="83">
        <v>5.835</v>
      </c>
      <c r="F138" s="83">
        <v>0.54</v>
      </c>
      <c r="G138" s="83">
        <v>0.38400000000000001</v>
      </c>
      <c r="H138" s="83" t="s">
        <v>547</v>
      </c>
      <c r="I138" s="83" t="s">
        <v>523</v>
      </c>
      <c r="J138" s="83">
        <v>270</v>
      </c>
      <c r="K138" s="83" t="s">
        <v>487</v>
      </c>
      <c r="L138"/>
      <c r="M138"/>
      <c r="N138"/>
      <c r="O138"/>
      <c r="P138"/>
      <c r="Q138"/>
      <c r="R138"/>
      <c r="S138"/>
    </row>
    <row r="139" spans="1:19">
      <c r="A139" s="83" t="s">
        <v>554</v>
      </c>
      <c r="B139" s="83" t="s">
        <v>878</v>
      </c>
      <c r="C139" s="83">
        <v>3.68</v>
      </c>
      <c r="D139" s="83">
        <v>279.51</v>
      </c>
      <c r="E139" s="83">
        <v>5.835</v>
      </c>
      <c r="F139" s="83">
        <v>0.54</v>
      </c>
      <c r="G139" s="83">
        <v>0.38400000000000001</v>
      </c>
      <c r="H139" s="83" t="s">
        <v>547</v>
      </c>
      <c r="I139" s="83" t="s">
        <v>509</v>
      </c>
      <c r="J139" s="83">
        <v>180</v>
      </c>
      <c r="K139" s="83" t="s">
        <v>485</v>
      </c>
      <c r="L139"/>
      <c r="M139"/>
      <c r="N139"/>
      <c r="O139"/>
      <c r="P139"/>
      <c r="Q139"/>
      <c r="R139"/>
      <c r="S139"/>
    </row>
    <row r="140" spans="1:19">
      <c r="A140" s="83" t="s">
        <v>568</v>
      </c>
      <c r="B140" s="83" t="s">
        <v>878</v>
      </c>
      <c r="C140" s="83">
        <v>6.75</v>
      </c>
      <c r="D140" s="83">
        <v>60.74</v>
      </c>
      <c r="E140" s="83">
        <v>5.835</v>
      </c>
      <c r="F140" s="83">
        <v>0.54</v>
      </c>
      <c r="G140" s="83">
        <v>0.38400000000000001</v>
      </c>
      <c r="H140" s="83" t="s">
        <v>547</v>
      </c>
      <c r="I140" s="83" t="s">
        <v>525</v>
      </c>
      <c r="J140" s="83">
        <v>180</v>
      </c>
      <c r="K140" s="83" t="s">
        <v>485</v>
      </c>
      <c r="L140"/>
      <c r="M140"/>
      <c r="N140"/>
      <c r="O140"/>
      <c r="P140"/>
      <c r="Q140"/>
      <c r="R140"/>
      <c r="S140"/>
    </row>
    <row r="141" spans="1:19">
      <c r="A141" s="83" t="s">
        <v>555</v>
      </c>
      <c r="B141" s="83" t="s">
        <v>878</v>
      </c>
      <c r="C141" s="83">
        <v>3.68</v>
      </c>
      <c r="D141" s="83">
        <v>279.60000000000002</v>
      </c>
      <c r="E141" s="83">
        <v>5.835</v>
      </c>
      <c r="F141" s="83">
        <v>0.54</v>
      </c>
      <c r="G141" s="83">
        <v>0.38400000000000001</v>
      </c>
      <c r="H141" s="83" t="s">
        <v>547</v>
      </c>
      <c r="I141" s="83" t="s">
        <v>510</v>
      </c>
      <c r="J141" s="83">
        <v>0</v>
      </c>
      <c r="K141" s="83" t="s">
        <v>481</v>
      </c>
      <c r="L141"/>
      <c r="M141"/>
      <c r="N141"/>
      <c r="O141"/>
      <c r="P141"/>
      <c r="Q141"/>
      <c r="R141"/>
      <c r="S141"/>
    </row>
    <row r="142" spans="1:19">
      <c r="A142" s="83" t="s">
        <v>556</v>
      </c>
      <c r="B142" s="83" t="s">
        <v>878</v>
      </c>
      <c r="C142" s="83">
        <v>8.58</v>
      </c>
      <c r="D142" s="83">
        <v>34.33</v>
      </c>
      <c r="E142" s="83">
        <v>5.835</v>
      </c>
      <c r="F142" s="83">
        <v>0.54</v>
      </c>
      <c r="G142" s="83">
        <v>0.38400000000000001</v>
      </c>
      <c r="H142" s="83" t="s">
        <v>547</v>
      </c>
      <c r="I142" s="83" t="s">
        <v>511</v>
      </c>
      <c r="J142" s="83">
        <v>90</v>
      </c>
      <c r="K142" s="83" t="s">
        <v>483</v>
      </c>
      <c r="L142"/>
      <c r="M142"/>
      <c r="N142"/>
      <c r="O142"/>
      <c r="P142"/>
      <c r="Q142"/>
      <c r="R142"/>
      <c r="S142"/>
    </row>
    <row r="143" spans="1:19">
      <c r="A143" s="83" t="s">
        <v>557</v>
      </c>
      <c r="B143" s="83" t="s">
        <v>878</v>
      </c>
      <c r="C143" s="83">
        <v>4.5999999999999996</v>
      </c>
      <c r="D143" s="83">
        <v>18.39</v>
      </c>
      <c r="E143" s="83">
        <v>5.835</v>
      </c>
      <c r="F143" s="83">
        <v>0.54</v>
      </c>
      <c r="G143" s="83">
        <v>0.38400000000000001</v>
      </c>
      <c r="H143" s="83" t="s">
        <v>547</v>
      </c>
      <c r="I143" s="83" t="s">
        <v>512</v>
      </c>
      <c r="J143" s="83">
        <v>180</v>
      </c>
      <c r="K143" s="83" t="s">
        <v>485</v>
      </c>
      <c r="L143"/>
      <c r="M143"/>
      <c r="N143"/>
      <c r="O143"/>
      <c r="P143"/>
      <c r="Q143"/>
      <c r="R143"/>
      <c r="S143"/>
    </row>
    <row r="144" spans="1:19">
      <c r="A144" s="83" t="s">
        <v>559</v>
      </c>
      <c r="B144" s="83" t="s">
        <v>878</v>
      </c>
      <c r="C144" s="83">
        <v>8.58</v>
      </c>
      <c r="D144" s="83">
        <v>34.33</v>
      </c>
      <c r="E144" s="83">
        <v>5.835</v>
      </c>
      <c r="F144" s="83">
        <v>0.54</v>
      </c>
      <c r="G144" s="83">
        <v>0.38400000000000001</v>
      </c>
      <c r="H144" s="83" t="s">
        <v>547</v>
      </c>
      <c r="I144" s="83" t="s">
        <v>514</v>
      </c>
      <c r="J144" s="83">
        <v>90</v>
      </c>
      <c r="K144" s="83" t="s">
        <v>483</v>
      </c>
      <c r="L144"/>
      <c r="M144"/>
      <c r="N144"/>
      <c r="O144"/>
      <c r="P144"/>
      <c r="Q144"/>
      <c r="R144"/>
      <c r="S144"/>
    </row>
    <row r="145" spans="1:19">
      <c r="A145" s="83" t="s">
        <v>558</v>
      </c>
      <c r="B145" s="83" t="s">
        <v>878</v>
      </c>
      <c r="C145" s="83">
        <v>4.5999999999999996</v>
      </c>
      <c r="D145" s="83">
        <v>18.39</v>
      </c>
      <c r="E145" s="83">
        <v>5.835</v>
      </c>
      <c r="F145" s="83">
        <v>0.54</v>
      </c>
      <c r="G145" s="83">
        <v>0.38400000000000001</v>
      </c>
      <c r="H145" s="83" t="s">
        <v>547</v>
      </c>
      <c r="I145" s="83" t="s">
        <v>513</v>
      </c>
      <c r="J145" s="83">
        <v>0</v>
      </c>
      <c r="K145" s="83" t="s">
        <v>481</v>
      </c>
      <c r="L145"/>
      <c r="M145"/>
      <c r="N145"/>
      <c r="O145"/>
      <c r="P145"/>
      <c r="Q145"/>
      <c r="R145"/>
      <c r="S145"/>
    </row>
    <row r="146" spans="1:19">
      <c r="A146" s="83" t="s">
        <v>577</v>
      </c>
      <c r="B146" s="83"/>
      <c r="C146" s="83"/>
      <c r="D146" s="83">
        <v>1214.08</v>
      </c>
      <c r="E146" s="83">
        <v>5.83</v>
      </c>
      <c r="F146" s="83">
        <v>0.54</v>
      </c>
      <c r="G146" s="83">
        <v>0.38400000000000001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578</v>
      </c>
      <c r="B147" s="83"/>
      <c r="C147" s="83"/>
      <c r="D147" s="83">
        <v>432.93</v>
      </c>
      <c r="E147" s="83">
        <v>5.83</v>
      </c>
      <c r="F147" s="83">
        <v>0.54</v>
      </c>
      <c r="G147" s="83">
        <v>0.38400000000000001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579</v>
      </c>
      <c r="B148" s="83"/>
      <c r="C148" s="83"/>
      <c r="D148" s="83">
        <v>781.15</v>
      </c>
      <c r="E148" s="83">
        <v>5.83</v>
      </c>
      <c r="F148" s="83">
        <v>0.54</v>
      </c>
      <c r="G148" s="83">
        <v>0.38400000000000001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240</v>
      </c>
      <c r="C150" s="83" t="s">
        <v>580</v>
      </c>
      <c r="D150" s="83" t="s">
        <v>581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582</v>
      </c>
      <c r="B151" s="83" t="s">
        <v>583</v>
      </c>
      <c r="C151" s="83">
        <v>1809602.34</v>
      </c>
      <c r="D151" s="83">
        <v>2.64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584</v>
      </c>
      <c r="B152" s="83" t="s">
        <v>585</v>
      </c>
      <c r="C152" s="83">
        <v>3438909.84</v>
      </c>
      <c r="D152" s="83">
        <v>0.76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240</v>
      </c>
      <c r="C154" s="83" t="s">
        <v>586</v>
      </c>
      <c r="D154" s="83" t="s">
        <v>587</v>
      </c>
      <c r="E154" s="83" t="s">
        <v>588</v>
      </c>
      <c r="F154" s="83" t="s">
        <v>589</v>
      </c>
      <c r="G154" s="83" t="s">
        <v>581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590</v>
      </c>
      <c r="B155" s="83" t="s">
        <v>591</v>
      </c>
      <c r="C155" s="83">
        <v>33823.96</v>
      </c>
      <c r="D155" s="83">
        <v>21958.47</v>
      </c>
      <c r="E155" s="83">
        <v>11865.49</v>
      </c>
      <c r="F155" s="83">
        <v>0.65</v>
      </c>
      <c r="G155" s="83" t="s">
        <v>592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598</v>
      </c>
      <c r="B156" s="83" t="s">
        <v>591</v>
      </c>
      <c r="C156" s="83">
        <v>9586.16</v>
      </c>
      <c r="D156" s="83">
        <v>6232.04</v>
      </c>
      <c r="E156" s="83">
        <v>3354.12</v>
      </c>
      <c r="F156" s="83">
        <v>0.65</v>
      </c>
      <c r="G156" s="83" t="s">
        <v>592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593</v>
      </c>
      <c r="B157" s="83" t="s">
        <v>591</v>
      </c>
      <c r="C157" s="83">
        <v>33758.03</v>
      </c>
      <c r="D157" s="83">
        <v>21913.32</v>
      </c>
      <c r="E157" s="83">
        <v>11844.71</v>
      </c>
      <c r="F157" s="83">
        <v>0.65</v>
      </c>
      <c r="G157" s="83" t="s">
        <v>592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599</v>
      </c>
      <c r="B158" s="83" t="s">
        <v>591</v>
      </c>
      <c r="C158" s="83">
        <v>9590.7900000000009</v>
      </c>
      <c r="D158" s="83">
        <v>6234.31</v>
      </c>
      <c r="E158" s="83">
        <v>3356.48</v>
      </c>
      <c r="F158" s="83">
        <v>0.65</v>
      </c>
      <c r="G158" s="83" t="s">
        <v>592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594</v>
      </c>
      <c r="B159" s="83" t="s">
        <v>591</v>
      </c>
      <c r="C159" s="83">
        <v>495030.3</v>
      </c>
      <c r="D159" s="83">
        <v>293719.39</v>
      </c>
      <c r="E159" s="83">
        <v>201310.91</v>
      </c>
      <c r="F159" s="83">
        <v>0.59</v>
      </c>
      <c r="G159" s="83" t="s">
        <v>592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600</v>
      </c>
      <c r="B160" s="83" t="s">
        <v>591</v>
      </c>
      <c r="C160" s="83">
        <v>37283.51</v>
      </c>
      <c r="D160" s="83">
        <v>22786.99</v>
      </c>
      <c r="E160" s="83">
        <v>14496.52</v>
      </c>
      <c r="F160" s="83">
        <v>0.61</v>
      </c>
      <c r="G160" s="83" t="s">
        <v>592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595</v>
      </c>
      <c r="B161" s="83" t="s">
        <v>591</v>
      </c>
      <c r="C161" s="83">
        <v>419523.26</v>
      </c>
      <c r="D161" s="83">
        <v>256072.97</v>
      </c>
      <c r="E161" s="83">
        <v>163450.29</v>
      </c>
      <c r="F161" s="83">
        <v>0.61</v>
      </c>
      <c r="G161" s="83" t="s">
        <v>592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596</v>
      </c>
      <c r="B162" s="83" t="s">
        <v>591</v>
      </c>
      <c r="C162" s="83">
        <v>26328.13</v>
      </c>
      <c r="D162" s="83">
        <v>17017.5</v>
      </c>
      <c r="E162" s="83">
        <v>9310.6299999999992</v>
      </c>
      <c r="F162" s="83">
        <v>0.65</v>
      </c>
      <c r="G162" s="83" t="s">
        <v>592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597</v>
      </c>
      <c r="B163" s="83" t="s">
        <v>591</v>
      </c>
      <c r="C163" s="83">
        <v>25907.79</v>
      </c>
      <c r="D163" s="83">
        <v>16747.689999999999</v>
      </c>
      <c r="E163" s="83">
        <v>9160.1</v>
      </c>
      <c r="F163" s="83">
        <v>0.65</v>
      </c>
      <c r="G163" s="83" t="s">
        <v>592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601</v>
      </c>
      <c r="B164" s="83" t="s">
        <v>591</v>
      </c>
      <c r="C164" s="83">
        <v>53025.760000000002</v>
      </c>
      <c r="D164" s="83">
        <v>32024.080000000002</v>
      </c>
      <c r="E164" s="83">
        <v>21001.68</v>
      </c>
      <c r="F164" s="83">
        <v>0.6</v>
      </c>
      <c r="G164" s="83" t="s">
        <v>592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602</v>
      </c>
      <c r="B165" s="83" t="s">
        <v>591</v>
      </c>
      <c r="C165" s="83">
        <v>3664.14</v>
      </c>
      <c r="D165" s="83">
        <v>2189.9299999999998</v>
      </c>
      <c r="E165" s="83">
        <v>1474.21</v>
      </c>
      <c r="F165" s="83">
        <v>0.6</v>
      </c>
      <c r="G165" s="83" t="s">
        <v>592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825</v>
      </c>
      <c r="B166" s="83" t="s">
        <v>591</v>
      </c>
      <c r="C166" s="83">
        <v>648684.99</v>
      </c>
      <c r="D166" s="83">
        <v>407528.06</v>
      </c>
      <c r="E166" s="83">
        <v>241156.93</v>
      </c>
      <c r="F166" s="83">
        <v>0.63</v>
      </c>
      <c r="G166" s="83" t="s">
        <v>592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240</v>
      </c>
      <c r="C168" s="83" t="s">
        <v>586</v>
      </c>
      <c r="D168" s="83" t="s">
        <v>581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622</v>
      </c>
      <c r="B169" s="83" t="s">
        <v>604</v>
      </c>
      <c r="C169" s="83">
        <v>125214.29</v>
      </c>
      <c r="D169" s="83" t="s">
        <v>592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603</v>
      </c>
      <c r="B170" s="83" t="s">
        <v>604</v>
      </c>
      <c r="C170" s="83">
        <v>105530.4</v>
      </c>
      <c r="D170" s="83" t="s">
        <v>592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610</v>
      </c>
      <c r="B171" s="83" t="s">
        <v>604</v>
      </c>
      <c r="C171" s="83">
        <v>71426.7</v>
      </c>
      <c r="D171" s="83" t="s">
        <v>592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618</v>
      </c>
      <c r="B172" s="83" t="s">
        <v>604</v>
      </c>
      <c r="C172" s="83">
        <v>38557.42</v>
      </c>
      <c r="D172" s="83" t="s">
        <v>592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625</v>
      </c>
      <c r="B173" s="83" t="s">
        <v>604</v>
      </c>
      <c r="C173" s="83">
        <v>14954.47</v>
      </c>
      <c r="D173" s="83" t="s">
        <v>592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818</v>
      </c>
      <c r="B174" s="83" t="s">
        <v>819</v>
      </c>
      <c r="C174" s="83">
        <v>15800.9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623</v>
      </c>
      <c r="B175" s="83" t="s">
        <v>604</v>
      </c>
      <c r="C175" s="83">
        <v>128839.13</v>
      </c>
      <c r="D175" s="83" t="s">
        <v>592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624</v>
      </c>
      <c r="B176" s="83" t="s">
        <v>604</v>
      </c>
      <c r="C176" s="83">
        <v>54563.44</v>
      </c>
      <c r="D176" s="83" t="s">
        <v>592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609</v>
      </c>
      <c r="B177" s="83" t="s">
        <v>604</v>
      </c>
      <c r="C177" s="83">
        <v>154063.63</v>
      </c>
      <c r="D177" s="83" t="s">
        <v>592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611</v>
      </c>
      <c r="B178" s="83" t="s">
        <v>604</v>
      </c>
      <c r="C178" s="83">
        <v>281272.59999999998</v>
      </c>
      <c r="D178" s="83" t="s">
        <v>592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607</v>
      </c>
      <c r="B179" s="83" t="s">
        <v>604</v>
      </c>
      <c r="C179" s="83">
        <v>967.45</v>
      </c>
      <c r="D179" s="83" t="s">
        <v>592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605</v>
      </c>
      <c r="B180" s="83" t="s">
        <v>604</v>
      </c>
      <c r="C180" s="83">
        <v>22436</v>
      </c>
      <c r="D180" s="83" t="s">
        <v>592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606</v>
      </c>
      <c r="B181" s="83" t="s">
        <v>604</v>
      </c>
      <c r="C181" s="83">
        <v>22110.04</v>
      </c>
      <c r="D181" s="83" t="s">
        <v>592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612</v>
      </c>
      <c r="B182" s="83" t="s">
        <v>604</v>
      </c>
      <c r="C182" s="83">
        <v>18610.43</v>
      </c>
      <c r="D182" s="83" t="s">
        <v>592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619</v>
      </c>
      <c r="B183" s="83" t="s">
        <v>604</v>
      </c>
      <c r="C183" s="83">
        <v>5422</v>
      </c>
      <c r="D183" s="83" t="s">
        <v>592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613</v>
      </c>
      <c r="B184" s="83" t="s">
        <v>604</v>
      </c>
      <c r="C184" s="83">
        <v>18574.830000000002</v>
      </c>
      <c r="D184" s="83" t="s">
        <v>592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620</v>
      </c>
      <c r="B185" s="83" t="s">
        <v>604</v>
      </c>
      <c r="C185" s="83">
        <v>5423.76</v>
      </c>
      <c r="D185" s="83" t="s">
        <v>592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614</v>
      </c>
      <c r="B186" s="83" t="s">
        <v>604</v>
      </c>
      <c r="C186" s="83">
        <v>730040.18</v>
      </c>
      <c r="D186" s="83" t="s">
        <v>592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621</v>
      </c>
      <c r="B187" s="83" t="s">
        <v>604</v>
      </c>
      <c r="C187" s="83">
        <v>46791.96</v>
      </c>
      <c r="D187" s="83" t="s">
        <v>592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615</v>
      </c>
      <c r="B188" s="83" t="s">
        <v>604</v>
      </c>
      <c r="C188" s="83">
        <v>730040.18</v>
      </c>
      <c r="D188" s="83" t="s">
        <v>592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616</v>
      </c>
      <c r="B189" s="83" t="s">
        <v>604</v>
      </c>
      <c r="C189" s="83">
        <v>18064.53</v>
      </c>
      <c r="D189" s="83" t="s">
        <v>592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617</v>
      </c>
      <c r="B190" s="83" t="s">
        <v>604</v>
      </c>
      <c r="C190" s="83">
        <v>17998.509999999998</v>
      </c>
      <c r="D190" s="83" t="s">
        <v>592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608</v>
      </c>
      <c r="B191" s="83" t="s">
        <v>604</v>
      </c>
      <c r="C191" s="83">
        <v>1696.82</v>
      </c>
      <c r="D191" s="83" t="s">
        <v>592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626</v>
      </c>
      <c r="B192" s="83" t="s">
        <v>604</v>
      </c>
      <c r="C192" s="83">
        <v>46044.69</v>
      </c>
      <c r="D192" s="83" t="s">
        <v>592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627</v>
      </c>
      <c r="B193" s="83" t="s">
        <v>604</v>
      </c>
      <c r="C193" s="83">
        <v>3014.83</v>
      </c>
      <c r="D193" s="83" t="s">
        <v>592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826</v>
      </c>
      <c r="B194" s="83" t="s">
        <v>604</v>
      </c>
      <c r="C194" s="83">
        <v>183931.9</v>
      </c>
      <c r="D194" s="83" t="s">
        <v>592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240</v>
      </c>
      <c r="C196" s="83" t="s">
        <v>628</v>
      </c>
      <c r="D196" s="83" t="s">
        <v>629</v>
      </c>
      <c r="E196" s="83" t="s">
        <v>630</v>
      </c>
      <c r="F196" s="83" t="s">
        <v>631</v>
      </c>
      <c r="G196" s="83" t="s">
        <v>632</v>
      </c>
      <c r="H196" s="83" t="s">
        <v>633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820</v>
      </c>
      <c r="B197" s="83" t="s">
        <v>638</v>
      </c>
      <c r="C197" s="83">
        <v>0.54</v>
      </c>
      <c r="D197" s="83">
        <v>50</v>
      </c>
      <c r="E197" s="83">
        <v>0.54</v>
      </c>
      <c r="F197" s="83">
        <v>50.8</v>
      </c>
      <c r="G197" s="83">
        <v>1</v>
      </c>
      <c r="H197" s="83" t="s">
        <v>821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648</v>
      </c>
      <c r="B198" s="83" t="s">
        <v>635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636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649</v>
      </c>
      <c r="B199" s="83" t="s">
        <v>635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636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634</v>
      </c>
      <c r="B200" s="83" t="s">
        <v>635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636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637</v>
      </c>
      <c r="B201" s="83" t="s">
        <v>638</v>
      </c>
      <c r="C201" s="83">
        <v>0.52</v>
      </c>
      <c r="D201" s="83">
        <v>331</v>
      </c>
      <c r="E201" s="83">
        <v>1.99</v>
      </c>
      <c r="F201" s="83">
        <v>1263.98</v>
      </c>
      <c r="G201" s="83">
        <v>1</v>
      </c>
      <c r="H201" s="83" t="s">
        <v>639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645</v>
      </c>
      <c r="B202" s="83" t="s">
        <v>638</v>
      </c>
      <c r="C202" s="83">
        <v>0.52</v>
      </c>
      <c r="D202" s="83">
        <v>331</v>
      </c>
      <c r="E202" s="83">
        <v>0.56000000000000005</v>
      </c>
      <c r="F202" s="83">
        <v>358.95</v>
      </c>
      <c r="G202" s="83">
        <v>1</v>
      </c>
      <c r="H202" s="83" t="s">
        <v>639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640</v>
      </c>
      <c r="B203" s="83" t="s">
        <v>638</v>
      </c>
      <c r="C203" s="83">
        <v>0.52</v>
      </c>
      <c r="D203" s="83">
        <v>331</v>
      </c>
      <c r="E203" s="83">
        <v>1.98</v>
      </c>
      <c r="F203" s="83">
        <v>1261.5999999999999</v>
      </c>
      <c r="G203" s="83">
        <v>1</v>
      </c>
      <c r="H203" s="83" t="s">
        <v>639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646</v>
      </c>
      <c r="B204" s="83" t="s">
        <v>638</v>
      </c>
      <c r="C204" s="83">
        <v>0.52</v>
      </c>
      <c r="D204" s="83">
        <v>331</v>
      </c>
      <c r="E204" s="83">
        <v>0.56000000000000005</v>
      </c>
      <c r="F204" s="83">
        <v>359.2</v>
      </c>
      <c r="G204" s="83">
        <v>1</v>
      </c>
      <c r="H204" s="83" t="s">
        <v>639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641</v>
      </c>
      <c r="B205" s="83" t="s">
        <v>638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639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647</v>
      </c>
      <c r="B206" s="83" t="s">
        <v>638</v>
      </c>
      <c r="C206" s="83">
        <v>0.52</v>
      </c>
      <c r="D206" s="83">
        <v>331</v>
      </c>
      <c r="E206" s="83">
        <v>1.94</v>
      </c>
      <c r="F206" s="83">
        <v>1236.73</v>
      </c>
      <c r="G206" s="83">
        <v>1</v>
      </c>
      <c r="H206" s="83" t="s">
        <v>639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642</v>
      </c>
      <c r="B207" s="83" t="s">
        <v>638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639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643</v>
      </c>
      <c r="B208" s="83" t="s">
        <v>638</v>
      </c>
      <c r="C208" s="83">
        <v>0.52</v>
      </c>
      <c r="D208" s="83">
        <v>331</v>
      </c>
      <c r="E208" s="83">
        <v>1.54</v>
      </c>
      <c r="F208" s="83">
        <v>981.44</v>
      </c>
      <c r="G208" s="83">
        <v>1</v>
      </c>
      <c r="H208" s="83" t="s">
        <v>639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644</v>
      </c>
      <c r="B209" s="83" t="s">
        <v>638</v>
      </c>
      <c r="C209" s="83">
        <v>0.52</v>
      </c>
      <c r="D209" s="83">
        <v>331</v>
      </c>
      <c r="E209" s="83">
        <v>1.52</v>
      </c>
      <c r="F209" s="83">
        <v>966.85</v>
      </c>
      <c r="G209" s="83">
        <v>1</v>
      </c>
      <c r="H209" s="83" t="s">
        <v>639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651</v>
      </c>
      <c r="B210" s="83" t="s">
        <v>638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650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652</v>
      </c>
      <c r="B211" s="83" t="s">
        <v>638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650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827</v>
      </c>
      <c r="B212" s="83" t="s">
        <v>638</v>
      </c>
      <c r="C212" s="83">
        <v>0.61</v>
      </c>
      <c r="D212" s="83">
        <v>1017.59</v>
      </c>
      <c r="E212" s="83">
        <v>43.36</v>
      </c>
      <c r="F212" s="83">
        <v>71832.850000000006</v>
      </c>
      <c r="G212" s="83">
        <v>1</v>
      </c>
      <c r="H212" s="83" t="s">
        <v>650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240</v>
      </c>
      <c r="C214" s="83" t="s">
        <v>653</v>
      </c>
      <c r="D214" s="83" t="s">
        <v>654</v>
      </c>
      <c r="E214" s="83" t="s">
        <v>655</v>
      </c>
      <c r="F214" s="83" t="s">
        <v>656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661</v>
      </c>
      <c r="B215" s="83" t="s">
        <v>658</v>
      </c>
      <c r="C215" s="83" t="s">
        <v>659</v>
      </c>
      <c r="D215" s="83">
        <v>179352</v>
      </c>
      <c r="E215" s="83">
        <v>16582.5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660</v>
      </c>
      <c r="B216" s="83" t="s">
        <v>658</v>
      </c>
      <c r="C216" s="83" t="s">
        <v>659</v>
      </c>
      <c r="D216" s="83">
        <v>179352</v>
      </c>
      <c r="E216" s="83">
        <v>18936.099999999999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657</v>
      </c>
      <c r="B217" s="83" t="s">
        <v>658</v>
      </c>
      <c r="C217" s="83" t="s">
        <v>659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240</v>
      </c>
      <c r="C219" s="83" t="s">
        <v>662</v>
      </c>
      <c r="D219" s="83" t="s">
        <v>663</v>
      </c>
      <c r="E219" s="83" t="s">
        <v>664</v>
      </c>
      <c r="F219" s="83" t="s">
        <v>665</v>
      </c>
      <c r="G219" s="83" t="s">
        <v>666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667</v>
      </c>
      <c r="B220" s="83" t="s">
        <v>668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669</v>
      </c>
      <c r="C222" s="83" t="s">
        <v>670</v>
      </c>
      <c r="D222" s="83" t="s">
        <v>671</v>
      </c>
      <c r="E222" s="83" t="s">
        <v>672</v>
      </c>
      <c r="F222" s="83" t="s">
        <v>673</v>
      </c>
      <c r="G222" s="83" t="s">
        <v>674</v>
      </c>
      <c r="H222" s="83" t="s">
        <v>675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676</v>
      </c>
      <c r="B223" s="83">
        <v>207980.51869999999</v>
      </c>
      <c r="C223" s="83">
        <v>324.9726</v>
      </c>
      <c r="D223" s="83">
        <v>738.00130000000001</v>
      </c>
      <c r="E223" s="83">
        <v>0</v>
      </c>
      <c r="F223" s="83">
        <v>3.0000000000000001E-3</v>
      </c>
      <c r="G223" s="83">
        <v>767155.32140000002</v>
      </c>
      <c r="H223" s="83">
        <v>85340.887199999997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677</v>
      </c>
      <c r="B224" s="83">
        <v>189390.46580000001</v>
      </c>
      <c r="C224" s="83">
        <v>297.34410000000003</v>
      </c>
      <c r="D224" s="83">
        <v>679.71510000000001</v>
      </c>
      <c r="E224" s="83">
        <v>0</v>
      </c>
      <c r="F224" s="83">
        <v>2.7000000000000001E-3</v>
      </c>
      <c r="G224" s="83">
        <v>706578.08559999999</v>
      </c>
      <c r="H224" s="83">
        <v>77851.972899999993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678</v>
      </c>
      <c r="B225" s="83">
        <v>208933.23980000001</v>
      </c>
      <c r="C225" s="83">
        <v>330.35759999999999</v>
      </c>
      <c r="D225" s="83">
        <v>762.47069999999997</v>
      </c>
      <c r="E225" s="83">
        <v>0</v>
      </c>
      <c r="F225" s="83">
        <v>3.0999999999999999E-3</v>
      </c>
      <c r="G225" s="83">
        <v>792623.1838</v>
      </c>
      <c r="H225" s="83">
        <v>86114.004199999996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679</v>
      </c>
      <c r="B226" s="83">
        <v>207390.7794</v>
      </c>
      <c r="C226" s="83">
        <v>333.23689999999999</v>
      </c>
      <c r="D226" s="83">
        <v>785.62670000000003</v>
      </c>
      <c r="E226" s="83">
        <v>0</v>
      </c>
      <c r="F226" s="83">
        <v>3.0999999999999999E-3</v>
      </c>
      <c r="G226" s="83">
        <v>816737.12800000003</v>
      </c>
      <c r="H226" s="83">
        <v>85999.925399999993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385</v>
      </c>
      <c r="B227" s="83">
        <v>228315.38140000001</v>
      </c>
      <c r="C227" s="83">
        <v>372.63619999999997</v>
      </c>
      <c r="D227" s="83">
        <v>896.16300000000001</v>
      </c>
      <c r="E227" s="83">
        <v>0</v>
      </c>
      <c r="F227" s="83">
        <v>3.5999999999999999E-3</v>
      </c>
      <c r="G227" s="83">
        <v>931694.82079999999</v>
      </c>
      <c r="H227" s="83">
        <v>95243.563500000004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680</v>
      </c>
      <c r="B228" s="83">
        <v>233726.89180000001</v>
      </c>
      <c r="C228" s="83">
        <v>385.74630000000002</v>
      </c>
      <c r="D228" s="83">
        <v>940.55799999999999</v>
      </c>
      <c r="E228" s="83">
        <v>0</v>
      </c>
      <c r="F228" s="83">
        <v>3.7000000000000002E-3</v>
      </c>
      <c r="G228" s="83">
        <v>977881.60490000003</v>
      </c>
      <c r="H228" s="83">
        <v>97920.635500000004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681</v>
      </c>
      <c r="B229" s="83">
        <v>253864.42180000001</v>
      </c>
      <c r="C229" s="83">
        <v>422.02870000000001</v>
      </c>
      <c r="D229" s="83">
        <v>1038.0871</v>
      </c>
      <c r="E229" s="83">
        <v>0</v>
      </c>
      <c r="F229" s="83">
        <v>4.1000000000000003E-3</v>
      </c>
      <c r="G229" s="84">
        <v>1079300</v>
      </c>
      <c r="H229" s="83">
        <v>106656.2016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682</v>
      </c>
      <c r="B230" s="83">
        <v>247081.69649999999</v>
      </c>
      <c r="C230" s="83">
        <v>410.48750000000001</v>
      </c>
      <c r="D230" s="83">
        <v>1008.9149</v>
      </c>
      <c r="E230" s="83">
        <v>0</v>
      </c>
      <c r="F230" s="83">
        <v>4.0000000000000001E-3</v>
      </c>
      <c r="G230" s="84">
        <v>1048970</v>
      </c>
      <c r="H230" s="83">
        <v>103780.5347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683</v>
      </c>
      <c r="B231" s="83">
        <v>225494.56219999999</v>
      </c>
      <c r="C231" s="83">
        <v>372.36770000000001</v>
      </c>
      <c r="D231" s="83">
        <v>908.55600000000004</v>
      </c>
      <c r="E231" s="83">
        <v>0</v>
      </c>
      <c r="F231" s="83">
        <v>3.5999999999999999E-3</v>
      </c>
      <c r="G231" s="83">
        <v>944611.10620000004</v>
      </c>
      <c r="H231" s="83">
        <v>94492.085300000006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684</v>
      </c>
      <c r="B232" s="83">
        <v>214109.86300000001</v>
      </c>
      <c r="C232" s="83">
        <v>348.22309999999999</v>
      </c>
      <c r="D232" s="83">
        <v>833.75760000000002</v>
      </c>
      <c r="E232" s="83">
        <v>0</v>
      </c>
      <c r="F232" s="83">
        <v>3.3E-3</v>
      </c>
      <c r="G232" s="83">
        <v>866806.03020000004</v>
      </c>
      <c r="H232" s="83">
        <v>89197.153999999995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685</v>
      </c>
      <c r="B233" s="83">
        <v>199485.8628</v>
      </c>
      <c r="C233" s="83">
        <v>317.94490000000002</v>
      </c>
      <c r="D233" s="83">
        <v>741.66120000000001</v>
      </c>
      <c r="E233" s="83">
        <v>0</v>
      </c>
      <c r="F233" s="83">
        <v>3.0000000000000001E-3</v>
      </c>
      <c r="G233" s="83">
        <v>771010.81449999998</v>
      </c>
      <c r="H233" s="83">
        <v>82467.858500000002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686</v>
      </c>
      <c r="B234" s="83">
        <v>206394.64350000001</v>
      </c>
      <c r="C234" s="83">
        <v>323.72910000000002</v>
      </c>
      <c r="D234" s="83">
        <v>739.05520000000001</v>
      </c>
      <c r="E234" s="83">
        <v>0</v>
      </c>
      <c r="F234" s="83">
        <v>3.0000000000000001E-3</v>
      </c>
      <c r="G234" s="83">
        <v>768260.89439999999</v>
      </c>
      <c r="H234" s="83">
        <v>84811.234899999996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687</v>
      </c>
      <c r="B236" s="84">
        <v>2622170</v>
      </c>
      <c r="C236" s="83">
        <v>4239.0747000000001</v>
      </c>
      <c r="D236" s="83">
        <v>10072.5671</v>
      </c>
      <c r="E236" s="83">
        <v>0</v>
      </c>
      <c r="F236" s="83">
        <v>4.0099999999999997E-2</v>
      </c>
      <c r="G236" s="84">
        <v>10471600</v>
      </c>
      <c r="H236" s="84">
        <v>1089880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688</v>
      </c>
      <c r="B237" s="83">
        <v>189390.46580000001</v>
      </c>
      <c r="C237" s="83">
        <v>297.34410000000003</v>
      </c>
      <c r="D237" s="83">
        <v>679.71510000000001</v>
      </c>
      <c r="E237" s="83">
        <v>0</v>
      </c>
      <c r="F237" s="83">
        <v>2.7000000000000001E-3</v>
      </c>
      <c r="G237" s="83">
        <v>706578.08559999999</v>
      </c>
      <c r="H237" s="83">
        <v>77851.972899999993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689</v>
      </c>
      <c r="B238" s="83">
        <v>253864.42180000001</v>
      </c>
      <c r="C238" s="83">
        <v>422.02870000000001</v>
      </c>
      <c r="D238" s="83">
        <v>1038.0871</v>
      </c>
      <c r="E238" s="83">
        <v>0</v>
      </c>
      <c r="F238" s="83">
        <v>4.1000000000000003E-3</v>
      </c>
      <c r="G238" s="84">
        <v>1079300</v>
      </c>
      <c r="H238" s="83">
        <v>106656.2016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690</v>
      </c>
      <c r="C240" s="83" t="s">
        <v>691</v>
      </c>
      <c r="D240" s="83" t="s">
        <v>692</v>
      </c>
      <c r="E240" s="83" t="s">
        <v>693</v>
      </c>
      <c r="F240" s="83" t="s">
        <v>694</v>
      </c>
      <c r="G240" s="83" t="s">
        <v>695</v>
      </c>
      <c r="H240" s="83" t="s">
        <v>696</v>
      </c>
      <c r="I240" s="83" t="s">
        <v>697</v>
      </c>
      <c r="J240" s="83" t="s">
        <v>698</v>
      </c>
      <c r="K240" s="83" t="s">
        <v>699</v>
      </c>
      <c r="L240" s="83" t="s">
        <v>700</v>
      </c>
      <c r="M240" s="83" t="s">
        <v>701</v>
      </c>
      <c r="N240" s="83" t="s">
        <v>702</v>
      </c>
      <c r="O240" s="83" t="s">
        <v>703</v>
      </c>
      <c r="P240" s="83" t="s">
        <v>704</v>
      </c>
      <c r="Q240" s="83" t="s">
        <v>705</v>
      </c>
      <c r="R240" s="83" t="s">
        <v>706</v>
      </c>
      <c r="S240" s="83" t="s">
        <v>707</v>
      </c>
    </row>
    <row r="241" spans="1:19">
      <c r="A241" s="83" t="s">
        <v>676</v>
      </c>
      <c r="B241" s="84">
        <v>608210000000</v>
      </c>
      <c r="C241" s="83">
        <v>402977.962</v>
      </c>
      <c r="D241" s="83" t="s">
        <v>760</v>
      </c>
      <c r="E241" s="83">
        <v>177438.022</v>
      </c>
      <c r="F241" s="83">
        <v>92719.3</v>
      </c>
      <c r="G241" s="83">
        <v>44355.226999999999</v>
      </c>
      <c r="H241" s="83">
        <v>0</v>
      </c>
      <c r="I241" s="83">
        <v>23629.407999999999</v>
      </c>
      <c r="J241" s="83">
        <v>11888</v>
      </c>
      <c r="K241" s="83">
        <v>1498.818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2560.3969999999999</v>
      </c>
      <c r="R241" s="83">
        <v>0</v>
      </c>
      <c r="S241" s="83">
        <v>0</v>
      </c>
    </row>
    <row r="242" spans="1:19">
      <c r="A242" s="83" t="s">
        <v>677</v>
      </c>
      <c r="B242" s="84">
        <v>560184000000</v>
      </c>
      <c r="C242" s="83">
        <v>409275.598</v>
      </c>
      <c r="D242" s="83" t="s">
        <v>853</v>
      </c>
      <c r="E242" s="83">
        <v>177438.022</v>
      </c>
      <c r="F242" s="83">
        <v>92719.3</v>
      </c>
      <c r="G242" s="83">
        <v>46049.889000000003</v>
      </c>
      <c r="H242" s="83">
        <v>0</v>
      </c>
      <c r="I242" s="83">
        <v>28555.271000000001</v>
      </c>
      <c r="J242" s="83">
        <v>11888</v>
      </c>
      <c r="K242" s="83">
        <v>1552.809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2183.5169999999998</v>
      </c>
      <c r="R242" s="83">
        <v>0</v>
      </c>
      <c r="S242" s="83">
        <v>0</v>
      </c>
    </row>
    <row r="243" spans="1:19">
      <c r="A243" s="83" t="s">
        <v>678</v>
      </c>
      <c r="B243" s="84">
        <v>628401000000</v>
      </c>
      <c r="C243" s="83">
        <v>423859.76199999999</v>
      </c>
      <c r="D243" s="83" t="s">
        <v>781</v>
      </c>
      <c r="E243" s="83">
        <v>177438.022</v>
      </c>
      <c r="F243" s="83">
        <v>92719.3</v>
      </c>
      <c r="G243" s="83">
        <v>47096.633000000002</v>
      </c>
      <c r="H243" s="83">
        <v>0</v>
      </c>
      <c r="I243" s="83">
        <v>41267.478000000003</v>
      </c>
      <c r="J243" s="83">
        <v>11888</v>
      </c>
      <c r="K243" s="83">
        <v>1850.2190000000001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2711.319</v>
      </c>
      <c r="R243" s="83">
        <v>0</v>
      </c>
      <c r="S243" s="83">
        <v>0</v>
      </c>
    </row>
    <row r="244" spans="1:19">
      <c r="A244" s="83" t="s">
        <v>679</v>
      </c>
      <c r="B244" s="84">
        <v>647519000000</v>
      </c>
      <c r="C244" s="83">
        <v>466422.75400000002</v>
      </c>
      <c r="D244" s="83" t="s">
        <v>768</v>
      </c>
      <c r="E244" s="83">
        <v>177438.022</v>
      </c>
      <c r="F244" s="83">
        <v>92719.3</v>
      </c>
      <c r="G244" s="83">
        <v>51251.62</v>
      </c>
      <c r="H244" s="83">
        <v>0</v>
      </c>
      <c r="I244" s="83">
        <v>79391.179999999993</v>
      </c>
      <c r="J244" s="83">
        <v>11888</v>
      </c>
      <c r="K244" s="83">
        <v>2474.009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2371.8310000000001</v>
      </c>
      <c r="R244" s="83">
        <v>0</v>
      </c>
      <c r="S244" s="83">
        <v>0</v>
      </c>
    </row>
    <row r="245" spans="1:19">
      <c r="A245" s="83" t="s">
        <v>385</v>
      </c>
      <c r="B245" s="84">
        <v>738659000000</v>
      </c>
      <c r="C245" s="83">
        <v>502421.78700000001</v>
      </c>
      <c r="D245" s="83" t="s">
        <v>762</v>
      </c>
      <c r="E245" s="83">
        <v>177438.022</v>
      </c>
      <c r="F245" s="83">
        <v>92719.3</v>
      </c>
      <c r="G245" s="83">
        <v>53850.639000000003</v>
      </c>
      <c r="H245" s="83">
        <v>0</v>
      </c>
      <c r="I245" s="83">
        <v>111842.428</v>
      </c>
      <c r="J245" s="83">
        <v>11888</v>
      </c>
      <c r="K245" s="83">
        <v>3327.663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2466.9450000000002</v>
      </c>
      <c r="R245" s="83">
        <v>0</v>
      </c>
      <c r="S245" s="83">
        <v>0</v>
      </c>
    </row>
    <row r="246" spans="1:19">
      <c r="A246" s="83" t="s">
        <v>680</v>
      </c>
      <c r="B246" s="84">
        <v>775276000000</v>
      </c>
      <c r="C246" s="83">
        <v>539497.66599999997</v>
      </c>
      <c r="D246" s="83" t="s">
        <v>886</v>
      </c>
      <c r="E246" s="83">
        <v>177438.022</v>
      </c>
      <c r="F246" s="83">
        <v>92719.3</v>
      </c>
      <c r="G246" s="83">
        <v>56837.519</v>
      </c>
      <c r="H246" s="83">
        <v>0</v>
      </c>
      <c r="I246" s="83">
        <v>144721.35200000001</v>
      </c>
      <c r="J246" s="83">
        <v>11888</v>
      </c>
      <c r="K246" s="83">
        <v>3913.337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3091.3449999999998</v>
      </c>
      <c r="R246" s="83">
        <v>0</v>
      </c>
      <c r="S246" s="83">
        <v>0</v>
      </c>
    </row>
    <row r="247" spans="1:19">
      <c r="A247" s="83" t="s">
        <v>681</v>
      </c>
      <c r="B247" s="84">
        <v>855684000000</v>
      </c>
      <c r="C247" s="83">
        <v>561608.99899999995</v>
      </c>
      <c r="D247" s="83" t="s">
        <v>782</v>
      </c>
      <c r="E247" s="83">
        <v>177438.022</v>
      </c>
      <c r="F247" s="83">
        <v>92719.3</v>
      </c>
      <c r="G247" s="83">
        <v>57948.644999999997</v>
      </c>
      <c r="H247" s="83">
        <v>0</v>
      </c>
      <c r="I247" s="83">
        <v>176411.584</v>
      </c>
      <c r="J247" s="83">
        <v>0</v>
      </c>
      <c r="K247" s="83">
        <v>5608.1509999999998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2594.5070000000001</v>
      </c>
      <c r="R247" s="83">
        <v>0</v>
      </c>
      <c r="S247" s="83">
        <v>0</v>
      </c>
    </row>
    <row r="248" spans="1:19">
      <c r="A248" s="83" t="s">
        <v>682</v>
      </c>
      <c r="B248" s="84">
        <v>831636000000</v>
      </c>
      <c r="C248" s="83">
        <v>561169.26500000001</v>
      </c>
      <c r="D248" s="83" t="s">
        <v>750</v>
      </c>
      <c r="E248" s="83">
        <v>177438.022</v>
      </c>
      <c r="F248" s="83">
        <v>92719.3</v>
      </c>
      <c r="G248" s="83">
        <v>57211.135000000002</v>
      </c>
      <c r="H248" s="83">
        <v>0</v>
      </c>
      <c r="I248" s="83">
        <v>164694.53700000001</v>
      </c>
      <c r="J248" s="83">
        <v>11888</v>
      </c>
      <c r="K248" s="83">
        <v>5800.0370000000003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2529.4430000000002</v>
      </c>
      <c r="R248" s="83">
        <v>0</v>
      </c>
      <c r="S248" s="83">
        <v>0</v>
      </c>
    </row>
    <row r="249" spans="1:19">
      <c r="A249" s="83" t="s">
        <v>683</v>
      </c>
      <c r="B249" s="84">
        <v>748899000000</v>
      </c>
      <c r="C249" s="83">
        <v>496206.353</v>
      </c>
      <c r="D249" s="83" t="s">
        <v>783</v>
      </c>
      <c r="E249" s="83">
        <v>177438.022</v>
      </c>
      <c r="F249" s="83">
        <v>92719.3</v>
      </c>
      <c r="G249" s="83">
        <v>54946.351999999999</v>
      </c>
      <c r="H249" s="83">
        <v>0</v>
      </c>
      <c r="I249" s="83">
        <v>103370.557</v>
      </c>
      <c r="J249" s="83">
        <v>11888</v>
      </c>
      <c r="K249" s="83">
        <v>3966.5259999999998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2988.8049999999998</v>
      </c>
      <c r="R249" s="83">
        <v>0</v>
      </c>
      <c r="S249" s="83">
        <v>0</v>
      </c>
    </row>
    <row r="250" spans="1:19">
      <c r="A250" s="83" t="s">
        <v>684</v>
      </c>
      <c r="B250" s="84">
        <v>687214000000</v>
      </c>
      <c r="C250" s="83">
        <v>469424.79499999998</v>
      </c>
      <c r="D250" s="83" t="s">
        <v>752</v>
      </c>
      <c r="E250" s="83">
        <v>177438.022</v>
      </c>
      <c r="F250" s="83">
        <v>92719.3</v>
      </c>
      <c r="G250" s="83">
        <v>51643.788</v>
      </c>
      <c r="H250" s="83">
        <v>0</v>
      </c>
      <c r="I250" s="83">
        <v>81367.683999999994</v>
      </c>
      <c r="J250" s="83">
        <v>11888</v>
      </c>
      <c r="K250" s="83">
        <v>2560.4810000000002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2918.7289999999998</v>
      </c>
      <c r="R250" s="83">
        <v>0</v>
      </c>
      <c r="S250" s="83">
        <v>0</v>
      </c>
    </row>
    <row r="251" spans="1:19">
      <c r="A251" s="83" t="s">
        <v>685</v>
      </c>
      <c r="B251" s="84">
        <v>611267000000</v>
      </c>
      <c r="C251" s="83">
        <v>421892.98499999999</v>
      </c>
      <c r="D251" s="83" t="s">
        <v>784</v>
      </c>
      <c r="E251" s="83">
        <v>177438.022</v>
      </c>
      <c r="F251" s="83">
        <v>92719.3</v>
      </c>
      <c r="G251" s="83">
        <v>46456.819000000003</v>
      </c>
      <c r="H251" s="83">
        <v>0</v>
      </c>
      <c r="I251" s="83">
        <v>39944.279000000002</v>
      </c>
      <c r="J251" s="83">
        <v>11888</v>
      </c>
      <c r="K251" s="83">
        <v>1823.2670000000001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2734.5079999999998</v>
      </c>
      <c r="R251" s="83">
        <v>0</v>
      </c>
      <c r="S251" s="83">
        <v>0</v>
      </c>
    </row>
    <row r="252" spans="1:19">
      <c r="A252" s="83" t="s">
        <v>686</v>
      </c>
      <c r="B252" s="84">
        <v>609086000000</v>
      </c>
      <c r="C252" s="83">
        <v>398721.38099999999</v>
      </c>
      <c r="D252" s="83" t="s">
        <v>772</v>
      </c>
      <c r="E252" s="83">
        <v>177438.022</v>
      </c>
      <c r="F252" s="83">
        <v>92719.3</v>
      </c>
      <c r="G252" s="83">
        <v>43334.313999999998</v>
      </c>
      <c r="H252" s="83">
        <v>0</v>
      </c>
      <c r="I252" s="83">
        <v>20847.883999999998</v>
      </c>
      <c r="J252" s="83">
        <v>11888</v>
      </c>
      <c r="K252" s="83">
        <v>1467.261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2137.8090000000002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687</v>
      </c>
      <c r="B254" s="84">
        <v>8302040000000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688</v>
      </c>
      <c r="B255" s="84">
        <v>560184000000</v>
      </c>
      <c r="C255" s="83">
        <v>398721.38099999999</v>
      </c>
      <c r="D255" s="83"/>
      <c r="E255" s="83">
        <v>177438.022</v>
      </c>
      <c r="F255" s="83">
        <v>92719.3</v>
      </c>
      <c r="G255" s="83">
        <v>43334.313999999998</v>
      </c>
      <c r="H255" s="83">
        <v>0</v>
      </c>
      <c r="I255" s="83">
        <v>20847.883999999998</v>
      </c>
      <c r="J255" s="83">
        <v>0</v>
      </c>
      <c r="K255" s="83">
        <v>1467.261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2137.8090000000002</v>
      </c>
      <c r="R255" s="83">
        <v>0</v>
      </c>
      <c r="S255" s="83">
        <v>0</v>
      </c>
    </row>
    <row r="256" spans="1:19">
      <c r="A256" s="83" t="s">
        <v>689</v>
      </c>
      <c r="B256" s="84">
        <v>855684000000</v>
      </c>
      <c r="C256" s="83">
        <v>561608.99899999995</v>
      </c>
      <c r="D256" s="83"/>
      <c r="E256" s="83">
        <v>177438.022</v>
      </c>
      <c r="F256" s="83">
        <v>92719.3</v>
      </c>
      <c r="G256" s="83">
        <v>57948.644999999997</v>
      </c>
      <c r="H256" s="83">
        <v>0</v>
      </c>
      <c r="I256" s="83">
        <v>176411.584</v>
      </c>
      <c r="J256" s="83">
        <v>11888</v>
      </c>
      <c r="K256" s="83">
        <v>5800.0370000000003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3091.3449999999998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710</v>
      </c>
      <c r="C258" s="83" t="s">
        <v>711</v>
      </c>
      <c r="D258" s="83" t="s">
        <v>131</v>
      </c>
      <c r="E258" s="83" t="s">
        <v>286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712</v>
      </c>
      <c r="B259" s="83">
        <v>85352.47</v>
      </c>
      <c r="C259" s="83">
        <v>58969.32</v>
      </c>
      <c r="D259" s="83">
        <v>0</v>
      </c>
      <c r="E259" s="83">
        <v>144321.79999999999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713</v>
      </c>
      <c r="B260" s="83">
        <v>7.52</v>
      </c>
      <c r="C260" s="83">
        <v>5.2</v>
      </c>
      <c r="D260" s="83">
        <v>0</v>
      </c>
      <c r="E260" s="83">
        <v>12.72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714</v>
      </c>
      <c r="B261" s="83">
        <v>7.52</v>
      </c>
      <c r="C261" s="83">
        <v>5.2</v>
      </c>
      <c r="D261" s="83">
        <v>0</v>
      </c>
      <c r="E261" s="83">
        <v>12.72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424</v>
      </c>
      <c r="C1" s="83" t="s">
        <v>425</v>
      </c>
      <c r="D1" s="83" t="s">
        <v>426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427</v>
      </c>
      <c r="B2" s="83">
        <v>16260.86</v>
      </c>
      <c r="C2" s="83">
        <v>1433.27</v>
      </c>
      <c r="D2" s="83">
        <v>1433.27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428</v>
      </c>
      <c r="B3" s="83">
        <v>16260.86</v>
      </c>
      <c r="C3" s="83">
        <v>1433.27</v>
      </c>
      <c r="D3" s="83">
        <v>1433.27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429</v>
      </c>
      <c r="B4" s="83">
        <v>22598.2</v>
      </c>
      <c r="C4" s="83">
        <v>1991.86</v>
      </c>
      <c r="D4" s="83">
        <v>1991.86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430</v>
      </c>
      <c r="B5" s="83">
        <v>22598.2</v>
      </c>
      <c r="C5" s="83">
        <v>1991.86</v>
      </c>
      <c r="D5" s="83">
        <v>1991.86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432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433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434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435</v>
      </c>
      <c r="C12" s="83" t="s">
        <v>436</v>
      </c>
      <c r="D12" s="83" t="s">
        <v>437</v>
      </c>
      <c r="E12" s="83" t="s">
        <v>438</v>
      </c>
      <c r="F12" s="83" t="s">
        <v>439</v>
      </c>
      <c r="G12" s="83" t="s">
        <v>440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195</v>
      </c>
      <c r="B13" s="83">
        <v>0</v>
      </c>
      <c r="C13" s="83">
        <v>726.15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196</v>
      </c>
      <c r="B14" s="83">
        <v>728.79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204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205</v>
      </c>
      <c r="B16" s="83">
        <v>186.43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206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207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208</v>
      </c>
      <c r="B19" s="83">
        <v>1269.95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209</v>
      </c>
      <c r="B20" s="83">
        <v>54.12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210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211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190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212</v>
      </c>
      <c r="B24" s="83">
        <v>0</v>
      </c>
      <c r="C24" s="83">
        <v>6847.83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213</v>
      </c>
      <c r="B25" s="83">
        <v>71.569999999999993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214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215</v>
      </c>
      <c r="B28" s="83">
        <v>7448.23</v>
      </c>
      <c r="C28" s="83">
        <v>8812.6299999999992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431</v>
      </c>
      <c r="C30" s="83" t="s">
        <v>337</v>
      </c>
      <c r="D30" s="83" t="s">
        <v>441</v>
      </c>
      <c r="E30" s="83" t="s">
        <v>442</v>
      </c>
      <c r="F30" s="83" t="s">
        <v>443</v>
      </c>
      <c r="G30" s="83" t="s">
        <v>444</v>
      </c>
      <c r="H30" s="83" t="s">
        <v>445</v>
      </c>
      <c r="I30" s="83" t="s">
        <v>446</v>
      </c>
      <c r="J30" s="83" t="s">
        <v>447</v>
      </c>
      <c r="K30"/>
      <c r="L30"/>
      <c r="M30"/>
      <c r="N30"/>
      <c r="O30"/>
      <c r="P30"/>
      <c r="Q30"/>
      <c r="R30"/>
      <c r="S30"/>
    </row>
    <row r="31" spans="1:19">
      <c r="A31" s="83" t="s">
        <v>466</v>
      </c>
      <c r="B31" s="83">
        <v>331.66</v>
      </c>
      <c r="C31" s="83" t="s">
        <v>285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448</v>
      </c>
      <c r="B32" s="83">
        <v>1978.83</v>
      </c>
      <c r="C32" s="83" t="s">
        <v>285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454</v>
      </c>
      <c r="B33" s="83">
        <v>188.86</v>
      </c>
      <c r="C33" s="83" t="s">
        <v>285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462</v>
      </c>
      <c r="B34" s="83">
        <v>389.4</v>
      </c>
      <c r="C34" s="83" t="s">
        <v>285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469</v>
      </c>
      <c r="B35" s="83">
        <v>412.12</v>
      </c>
      <c r="C35" s="83" t="s">
        <v>285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467</v>
      </c>
      <c r="B36" s="83">
        <v>331.66</v>
      </c>
      <c r="C36" s="83" t="s">
        <v>285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468</v>
      </c>
      <c r="B37" s="83">
        <v>103.3</v>
      </c>
      <c r="C37" s="83" t="s">
        <v>285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453</v>
      </c>
      <c r="B38" s="83">
        <v>78.040000000000006</v>
      </c>
      <c r="C38" s="83" t="s">
        <v>285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455</v>
      </c>
      <c r="B39" s="83">
        <v>1308.19</v>
      </c>
      <c r="C39" s="83" t="s">
        <v>285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451</v>
      </c>
      <c r="B40" s="83">
        <v>164.24</v>
      </c>
      <c r="C40" s="83" t="s">
        <v>285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449</v>
      </c>
      <c r="B41" s="83">
        <v>67.069999999999993</v>
      </c>
      <c r="C41" s="83" t="s">
        <v>285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450</v>
      </c>
      <c r="B42" s="83">
        <v>77.67</v>
      </c>
      <c r="C42" s="83" t="s">
        <v>285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456</v>
      </c>
      <c r="B43" s="83">
        <v>39.020000000000003</v>
      </c>
      <c r="C43" s="83" t="s">
        <v>285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463</v>
      </c>
      <c r="B44" s="83">
        <v>39.020000000000003</v>
      </c>
      <c r="C44" s="83" t="s">
        <v>285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457</v>
      </c>
      <c r="B45" s="83">
        <v>39.020000000000003</v>
      </c>
      <c r="C45" s="83" t="s">
        <v>285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464</v>
      </c>
      <c r="B46" s="83">
        <v>39.020000000000003</v>
      </c>
      <c r="C46" s="83" t="s">
        <v>285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458</v>
      </c>
      <c r="B47" s="83">
        <v>24.52</v>
      </c>
      <c r="C47" s="83" t="s">
        <v>285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465</v>
      </c>
      <c r="B48" s="83">
        <v>24.53</v>
      </c>
      <c r="C48" s="83" t="s">
        <v>285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459</v>
      </c>
      <c r="B49" s="83">
        <v>24.53</v>
      </c>
      <c r="C49" s="83" t="s">
        <v>285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460</v>
      </c>
      <c r="B50" s="83">
        <v>39.020000000000003</v>
      </c>
      <c r="C50" s="83" t="s">
        <v>285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461</v>
      </c>
      <c r="B51" s="83">
        <v>39.020000000000003</v>
      </c>
      <c r="C51" s="83" t="s">
        <v>285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452</v>
      </c>
      <c r="B52" s="83">
        <v>94.76</v>
      </c>
      <c r="C52" s="83" t="s">
        <v>285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286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470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471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175</v>
      </c>
      <c r="C57" s="83" t="s">
        <v>472</v>
      </c>
      <c r="D57" s="83" t="s">
        <v>473</v>
      </c>
      <c r="E57" s="83" t="s">
        <v>474</v>
      </c>
      <c r="F57" s="83" t="s">
        <v>475</v>
      </c>
      <c r="G57" s="83" t="s">
        <v>476</v>
      </c>
      <c r="H57" s="83" t="s">
        <v>477</v>
      </c>
      <c r="I57" s="83" t="s">
        <v>478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527</v>
      </c>
      <c r="B58" s="83" t="s">
        <v>726</v>
      </c>
      <c r="C58" s="83">
        <v>0.08</v>
      </c>
      <c r="D58" s="83">
        <v>0.99399999999999999</v>
      </c>
      <c r="E58" s="83">
        <v>1.167</v>
      </c>
      <c r="F58" s="83">
        <v>97.55</v>
      </c>
      <c r="G58" s="83">
        <v>0</v>
      </c>
      <c r="H58" s="83">
        <v>90</v>
      </c>
      <c r="I58" s="83" t="s">
        <v>481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528</v>
      </c>
      <c r="B59" s="83" t="s">
        <v>727</v>
      </c>
      <c r="C59" s="83">
        <v>0.3</v>
      </c>
      <c r="D59" s="83">
        <v>0.48299999999999998</v>
      </c>
      <c r="E59" s="83">
        <v>0.53200000000000003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482</v>
      </c>
      <c r="B60" s="83" t="s">
        <v>480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483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479</v>
      </c>
      <c r="B61" s="83" t="s">
        <v>480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481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484</v>
      </c>
      <c r="B62" s="83" t="s">
        <v>480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485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486</v>
      </c>
      <c r="B63" s="83" t="s">
        <v>480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487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488</v>
      </c>
      <c r="B64" s="83" t="s">
        <v>480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497</v>
      </c>
      <c r="B65" s="83" t="s">
        <v>728</v>
      </c>
      <c r="C65" s="83">
        <v>0.08</v>
      </c>
      <c r="D65" s="83">
        <v>0.99399999999999999</v>
      </c>
      <c r="E65" s="83">
        <v>1.167</v>
      </c>
      <c r="F65" s="83">
        <v>22.95</v>
      </c>
      <c r="G65" s="83">
        <v>90</v>
      </c>
      <c r="H65" s="83">
        <v>90</v>
      </c>
      <c r="I65" s="83" t="s">
        <v>483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498</v>
      </c>
      <c r="B66" s="83" t="s">
        <v>728</v>
      </c>
      <c r="C66" s="83">
        <v>0.08</v>
      </c>
      <c r="D66" s="83">
        <v>0.99399999999999999</v>
      </c>
      <c r="E66" s="83">
        <v>1.167</v>
      </c>
      <c r="F66" s="83">
        <v>129.22999999999999</v>
      </c>
      <c r="G66" s="83">
        <v>180</v>
      </c>
      <c r="H66" s="83">
        <v>90</v>
      </c>
      <c r="I66" s="83" t="s">
        <v>485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499</v>
      </c>
      <c r="B67" s="83" t="s">
        <v>727</v>
      </c>
      <c r="C67" s="83">
        <v>0.3</v>
      </c>
      <c r="D67" s="83">
        <v>0.48299999999999998</v>
      </c>
      <c r="E67" s="83">
        <v>0.53200000000000003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515</v>
      </c>
      <c r="B68" s="83" t="s">
        <v>726</v>
      </c>
      <c r="C68" s="83">
        <v>0.08</v>
      </c>
      <c r="D68" s="83">
        <v>0.99399999999999999</v>
      </c>
      <c r="E68" s="83">
        <v>1.167</v>
      </c>
      <c r="F68" s="83">
        <v>70.599999999999994</v>
      </c>
      <c r="G68" s="83">
        <v>0</v>
      </c>
      <c r="H68" s="83">
        <v>90</v>
      </c>
      <c r="I68" s="83" t="s">
        <v>481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517</v>
      </c>
      <c r="B69" s="83" t="s">
        <v>726</v>
      </c>
      <c r="C69" s="83">
        <v>0.08</v>
      </c>
      <c r="D69" s="83">
        <v>0.99399999999999999</v>
      </c>
      <c r="E69" s="83">
        <v>1.167</v>
      </c>
      <c r="F69" s="83">
        <v>26.02</v>
      </c>
      <c r="G69" s="83">
        <v>180</v>
      </c>
      <c r="H69" s="83">
        <v>90</v>
      </c>
      <c r="I69" s="83" t="s">
        <v>485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516</v>
      </c>
      <c r="B70" s="83" t="s">
        <v>726</v>
      </c>
      <c r="C70" s="83">
        <v>0.08</v>
      </c>
      <c r="D70" s="83">
        <v>0.99399999999999999</v>
      </c>
      <c r="E70" s="83">
        <v>1.167</v>
      </c>
      <c r="F70" s="83">
        <v>26.01</v>
      </c>
      <c r="G70" s="83">
        <v>0</v>
      </c>
      <c r="H70" s="83">
        <v>90</v>
      </c>
      <c r="I70" s="83" t="s">
        <v>481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518</v>
      </c>
      <c r="B71" s="83" t="s">
        <v>726</v>
      </c>
      <c r="C71" s="83">
        <v>0.08</v>
      </c>
      <c r="D71" s="83">
        <v>0.99399999999999999</v>
      </c>
      <c r="E71" s="83">
        <v>1.167</v>
      </c>
      <c r="F71" s="83">
        <v>70.599999999999994</v>
      </c>
      <c r="G71" s="83">
        <v>180</v>
      </c>
      <c r="H71" s="83">
        <v>90</v>
      </c>
      <c r="I71" s="83" t="s">
        <v>485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535</v>
      </c>
      <c r="B72" s="83" t="s">
        <v>726</v>
      </c>
      <c r="C72" s="83">
        <v>0.08</v>
      </c>
      <c r="D72" s="83">
        <v>0.99399999999999999</v>
      </c>
      <c r="E72" s="83">
        <v>1.167</v>
      </c>
      <c r="F72" s="83">
        <v>17.649999999999999</v>
      </c>
      <c r="G72" s="83">
        <v>0</v>
      </c>
      <c r="H72" s="83">
        <v>90</v>
      </c>
      <c r="I72" s="83" t="s">
        <v>481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536</v>
      </c>
      <c r="B73" s="83" t="s">
        <v>726</v>
      </c>
      <c r="C73" s="83">
        <v>0.08</v>
      </c>
      <c r="D73" s="83">
        <v>0.99399999999999999</v>
      </c>
      <c r="E73" s="83">
        <v>1.167</v>
      </c>
      <c r="F73" s="83">
        <v>15.79</v>
      </c>
      <c r="G73" s="83">
        <v>0</v>
      </c>
      <c r="H73" s="83">
        <v>90</v>
      </c>
      <c r="I73" s="83" t="s">
        <v>481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537</v>
      </c>
      <c r="B74" s="83" t="s">
        <v>726</v>
      </c>
      <c r="C74" s="83">
        <v>0.08</v>
      </c>
      <c r="D74" s="83">
        <v>0.99399999999999999</v>
      </c>
      <c r="E74" s="83">
        <v>1.167</v>
      </c>
      <c r="F74" s="83">
        <v>52.03</v>
      </c>
      <c r="G74" s="83">
        <v>180</v>
      </c>
      <c r="H74" s="83">
        <v>90</v>
      </c>
      <c r="I74" s="83" t="s">
        <v>485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538</v>
      </c>
      <c r="B75" s="83" t="s">
        <v>727</v>
      </c>
      <c r="C75" s="83">
        <v>0.3</v>
      </c>
      <c r="D75" s="83">
        <v>0.48299999999999998</v>
      </c>
      <c r="E75" s="83">
        <v>0.53200000000000003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539</v>
      </c>
      <c r="B76" s="83" t="s">
        <v>727</v>
      </c>
      <c r="C76" s="83">
        <v>0.3</v>
      </c>
      <c r="D76" s="83">
        <v>0.48299999999999998</v>
      </c>
      <c r="E76" s="83">
        <v>0.53200000000000003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529</v>
      </c>
      <c r="B77" s="83" t="s">
        <v>726</v>
      </c>
      <c r="C77" s="83">
        <v>0.08</v>
      </c>
      <c r="D77" s="83">
        <v>0.99399999999999999</v>
      </c>
      <c r="E77" s="83">
        <v>1.167</v>
      </c>
      <c r="F77" s="83">
        <v>97.55</v>
      </c>
      <c r="G77" s="83">
        <v>0</v>
      </c>
      <c r="H77" s="83">
        <v>90</v>
      </c>
      <c r="I77" s="83" t="s">
        <v>481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530</v>
      </c>
      <c r="B78" s="83" t="s">
        <v>727</v>
      </c>
      <c r="C78" s="83">
        <v>0.3</v>
      </c>
      <c r="D78" s="83">
        <v>0.48299999999999998</v>
      </c>
      <c r="E78" s="83">
        <v>0.53200000000000003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533</v>
      </c>
      <c r="B79" s="83" t="s">
        <v>726</v>
      </c>
      <c r="C79" s="83">
        <v>0.08</v>
      </c>
      <c r="D79" s="83">
        <v>0.99399999999999999</v>
      </c>
      <c r="E79" s="83">
        <v>1.167</v>
      </c>
      <c r="F79" s="83">
        <v>13.94</v>
      </c>
      <c r="G79" s="83">
        <v>180</v>
      </c>
      <c r="H79" s="83">
        <v>90</v>
      </c>
      <c r="I79" s="83" t="s">
        <v>485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532</v>
      </c>
      <c r="B80" s="83" t="s">
        <v>726</v>
      </c>
      <c r="C80" s="83">
        <v>0.08</v>
      </c>
      <c r="D80" s="83">
        <v>0.99399999999999999</v>
      </c>
      <c r="E80" s="83">
        <v>1.167</v>
      </c>
      <c r="F80" s="83">
        <v>52.03</v>
      </c>
      <c r="G80" s="83">
        <v>90</v>
      </c>
      <c r="H80" s="83">
        <v>90</v>
      </c>
      <c r="I80" s="83" t="s">
        <v>483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531</v>
      </c>
      <c r="B81" s="83" t="s">
        <v>726</v>
      </c>
      <c r="C81" s="83">
        <v>0.08</v>
      </c>
      <c r="D81" s="83">
        <v>0.99399999999999999</v>
      </c>
      <c r="E81" s="83">
        <v>1.167</v>
      </c>
      <c r="F81" s="83">
        <v>21.37</v>
      </c>
      <c r="G81" s="83">
        <v>0</v>
      </c>
      <c r="H81" s="83">
        <v>90</v>
      </c>
      <c r="I81" s="83" t="s">
        <v>481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534</v>
      </c>
      <c r="B82" s="83" t="s">
        <v>727</v>
      </c>
      <c r="C82" s="83">
        <v>0.3</v>
      </c>
      <c r="D82" s="83">
        <v>0.48299999999999998</v>
      </c>
      <c r="E82" s="83">
        <v>0.53200000000000003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496</v>
      </c>
      <c r="B83" s="83" t="s">
        <v>728</v>
      </c>
      <c r="C83" s="83">
        <v>0.08</v>
      </c>
      <c r="D83" s="83">
        <v>0.99399999999999999</v>
      </c>
      <c r="E83" s="83">
        <v>1.167</v>
      </c>
      <c r="F83" s="83">
        <v>67.63</v>
      </c>
      <c r="G83" s="83">
        <v>90</v>
      </c>
      <c r="H83" s="83">
        <v>90</v>
      </c>
      <c r="I83" s="83" t="s">
        <v>483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495</v>
      </c>
      <c r="B84" s="83" t="s">
        <v>728</v>
      </c>
      <c r="C84" s="83">
        <v>0.08</v>
      </c>
      <c r="D84" s="83">
        <v>0.99399999999999999</v>
      </c>
      <c r="E84" s="83">
        <v>1.167</v>
      </c>
      <c r="F84" s="83">
        <v>18.12</v>
      </c>
      <c r="G84" s="83">
        <v>0</v>
      </c>
      <c r="H84" s="83">
        <v>90</v>
      </c>
      <c r="I84" s="83" t="s">
        <v>481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500</v>
      </c>
      <c r="B85" s="83" t="s">
        <v>728</v>
      </c>
      <c r="C85" s="83">
        <v>0.08</v>
      </c>
      <c r="D85" s="83">
        <v>0.99399999999999999</v>
      </c>
      <c r="E85" s="83">
        <v>1.167</v>
      </c>
      <c r="F85" s="83">
        <v>213.77</v>
      </c>
      <c r="G85" s="83">
        <v>0</v>
      </c>
      <c r="H85" s="83">
        <v>90</v>
      </c>
      <c r="I85" s="83" t="s">
        <v>481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502</v>
      </c>
      <c r="B86" s="83" t="s">
        <v>728</v>
      </c>
      <c r="C86" s="83">
        <v>0.08</v>
      </c>
      <c r="D86" s="83">
        <v>0.99399999999999999</v>
      </c>
      <c r="E86" s="83">
        <v>1.167</v>
      </c>
      <c r="F86" s="83">
        <v>167.88</v>
      </c>
      <c r="G86" s="83">
        <v>180</v>
      </c>
      <c r="H86" s="83">
        <v>90</v>
      </c>
      <c r="I86" s="83" t="s">
        <v>485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503</v>
      </c>
      <c r="B87" s="83" t="s">
        <v>728</v>
      </c>
      <c r="C87" s="83">
        <v>0.08</v>
      </c>
      <c r="D87" s="83">
        <v>0.99399999999999999</v>
      </c>
      <c r="E87" s="83">
        <v>1.167</v>
      </c>
      <c r="F87" s="83">
        <v>41.06</v>
      </c>
      <c r="G87" s="83">
        <v>270</v>
      </c>
      <c r="H87" s="83">
        <v>90</v>
      </c>
      <c r="I87" s="83" t="s">
        <v>487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501</v>
      </c>
      <c r="B88" s="83" t="s">
        <v>728</v>
      </c>
      <c r="C88" s="83">
        <v>0.08</v>
      </c>
      <c r="D88" s="83">
        <v>0.99399999999999999</v>
      </c>
      <c r="E88" s="83">
        <v>1.167</v>
      </c>
      <c r="F88" s="83">
        <v>12.08</v>
      </c>
      <c r="G88" s="83">
        <v>0</v>
      </c>
      <c r="H88" s="83">
        <v>90</v>
      </c>
      <c r="I88" s="83" t="s">
        <v>481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504</v>
      </c>
      <c r="B89" s="83" t="s">
        <v>727</v>
      </c>
      <c r="C89" s="83">
        <v>0.3</v>
      </c>
      <c r="D89" s="83">
        <v>0.48299999999999998</v>
      </c>
      <c r="E89" s="83">
        <v>0.53200000000000003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493</v>
      </c>
      <c r="B90" s="83" t="s">
        <v>728</v>
      </c>
      <c r="C90" s="83">
        <v>0.08</v>
      </c>
      <c r="D90" s="83">
        <v>0.99399999999999999</v>
      </c>
      <c r="E90" s="83">
        <v>1.167</v>
      </c>
      <c r="F90" s="83">
        <v>62.8</v>
      </c>
      <c r="G90" s="83">
        <v>0</v>
      </c>
      <c r="H90" s="83">
        <v>90</v>
      </c>
      <c r="I90" s="83" t="s">
        <v>481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489</v>
      </c>
      <c r="B91" s="83" t="s">
        <v>728</v>
      </c>
      <c r="C91" s="83">
        <v>0.08</v>
      </c>
      <c r="D91" s="83">
        <v>0.99399999999999999</v>
      </c>
      <c r="E91" s="83">
        <v>1.167</v>
      </c>
      <c r="F91" s="83">
        <v>45.89</v>
      </c>
      <c r="G91" s="83">
        <v>180</v>
      </c>
      <c r="H91" s="83">
        <v>90</v>
      </c>
      <c r="I91" s="83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490</v>
      </c>
      <c r="B92" s="83" t="s">
        <v>728</v>
      </c>
      <c r="C92" s="83">
        <v>0.08</v>
      </c>
      <c r="D92" s="83">
        <v>0.99399999999999999</v>
      </c>
      <c r="E92" s="83">
        <v>1.167</v>
      </c>
      <c r="F92" s="83">
        <v>22.95</v>
      </c>
      <c r="G92" s="83">
        <v>270</v>
      </c>
      <c r="H92" s="83">
        <v>90</v>
      </c>
      <c r="I92" s="83" t="s">
        <v>487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491</v>
      </c>
      <c r="B93" s="83" t="s">
        <v>727</v>
      </c>
      <c r="C93" s="83">
        <v>0.3</v>
      </c>
      <c r="D93" s="83">
        <v>0.48299999999999998</v>
      </c>
      <c r="E93" s="83">
        <v>0.53200000000000003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492</v>
      </c>
      <c r="B94" s="83" t="s">
        <v>728</v>
      </c>
      <c r="C94" s="83">
        <v>0.08</v>
      </c>
      <c r="D94" s="83">
        <v>0.99399999999999999</v>
      </c>
      <c r="E94" s="83">
        <v>1.167</v>
      </c>
      <c r="F94" s="83">
        <v>26.57</v>
      </c>
      <c r="G94" s="83">
        <v>270</v>
      </c>
      <c r="H94" s="83">
        <v>90</v>
      </c>
      <c r="I94" s="83" t="s">
        <v>487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505</v>
      </c>
      <c r="B95" s="83" t="s">
        <v>726</v>
      </c>
      <c r="C95" s="83">
        <v>0.08</v>
      </c>
      <c r="D95" s="83">
        <v>0.99399999999999999</v>
      </c>
      <c r="E95" s="83">
        <v>1.167</v>
      </c>
      <c r="F95" s="83">
        <v>55.74</v>
      </c>
      <c r="G95" s="83">
        <v>180</v>
      </c>
      <c r="H95" s="83">
        <v>90</v>
      </c>
      <c r="I95" s="83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506</v>
      </c>
      <c r="B96" s="83" t="s">
        <v>726</v>
      </c>
      <c r="C96" s="83">
        <v>0.08</v>
      </c>
      <c r="D96" s="83">
        <v>0.99399999999999999</v>
      </c>
      <c r="E96" s="83">
        <v>1.167</v>
      </c>
      <c r="F96" s="83">
        <v>104.06</v>
      </c>
      <c r="G96" s="83">
        <v>270</v>
      </c>
      <c r="H96" s="83">
        <v>90</v>
      </c>
      <c r="I96" s="83" t="s">
        <v>487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519</v>
      </c>
      <c r="B97" s="83" t="s">
        <v>726</v>
      </c>
      <c r="C97" s="83">
        <v>0.08</v>
      </c>
      <c r="D97" s="83">
        <v>0.99399999999999999</v>
      </c>
      <c r="E97" s="83">
        <v>1.167</v>
      </c>
      <c r="F97" s="83">
        <v>13.94</v>
      </c>
      <c r="G97" s="83">
        <v>180</v>
      </c>
      <c r="H97" s="83">
        <v>90</v>
      </c>
      <c r="I97" s="83" t="s">
        <v>485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520</v>
      </c>
      <c r="B98" s="83" t="s">
        <v>726</v>
      </c>
      <c r="C98" s="83">
        <v>0.08</v>
      </c>
      <c r="D98" s="83">
        <v>0.99399999999999999</v>
      </c>
      <c r="E98" s="83">
        <v>1.167</v>
      </c>
      <c r="F98" s="83">
        <v>26.01</v>
      </c>
      <c r="G98" s="83">
        <v>270</v>
      </c>
      <c r="H98" s="83">
        <v>90</v>
      </c>
      <c r="I98" s="83" t="s">
        <v>487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521</v>
      </c>
      <c r="B99" s="83" t="s">
        <v>727</v>
      </c>
      <c r="C99" s="83">
        <v>0.3</v>
      </c>
      <c r="D99" s="83">
        <v>0.48299999999999998</v>
      </c>
      <c r="E99" s="83">
        <v>0.53200000000000003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507</v>
      </c>
      <c r="B100" s="83" t="s">
        <v>726</v>
      </c>
      <c r="C100" s="83">
        <v>0.08</v>
      </c>
      <c r="D100" s="83">
        <v>0.99399999999999999</v>
      </c>
      <c r="E100" s="83">
        <v>1.167</v>
      </c>
      <c r="F100" s="83">
        <v>55.74</v>
      </c>
      <c r="G100" s="83">
        <v>0</v>
      </c>
      <c r="H100" s="83">
        <v>90</v>
      </c>
      <c r="I100" s="83" t="s">
        <v>481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508</v>
      </c>
      <c r="B101" s="83" t="s">
        <v>726</v>
      </c>
      <c r="C101" s="83">
        <v>0.08</v>
      </c>
      <c r="D101" s="83">
        <v>0.99399999999999999</v>
      </c>
      <c r="E101" s="83">
        <v>1.167</v>
      </c>
      <c r="F101" s="83">
        <v>104.05</v>
      </c>
      <c r="G101" s="83">
        <v>270</v>
      </c>
      <c r="H101" s="83">
        <v>90</v>
      </c>
      <c r="I101" s="83" t="s">
        <v>487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522</v>
      </c>
      <c r="B102" s="83" t="s">
        <v>726</v>
      </c>
      <c r="C102" s="83">
        <v>0.08</v>
      </c>
      <c r="D102" s="83">
        <v>0.99399999999999999</v>
      </c>
      <c r="E102" s="83">
        <v>1.167</v>
      </c>
      <c r="F102" s="83">
        <v>13.94</v>
      </c>
      <c r="G102" s="83">
        <v>0</v>
      </c>
      <c r="H102" s="83">
        <v>90</v>
      </c>
      <c r="I102" s="83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523</v>
      </c>
      <c r="B103" s="83" t="s">
        <v>726</v>
      </c>
      <c r="C103" s="83">
        <v>0.08</v>
      </c>
      <c r="D103" s="83">
        <v>0.99399999999999999</v>
      </c>
      <c r="E103" s="83">
        <v>1.167</v>
      </c>
      <c r="F103" s="83">
        <v>26.01</v>
      </c>
      <c r="G103" s="83">
        <v>270</v>
      </c>
      <c r="H103" s="83">
        <v>90</v>
      </c>
      <c r="I103" s="83" t="s">
        <v>487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524</v>
      </c>
      <c r="B104" s="83" t="s">
        <v>727</v>
      </c>
      <c r="C104" s="83">
        <v>0.3</v>
      </c>
      <c r="D104" s="83">
        <v>0.48299999999999998</v>
      </c>
      <c r="E104" s="83">
        <v>0.53200000000000003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509</v>
      </c>
      <c r="B105" s="83" t="s">
        <v>726</v>
      </c>
      <c r="C105" s="83">
        <v>0.08</v>
      </c>
      <c r="D105" s="83">
        <v>0.99399999999999999</v>
      </c>
      <c r="E105" s="83">
        <v>1.167</v>
      </c>
      <c r="F105" s="83">
        <v>847.14</v>
      </c>
      <c r="G105" s="83">
        <v>180</v>
      </c>
      <c r="H105" s="83">
        <v>90</v>
      </c>
      <c r="I105" s="83" t="s">
        <v>485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525</v>
      </c>
      <c r="B106" s="83" t="s">
        <v>726</v>
      </c>
      <c r="C106" s="83">
        <v>0.08</v>
      </c>
      <c r="D106" s="83">
        <v>0.99399999999999999</v>
      </c>
      <c r="E106" s="83">
        <v>1.167</v>
      </c>
      <c r="F106" s="83">
        <v>183.96</v>
      </c>
      <c r="G106" s="83">
        <v>180</v>
      </c>
      <c r="H106" s="83">
        <v>90</v>
      </c>
      <c r="I106" s="83" t="s">
        <v>485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526</v>
      </c>
      <c r="B107" s="83" t="s">
        <v>727</v>
      </c>
      <c r="C107" s="83">
        <v>0.3</v>
      </c>
      <c r="D107" s="83">
        <v>0.48299999999999998</v>
      </c>
      <c r="E107" s="83">
        <v>0.53200000000000003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510</v>
      </c>
      <c r="B108" s="83" t="s">
        <v>726</v>
      </c>
      <c r="C108" s="83">
        <v>0.08</v>
      </c>
      <c r="D108" s="83">
        <v>0.99399999999999999</v>
      </c>
      <c r="E108" s="83">
        <v>1.167</v>
      </c>
      <c r="F108" s="83">
        <v>847.37</v>
      </c>
      <c r="G108" s="83">
        <v>0</v>
      </c>
      <c r="H108" s="83">
        <v>90</v>
      </c>
      <c r="I108" s="83" t="s">
        <v>481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511</v>
      </c>
      <c r="B109" s="83" t="s">
        <v>726</v>
      </c>
      <c r="C109" s="83">
        <v>0.08</v>
      </c>
      <c r="D109" s="83">
        <v>0.99399999999999999</v>
      </c>
      <c r="E109" s="83">
        <v>1.167</v>
      </c>
      <c r="F109" s="83">
        <v>104.06</v>
      </c>
      <c r="G109" s="83">
        <v>90</v>
      </c>
      <c r="H109" s="83">
        <v>90</v>
      </c>
      <c r="I109" s="83" t="s">
        <v>483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512</v>
      </c>
      <c r="B110" s="83" t="s">
        <v>726</v>
      </c>
      <c r="C110" s="83">
        <v>0.08</v>
      </c>
      <c r="D110" s="83">
        <v>0.99399999999999999</v>
      </c>
      <c r="E110" s="83">
        <v>1.167</v>
      </c>
      <c r="F110" s="83">
        <v>55.74</v>
      </c>
      <c r="G110" s="83">
        <v>180</v>
      </c>
      <c r="H110" s="83">
        <v>90</v>
      </c>
      <c r="I110" s="83" t="s">
        <v>485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514</v>
      </c>
      <c r="B111" s="83" t="s">
        <v>726</v>
      </c>
      <c r="C111" s="83">
        <v>0.08</v>
      </c>
      <c r="D111" s="83">
        <v>0.99399999999999999</v>
      </c>
      <c r="E111" s="83">
        <v>1.167</v>
      </c>
      <c r="F111" s="83">
        <v>104.05</v>
      </c>
      <c r="G111" s="83">
        <v>90</v>
      </c>
      <c r="H111" s="83">
        <v>90</v>
      </c>
      <c r="I111" s="83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513</v>
      </c>
      <c r="B112" s="83" t="s">
        <v>726</v>
      </c>
      <c r="C112" s="83">
        <v>0.08</v>
      </c>
      <c r="D112" s="83">
        <v>0.99399999999999999</v>
      </c>
      <c r="E112" s="83">
        <v>1.167</v>
      </c>
      <c r="F112" s="83">
        <v>55.74</v>
      </c>
      <c r="G112" s="83">
        <v>0</v>
      </c>
      <c r="H112" s="83">
        <v>90</v>
      </c>
      <c r="I112" s="83" t="s">
        <v>481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494</v>
      </c>
      <c r="B113" s="83" t="s">
        <v>728</v>
      </c>
      <c r="C113" s="83">
        <v>0.08</v>
      </c>
      <c r="D113" s="83">
        <v>0.99399999999999999</v>
      </c>
      <c r="E113" s="83">
        <v>1.167</v>
      </c>
      <c r="F113" s="83">
        <v>36.229999999999997</v>
      </c>
      <c r="G113" s="83">
        <v>0</v>
      </c>
      <c r="H113" s="83">
        <v>90</v>
      </c>
      <c r="I113" s="83" t="s">
        <v>481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175</v>
      </c>
      <c r="C115" s="83" t="s">
        <v>540</v>
      </c>
      <c r="D115" s="83" t="s">
        <v>541</v>
      </c>
      <c r="E115" s="83" t="s">
        <v>542</v>
      </c>
      <c r="F115" s="83" t="s">
        <v>170</v>
      </c>
      <c r="G115" s="83" t="s">
        <v>543</v>
      </c>
      <c r="H115" s="83" t="s">
        <v>544</v>
      </c>
      <c r="I115" s="83" t="s">
        <v>545</v>
      </c>
      <c r="J115" s="83" t="s">
        <v>476</v>
      </c>
      <c r="K115" s="83" t="s">
        <v>478</v>
      </c>
      <c r="L115"/>
      <c r="M115"/>
      <c r="N115"/>
      <c r="O115"/>
      <c r="P115"/>
      <c r="Q115"/>
      <c r="R115"/>
      <c r="S115"/>
    </row>
    <row r="116" spans="1:19">
      <c r="A116" s="83" t="s">
        <v>569</v>
      </c>
      <c r="B116" s="83" t="s">
        <v>877</v>
      </c>
      <c r="C116" s="83">
        <v>32.21</v>
      </c>
      <c r="D116" s="83">
        <v>32.21</v>
      </c>
      <c r="E116" s="83">
        <v>5.835</v>
      </c>
      <c r="F116" s="83">
        <v>0.54</v>
      </c>
      <c r="G116" s="83">
        <v>0.38400000000000001</v>
      </c>
      <c r="H116" s="83" t="s">
        <v>547</v>
      </c>
      <c r="I116" s="83" t="s">
        <v>527</v>
      </c>
      <c r="J116" s="83">
        <v>0</v>
      </c>
      <c r="K116" s="83" t="s">
        <v>481</v>
      </c>
      <c r="L116"/>
      <c r="M116"/>
      <c r="N116"/>
      <c r="O116"/>
      <c r="P116"/>
      <c r="Q116"/>
      <c r="R116"/>
      <c r="S116"/>
    </row>
    <row r="117" spans="1:19">
      <c r="A117" s="83" t="s">
        <v>548</v>
      </c>
      <c r="B117" s="83" t="s">
        <v>877</v>
      </c>
      <c r="C117" s="83">
        <v>65.62</v>
      </c>
      <c r="D117" s="83">
        <v>65.62</v>
      </c>
      <c r="E117" s="83">
        <v>5.835</v>
      </c>
      <c r="F117" s="83">
        <v>0.54</v>
      </c>
      <c r="G117" s="83">
        <v>0.38400000000000001</v>
      </c>
      <c r="H117" s="83" t="s">
        <v>547</v>
      </c>
      <c r="I117" s="83" t="s">
        <v>498</v>
      </c>
      <c r="J117" s="83">
        <v>180</v>
      </c>
      <c r="K117" s="83" t="s">
        <v>485</v>
      </c>
      <c r="L117"/>
      <c r="M117"/>
      <c r="N117"/>
      <c r="O117"/>
      <c r="P117"/>
      <c r="Q117"/>
      <c r="R117"/>
      <c r="S117"/>
    </row>
    <row r="118" spans="1:19">
      <c r="A118" s="83" t="s">
        <v>560</v>
      </c>
      <c r="B118" s="83" t="s">
        <v>877</v>
      </c>
      <c r="C118" s="83">
        <v>5.82</v>
      </c>
      <c r="D118" s="83">
        <v>23.29</v>
      </c>
      <c r="E118" s="83">
        <v>5.835</v>
      </c>
      <c r="F118" s="83">
        <v>0.54</v>
      </c>
      <c r="G118" s="83">
        <v>0.38400000000000001</v>
      </c>
      <c r="H118" s="83" t="s">
        <v>547</v>
      </c>
      <c r="I118" s="83" t="s">
        <v>515</v>
      </c>
      <c r="J118" s="83">
        <v>0</v>
      </c>
      <c r="K118" s="83" t="s">
        <v>481</v>
      </c>
      <c r="L118"/>
      <c r="M118"/>
      <c r="N118"/>
      <c r="O118"/>
      <c r="P118"/>
      <c r="Q118"/>
      <c r="R118"/>
      <c r="S118"/>
    </row>
    <row r="119" spans="1:19">
      <c r="A119" s="83" t="s">
        <v>562</v>
      </c>
      <c r="B119" s="83" t="s">
        <v>877</v>
      </c>
      <c r="C119" s="83">
        <v>2.15</v>
      </c>
      <c r="D119" s="83">
        <v>8.58</v>
      </c>
      <c r="E119" s="83">
        <v>5.835</v>
      </c>
      <c r="F119" s="83">
        <v>0.54</v>
      </c>
      <c r="G119" s="83">
        <v>0.38400000000000001</v>
      </c>
      <c r="H119" s="83" t="s">
        <v>547</v>
      </c>
      <c r="I119" s="83" t="s">
        <v>517</v>
      </c>
      <c r="J119" s="83">
        <v>180</v>
      </c>
      <c r="K119" s="83" t="s">
        <v>485</v>
      </c>
      <c r="L119"/>
      <c r="M119"/>
      <c r="N119"/>
      <c r="O119"/>
      <c r="P119"/>
      <c r="Q119"/>
      <c r="R119"/>
      <c r="S119"/>
    </row>
    <row r="120" spans="1:19">
      <c r="A120" s="83" t="s">
        <v>561</v>
      </c>
      <c r="B120" s="83" t="s">
        <v>877</v>
      </c>
      <c r="C120" s="83">
        <v>2.15</v>
      </c>
      <c r="D120" s="83">
        <v>8.59</v>
      </c>
      <c r="E120" s="83">
        <v>5.835</v>
      </c>
      <c r="F120" s="83">
        <v>0.54</v>
      </c>
      <c r="G120" s="83">
        <v>0.38400000000000001</v>
      </c>
      <c r="H120" s="83" t="s">
        <v>547</v>
      </c>
      <c r="I120" s="83" t="s">
        <v>516</v>
      </c>
      <c r="J120" s="83">
        <v>0</v>
      </c>
      <c r="K120" s="83" t="s">
        <v>481</v>
      </c>
      <c r="L120"/>
      <c r="M120"/>
      <c r="N120"/>
      <c r="O120"/>
      <c r="P120"/>
      <c r="Q120"/>
      <c r="R120"/>
      <c r="S120"/>
    </row>
    <row r="121" spans="1:19">
      <c r="A121" s="83" t="s">
        <v>563</v>
      </c>
      <c r="B121" s="83" t="s">
        <v>877</v>
      </c>
      <c r="C121" s="83">
        <v>5.82</v>
      </c>
      <c r="D121" s="83">
        <v>23.29</v>
      </c>
      <c r="E121" s="83">
        <v>5.835</v>
      </c>
      <c r="F121" s="83">
        <v>0.54</v>
      </c>
      <c r="G121" s="83">
        <v>0.38400000000000001</v>
      </c>
      <c r="H121" s="83" t="s">
        <v>547</v>
      </c>
      <c r="I121" s="83" t="s">
        <v>518</v>
      </c>
      <c r="J121" s="83">
        <v>180</v>
      </c>
      <c r="K121" s="83" t="s">
        <v>485</v>
      </c>
      <c r="L121"/>
      <c r="M121"/>
      <c r="N121"/>
      <c r="O121"/>
      <c r="P121"/>
      <c r="Q121"/>
      <c r="R121"/>
      <c r="S121"/>
    </row>
    <row r="122" spans="1:19">
      <c r="A122" s="83" t="s">
        <v>574</v>
      </c>
      <c r="B122" s="83" t="s">
        <v>877</v>
      </c>
      <c r="C122" s="83">
        <v>5.83</v>
      </c>
      <c r="D122" s="83">
        <v>5.83</v>
      </c>
      <c r="E122" s="83">
        <v>5.835</v>
      </c>
      <c r="F122" s="83">
        <v>0.54</v>
      </c>
      <c r="G122" s="83">
        <v>0.38400000000000001</v>
      </c>
      <c r="H122" s="83" t="s">
        <v>547</v>
      </c>
      <c r="I122" s="83" t="s">
        <v>535</v>
      </c>
      <c r="J122" s="83">
        <v>0</v>
      </c>
      <c r="K122" s="83" t="s">
        <v>481</v>
      </c>
      <c r="L122"/>
      <c r="M122"/>
      <c r="N122"/>
      <c r="O122"/>
      <c r="P122"/>
      <c r="Q122"/>
      <c r="R122"/>
      <c r="S122"/>
    </row>
    <row r="123" spans="1:19">
      <c r="A123" s="83" t="s">
        <v>575</v>
      </c>
      <c r="B123" s="83" t="s">
        <v>877</v>
      </c>
      <c r="C123" s="83">
        <v>5.21</v>
      </c>
      <c r="D123" s="83">
        <v>5.21</v>
      </c>
      <c r="E123" s="83">
        <v>5.835</v>
      </c>
      <c r="F123" s="83">
        <v>0.54</v>
      </c>
      <c r="G123" s="83">
        <v>0.38400000000000001</v>
      </c>
      <c r="H123" s="83" t="s">
        <v>547</v>
      </c>
      <c r="I123" s="83" t="s">
        <v>536</v>
      </c>
      <c r="J123" s="83">
        <v>0</v>
      </c>
      <c r="K123" s="83" t="s">
        <v>481</v>
      </c>
      <c r="L123"/>
      <c r="M123"/>
      <c r="N123"/>
      <c r="O123"/>
      <c r="P123"/>
      <c r="Q123"/>
      <c r="R123"/>
      <c r="S123"/>
    </row>
    <row r="124" spans="1:19">
      <c r="A124" s="83" t="s">
        <v>576</v>
      </c>
      <c r="B124" s="83" t="s">
        <v>877</v>
      </c>
      <c r="C124" s="83">
        <v>17.18</v>
      </c>
      <c r="D124" s="83">
        <v>17.18</v>
      </c>
      <c r="E124" s="83">
        <v>5.835</v>
      </c>
      <c r="F124" s="83">
        <v>0.54</v>
      </c>
      <c r="G124" s="83">
        <v>0.38400000000000001</v>
      </c>
      <c r="H124" s="83" t="s">
        <v>547</v>
      </c>
      <c r="I124" s="83" t="s">
        <v>537</v>
      </c>
      <c r="J124" s="83">
        <v>180</v>
      </c>
      <c r="K124" s="83" t="s">
        <v>485</v>
      </c>
      <c r="L124"/>
      <c r="M124"/>
      <c r="N124"/>
      <c r="O124"/>
      <c r="P124"/>
      <c r="Q124"/>
      <c r="R124"/>
      <c r="S124"/>
    </row>
    <row r="125" spans="1:19">
      <c r="A125" s="83" t="s">
        <v>570</v>
      </c>
      <c r="B125" s="83" t="s">
        <v>877</v>
      </c>
      <c r="C125" s="83">
        <v>32.21</v>
      </c>
      <c r="D125" s="83">
        <v>32.21</v>
      </c>
      <c r="E125" s="83">
        <v>5.835</v>
      </c>
      <c r="F125" s="83">
        <v>0.54</v>
      </c>
      <c r="G125" s="83">
        <v>0.38400000000000001</v>
      </c>
      <c r="H125" s="83" t="s">
        <v>547</v>
      </c>
      <c r="I125" s="83" t="s">
        <v>529</v>
      </c>
      <c r="J125" s="83">
        <v>0</v>
      </c>
      <c r="K125" s="83" t="s">
        <v>481</v>
      </c>
      <c r="L125"/>
      <c r="M125"/>
      <c r="N125"/>
      <c r="O125"/>
      <c r="P125"/>
      <c r="Q125"/>
      <c r="R125"/>
      <c r="S125"/>
    </row>
    <row r="126" spans="1:19">
      <c r="A126" s="83" t="s">
        <v>573</v>
      </c>
      <c r="B126" s="83" t="s">
        <v>877</v>
      </c>
      <c r="C126" s="83">
        <v>4.5999999999999996</v>
      </c>
      <c r="D126" s="83">
        <v>4.5999999999999996</v>
      </c>
      <c r="E126" s="83">
        <v>5.835</v>
      </c>
      <c r="F126" s="83">
        <v>0.54</v>
      </c>
      <c r="G126" s="83">
        <v>0.38400000000000001</v>
      </c>
      <c r="H126" s="83" t="s">
        <v>547</v>
      </c>
      <c r="I126" s="83" t="s">
        <v>533</v>
      </c>
      <c r="J126" s="83">
        <v>180</v>
      </c>
      <c r="K126" s="83" t="s">
        <v>485</v>
      </c>
      <c r="L126"/>
      <c r="M126"/>
      <c r="N126"/>
      <c r="O126"/>
      <c r="P126"/>
      <c r="Q126"/>
      <c r="R126"/>
      <c r="S126"/>
    </row>
    <row r="127" spans="1:19">
      <c r="A127" s="83" t="s">
        <v>572</v>
      </c>
      <c r="B127" s="83" t="s">
        <v>877</v>
      </c>
      <c r="C127" s="83">
        <v>17.18</v>
      </c>
      <c r="D127" s="83">
        <v>17.18</v>
      </c>
      <c r="E127" s="83">
        <v>5.835</v>
      </c>
      <c r="F127" s="83">
        <v>0.54</v>
      </c>
      <c r="G127" s="83">
        <v>0.38400000000000001</v>
      </c>
      <c r="H127" s="83" t="s">
        <v>547</v>
      </c>
      <c r="I127" s="83" t="s">
        <v>532</v>
      </c>
      <c r="J127" s="83">
        <v>90</v>
      </c>
      <c r="K127" s="83" t="s">
        <v>483</v>
      </c>
      <c r="L127"/>
      <c r="M127"/>
      <c r="N127"/>
      <c r="O127"/>
      <c r="P127"/>
      <c r="Q127"/>
      <c r="R127"/>
      <c r="S127"/>
    </row>
    <row r="128" spans="1:19">
      <c r="A128" s="83" t="s">
        <v>571</v>
      </c>
      <c r="B128" s="83" t="s">
        <v>877</v>
      </c>
      <c r="C128" s="83">
        <v>4.5999999999999996</v>
      </c>
      <c r="D128" s="83">
        <v>4.5999999999999996</v>
      </c>
      <c r="E128" s="83">
        <v>5.835</v>
      </c>
      <c r="F128" s="83">
        <v>0.54</v>
      </c>
      <c r="G128" s="83">
        <v>0.38400000000000001</v>
      </c>
      <c r="H128" s="83" t="s">
        <v>547</v>
      </c>
      <c r="I128" s="83" t="s">
        <v>531</v>
      </c>
      <c r="J128" s="83">
        <v>0</v>
      </c>
      <c r="K128" s="83" t="s">
        <v>481</v>
      </c>
      <c r="L128"/>
      <c r="M128"/>
      <c r="N128"/>
      <c r="O128"/>
      <c r="P128"/>
      <c r="Q128"/>
      <c r="R128"/>
      <c r="S128"/>
    </row>
    <row r="129" spans="1:19">
      <c r="A129" s="83" t="s">
        <v>549</v>
      </c>
      <c r="B129" s="83" t="s">
        <v>877</v>
      </c>
      <c r="C129" s="83">
        <v>85.24</v>
      </c>
      <c r="D129" s="83">
        <v>85.24</v>
      </c>
      <c r="E129" s="83">
        <v>5.835</v>
      </c>
      <c r="F129" s="83">
        <v>0.54</v>
      </c>
      <c r="G129" s="83">
        <v>0.38400000000000001</v>
      </c>
      <c r="H129" s="83" t="s">
        <v>547</v>
      </c>
      <c r="I129" s="83" t="s">
        <v>502</v>
      </c>
      <c r="J129" s="83">
        <v>180</v>
      </c>
      <c r="K129" s="83" t="s">
        <v>485</v>
      </c>
      <c r="L129"/>
      <c r="M129"/>
      <c r="N129"/>
      <c r="O129"/>
      <c r="P129"/>
      <c r="Q129"/>
      <c r="R129"/>
      <c r="S129"/>
    </row>
    <row r="130" spans="1:19">
      <c r="A130" s="83" t="s">
        <v>546</v>
      </c>
      <c r="B130" s="83" t="s">
        <v>877</v>
      </c>
      <c r="C130" s="83">
        <v>23.3</v>
      </c>
      <c r="D130" s="83">
        <v>23.3</v>
      </c>
      <c r="E130" s="83">
        <v>5.835</v>
      </c>
      <c r="F130" s="83">
        <v>0.54</v>
      </c>
      <c r="G130" s="83">
        <v>0.38400000000000001</v>
      </c>
      <c r="H130" s="83" t="s">
        <v>547</v>
      </c>
      <c r="I130" s="83" t="s">
        <v>489</v>
      </c>
      <c r="J130" s="83">
        <v>180</v>
      </c>
      <c r="K130" s="83" t="s">
        <v>485</v>
      </c>
      <c r="L130"/>
      <c r="M130"/>
      <c r="N130"/>
      <c r="O130"/>
      <c r="P130"/>
      <c r="Q130"/>
      <c r="R130"/>
      <c r="S130"/>
    </row>
    <row r="131" spans="1:19">
      <c r="A131" s="83" t="s">
        <v>550</v>
      </c>
      <c r="B131" s="83" t="s">
        <v>878</v>
      </c>
      <c r="C131" s="83">
        <v>4.5999999999999996</v>
      </c>
      <c r="D131" s="83">
        <v>18.39</v>
      </c>
      <c r="E131" s="83">
        <v>5.835</v>
      </c>
      <c r="F131" s="83">
        <v>0.54</v>
      </c>
      <c r="G131" s="83">
        <v>0.38400000000000001</v>
      </c>
      <c r="H131" s="83" t="s">
        <v>547</v>
      </c>
      <c r="I131" s="83" t="s">
        <v>505</v>
      </c>
      <c r="J131" s="83">
        <v>180</v>
      </c>
      <c r="K131" s="83" t="s">
        <v>485</v>
      </c>
      <c r="L131"/>
      <c r="M131"/>
      <c r="N131"/>
      <c r="O131"/>
      <c r="P131"/>
      <c r="Q131"/>
      <c r="R131"/>
      <c r="S131"/>
    </row>
    <row r="132" spans="1:19">
      <c r="A132" s="83" t="s">
        <v>551</v>
      </c>
      <c r="B132" s="83" t="s">
        <v>878</v>
      </c>
      <c r="C132" s="83">
        <v>8.58</v>
      </c>
      <c r="D132" s="83">
        <v>34.33</v>
      </c>
      <c r="E132" s="83">
        <v>5.835</v>
      </c>
      <c r="F132" s="83">
        <v>0.54</v>
      </c>
      <c r="G132" s="83">
        <v>0.38400000000000001</v>
      </c>
      <c r="H132" s="83" t="s">
        <v>547</v>
      </c>
      <c r="I132" s="83" t="s">
        <v>506</v>
      </c>
      <c r="J132" s="83">
        <v>270</v>
      </c>
      <c r="K132" s="83" t="s">
        <v>487</v>
      </c>
      <c r="L132"/>
      <c r="M132"/>
      <c r="N132"/>
      <c r="O132"/>
      <c r="P132"/>
      <c r="Q132"/>
      <c r="R132"/>
      <c r="S132"/>
    </row>
    <row r="133" spans="1:19">
      <c r="A133" s="83" t="s">
        <v>564</v>
      </c>
      <c r="B133" s="83" t="s">
        <v>878</v>
      </c>
      <c r="C133" s="83">
        <v>4.5999999999999996</v>
      </c>
      <c r="D133" s="83">
        <v>4.5999999999999996</v>
      </c>
      <c r="E133" s="83">
        <v>5.835</v>
      </c>
      <c r="F133" s="83">
        <v>0.54</v>
      </c>
      <c r="G133" s="83">
        <v>0.38400000000000001</v>
      </c>
      <c r="H133" s="83" t="s">
        <v>547</v>
      </c>
      <c r="I133" s="83" t="s">
        <v>519</v>
      </c>
      <c r="J133" s="83">
        <v>180</v>
      </c>
      <c r="K133" s="83" t="s">
        <v>485</v>
      </c>
      <c r="L133"/>
      <c r="M133"/>
      <c r="N133"/>
      <c r="O133"/>
      <c r="P133"/>
      <c r="Q133"/>
      <c r="R133"/>
      <c r="S133"/>
    </row>
    <row r="134" spans="1:19">
      <c r="A134" s="83" t="s">
        <v>565</v>
      </c>
      <c r="B134" s="83" t="s">
        <v>878</v>
      </c>
      <c r="C134" s="83">
        <v>8.59</v>
      </c>
      <c r="D134" s="83">
        <v>8.59</v>
      </c>
      <c r="E134" s="83">
        <v>5.835</v>
      </c>
      <c r="F134" s="83">
        <v>0.54</v>
      </c>
      <c r="G134" s="83">
        <v>0.38400000000000001</v>
      </c>
      <c r="H134" s="83" t="s">
        <v>547</v>
      </c>
      <c r="I134" s="83" t="s">
        <v>520</v>
      </c>
      <c r="J134" s="83">
        <v>270</v>
      </c>
      <c r="K134" s="83" t="s">
        <v>487</v>
      </c>
      <c r="L134"/>
      <c r="M134"/>
      <c r="N134"/>
      <c r="O134"/>
      <c r="P134"/>
      <c r="Q134"/>
      <c r="R134"/>
      <c r="S134"/>
    </row>
    <row r="135" spans="1:19">
      <c r="A135" s="83" t="s">
        <v>552</v>
      </c>
      <c r="B135" s="83" t="s">
        <v>878</v>
      </c>
      <c r="C135" s="83">
        <v>4.5999999999999996</v>
      </c>
      <c r="D135" s="83">
        <v>18.39</v>
      </c>
      <c r="E135" s="83">
        <v>5.835</v>
      </c>
      <c r="F135" s="83">
        <v>0.54</v>
      </c>
      <c r="G135" s="83">
        <v>0.38400000000000001</v>
      </c>
      <c r="H135" s="83" t="s">
        <v>547</v>
      </c>
      <c r="I135" s="83" t="s">
        <v>507</v>
      </c>
      <c r="J135" s="83">
        <v>0</v>
      </c>
      <c r="K135" s="83" t="s">
        <v>481</v>
      </c>
      <c r="L135"/>
      <c r="M135"/>
      <c r="N135"/>
      <c r="O135"/>
      <c r="P135"/>
      <c r="Q135"/>
      <c r="R135"/>
      <c r="S135"/>
    </row>
    <row r="136" spans="1:19">
      <c r="A136" s="83" t="s">
        <v>553</v>
      </c>
      <c r="B136" s="83" t="s">
        <v>878</v>
      </c>
      <c r="C136" s="83">
        <v>8.58</v>
      </c>
      <c r="D136" s="83">
        <v>34.33</v>
      </c>
      <c r="E136" s="83">
        <v>5.835</v>
      </c>
      <c r="F136" s="83">
        <v>0.54</v>
      </c>
      <c r="G136" s="83">
        <v>0.38400000000000001</v>
      </c>
      <c r="H136" s="83" t="s">
        <v>547</v>
      </c>
      <c r="I136" s="83" t="s">
        <v>508</v>
      </c>
      <c r="J136" s="83">
        <v>270</v>
      </c>
      <c r="K136" s="83" t="s">
        <v>487</v>
      </c>
      <c r="L136"/>
      <c r="M136"/>
      <c r="N136"/>
      <c r="O136"/>
      <c r="P136"/>
      <c r="Q136"/>
      <c r="R136"/>
      <c r="S136"/>
    </row>
    <row r="137" spans="1:19">
      <c r="A137" s="83" t="s">
        <v>566</v>
      </c>
      <c r="B137" s="83" t="s">
        <v>878</v>
      </c>
      <c r="C137" s="83">
        <v>4.5999999999999996</v>
      </c>
      <c r="D137" s="83">
        <v>4.5999999999999996</v>
      </c>
      <c r="E137" s="83">
        <v>5.835</v>
      </c>
      <c r="F137" s="83">
        <v>0.54</v>
      </c>
      <c r="G137" s="83">
        <v>0.38400000000000001</v>
      </c>
      <c r="H137" s="83" t="s">
        <v>547</v>
      </c>
      <c r="I137" s="83" t="s">
        <v>522</v>
      </c>
      <c r="J137" s="83">
        <v>0</v>
      </c>
      <c r="K137" s="83" t="s">
        <v>481</v>
      </c>
      <c r="L137"/>
      <c r="M137"/>
      <c r="N137"/>
      <c r="O137"/>
      <c r="P137"/>
      <c r="Q137"/>
      <c r="R137"/>
      <c r="S137"/>
    </row>
    <row r="138" spans="1:19">
      <c r="A138" s="83" t="s">
        <v>567</v>
      </c>
      <c r="B138" s="83" t="s">
        <v>878</v>
      </c>
      <c r="C138" s="83">
        <v>8.59</v>
      </c>
      <c r="D138" s="83">
        <v>8.59</v>
      </c>
      <c r="E138" s="83">
        <v>5.835</v>
      </c>
      <c r="F138" s="83">
        <v>0.54</v>
      </c>
      <c r="G138" s="83">
        <v>0.38400000000000001</v>
      </c>
      <c r="H138" s="83" t="s">
        <v>547</v>
      </c>
      <c r="I138" s="83" t="s">
        <v>523</v>
      </c>
      <c r="J138" s="83">
        <v>270</v>
      </c>
      <c r="K138" s="83" t="s">
        <v>487</v>
      </c>
      <c r="L138"/>
      <c r="M138"/>
      <c r="N138"/>
      <c r="O138"/>
      <c r="P138"/>
      <c r="Q138"/>
      <c r="R138"/>
      <c r="S138"/>
    </row>
    <row r="139" spans="1:19">
      <c r="A139" s="83" t="s">
        <v>554</v>
      </c>
      <c r="B139" s="83" t="s">
        <v>878</v>
      </c>
      <c r="C139" s="83">
        <v>3.68</v>
      </c>
      <c r="D139" s="83">
        <v>279.51</v>
      </c>
      <c r="E139" s="83">
        <v>5.835</v>
      </c>
      <c r="F139" s="83">
        <v>0.54</v>
      </c>
      <c r="G139" s="83">
        <v>0.38400000000000001</v>
      </c>
      <c r="H139" s="83" t="s">
        <v>547</v>
      </c>
      <c r="I139" s="83" t="s">
        <v>509</v>
      </c>
      <c r="J139" s="83">
        <v>180</v>
      </c>
      <c r="K139" s="83" t="s">
        <v>485</v>
      </c>
      <c r="L139"/>
      <c r="M139"/>
      <c r="N139"/>
      <c r="O139"/>
      <c r="P139"/>
      <c r="Q139"/>
      <c r="R139"/>
      <c r="S139"/>
    </row>
    <row r="140" spans="1:19">
      <c r="A140" s="83" t="s">
        <v>568</v>
      </c>
      <c r="B140" s="83" t="s">
        <v>878</v>
      </c>
      <c r="C140" s="83">
        <v>6.75</v>
      </c>
      <c r="D140" s="83">
        <v>60.74</v>
      </c>
      <c r="E140" s="83">
        <v>5.835</v>
      </c>
      <c r="F140" s="83">
        <v>0.54</v>
      </c>
      <c r="G140" s="83">
        <v>0.38400000000000001</v>
      </c>
      <c r="H140" s="83" t="s">
        <v>547</v>
      </c>
      <c r="I140" s="83" t="s">
        <v>525</v>
      </c>
      <c r="J140" s="83">
        <v>180</v>
      </c>
      <c r="K140" s="83" t="s">
        <v>485</v>
      </c>
      <c r="L140"/>
      <c r="M140"/>
      <c r="N140"/>
      <c r="O140"/>
      <c r="P140"/>
      <c r="Q140"/>
      <c r="R140"/>
      <c r="S140"/>
    </row>
    <row r="141" spans="1:19">
      <c r="A141" s="83" t="s">
        <v>555</v>
      </c>
      <c r="B141" s="83" t="s">
        <v>878</v>
      </c>
      <c r="C141" s="83">
        <v>3.68</v>
      </c>
      <c r="D141" s="83">
        <v>279.60000000000002</v>
      </c>
      <c r="E141" s="83">
        <v>5.835</v>
      </c>
      <c r="F141" s="83">
        <v>0.54</v>
      </c>
      <c r="G141" s="83">
        <v>0.38400000000000001</v>
      </c>
      <c r="H141" s="83" t="s">
        <v>547</v>
      </c>
      <c r="I141" s="83" t="s">
        <v>510</v>
      </c>
      <c r="J141" s="83">
        <v>0</v>
      </c>
      <c r="K141" s="83" t="s">
        <v>481</v>
      </c>
      <c r="L141"/>
      <c r="M141"/>
      <c r="N141"/>
      <c r="O141"/>
      <c r="P141"/>
      <c r="Q141"/>
      <c r="R141"/>
      <c r="S141"/>
    </row>
    <row r="142" spans="1:19">
      <c r="A142" s="83" t="s">
        <v>556</v>
      </c>
      <c r="B142" s="83" t="s">
        <v>878</v>
      </c>
      <c r="C142" s="83">
        <v>8.58</v>
      </c>
      <c r="D142" s="83">
        <v>34.33</v>
      </c>
      <c r="E142" s="83">
        <v>5.835</v>
      </c>
      <c r="F142" s="83">
        <v>0.54</v>
      </c>
      <c r="G142" s="83">
        <v>0.38400000000000001</v>
      </c>
      <c r="H142" s="83" t="s">
        <v>547</v>
      </c>
      <c r="I142" s="83" t="s">
        <v>511</v>
      </c>
      <c r="J142" s="83">
        <v>90</v>
      </c>
      <c r="K142" s="83" t="s">
        <v>483</v>
      </c>
      <c r="L142"/>
      <c r="M142"/>
      <c r="N142"/>
      <c r="O142"/>
      <c r="P142"/>
      <c r="Q142"/>
      <c r="R142"/>
      <c r="S142"/>
    </row>
    <row r="143" spans="1:19">
      <c r="A143" s="83" t="s">
        <v>557</v>
      </c>
      <c r="B143" s="83" t="s">
        <v>878</v>
      </c>
      <c r="C143" s="83">
        <v>4.5999999999999996</v>
      </c>
      <c r="D143" s="83">
        <v>18.39</v>
      </c>
      <c r="E143" s="83">
        <v>5.835</v>
      </c>
      <c r="F143" s="83">
        <v>0.54</v>
      </c>
      <c r="G143" s="83">
        <v>0.38400000000000001</v>
      </c>
      <c r="H143" s="83" t="s">
        <v>547</v>
      </c>
      <c r="I143" s="83" t="s">
        <v>512</v>
      </c>
      <c r="J143" s="83">
        <v>180</v>
      </c>
      <c r="K143" s="83" t="s">
        <v>485</v>
      </c>
      <c r="L143"/>
      <c r="M143"/>
      <c r="N143"/>
      <c r="O143"/>
      <c r="P143"/>
      <c r="Q143"/>
      <c r="R143"/>
      <c r="S143"/>
    </row>
    <row r="144" spans="1:19">
      <c r="A144" s="83" t="s">
        <v>559</v>
      </c>
      <c r="B144" s="83" t="s">
        <v>878</v>
      </c>
      <c r="C144" s="83">
        <v>8.58</v>
      </c>
      <c r="D144" s="83">
        <v>34.33</v>
      </c>
      <c r="E144" s="83">
        <v>5.835</v>
      </c>
      <c r="F144" s="83">
        <v>0.54</v>
      </c>
      <c r="G144" s="83">
        <v>0.38400000000000001</v>
      </c>
      <c r="H144" s="83" t="s">
        <v>547</v>
      </c>
      <c r="I144" s="83" t="s">
        <v>514</v>
      </c>
      <c r="J144" s="83">
        <v>90</v>
      </c>
      <c r="K144" s="83" t="s">
        <v>483</v>
      </c>
      <c r="L144"/>
      <c r="M144"/>
      <c r="N144"/>
      <c r="O144"/>
      <c r="P144"/>
      <c r="Q144"/>
      <c r="R144"/>
      <c r="S144"/>
    </row>
    <row r="145" spans="1:19">
      <c r="A145" s="83" t="s">
        <v>558</v>
      </c>
      <c r="B145" s="83" t="s">
        <v>878</v>
      </c>
      <c r="C145" s="83">
        <v>4.5999999999999996</v>
      </c>
      <c r="D145" s="83">
        <v>18.39</v>
      </c>
      <c r="E145" s="83">
        <v>5.835</v>
      </c>
      <c r="F145" s="83">
        <v>0.54</v>
      </c>
      <c r="G145" s="83">
        <v>0.38400000000000001</v>
      </c>
      <c r="H145" s="83" t="s">
        <v>547</v>
      </c>
      <c r="I145" s="83" t="s">
        <v>513</v>
      </c>
      <c r="J145" s="83">
        <v>0</v>
      </c>
      <c r="K145" s="83" t="s">
        <v>481</v>
      </c>
      <c r="L145"/>
      <c r="M145"/>
      <c r="N145"/>
      <c r="O145"/>
      <c r="P145"/>
      <c r="Q145"/>
      <c r="R145"/>
      <c r="S145"/>
    </row>
    <row r="146" spans="1:19">
      <c r="A146" s="83" t="s">
        <v>577</v>
      </c>
      <c r="B146" s="83"/>
      <c r="C146" s="83"/>
      <c r="D146" s="83">
        <v>1214.08</v>
      </c>
      <c r="E146" s="83">
        <v>5.83</v>
      </c>
      <c r="F146" s="83">
        <v>0.54</v>
      </c>
      <c r="G146" s="83">
        <v>0.38400000000000001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578</v>
      </c>
      <c r="B147" s="83"/>
      <c r="C147" s="83"/>
      <c r="D147" s="83">
        <v>432.93</v>
      </c>
      <c r="E147" s="83">
        <v>5.83</v>
      </c>
      <c r="F147" s="83">
        <v>0.54</v>
      </c>
      <c r="G147" s="83">
        <v>0.38400000000000001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579</v>
      </c>
      <c r="B148" s="83"/>
      <c r="C148" s="83"/>
      <c r="D148" s="83">
        <v>781.15</v>
      </c>
      <c r="E148" s="83">
        <v>5.83</v>
      </c>
      <c r="F148" s="83">
        <v>0.54</v>
      </c>
      <c r="G148" s="83">
        <v>0.38400000000000001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240</v>
      </c>
      <c r="C150" s="83" t="s">
        <v>580</v>
      </c>
      <c r="D150" s="83" t="s">
        <v>581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582</v>
      </c>
      <c r="B151" s="83" t="s">
        <v>583</v>
      </c>
      <c r="C151" s="83">
        <v>1800502.71</v>
      </c>
      <c r="D151" s="83">
        <v>2.64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584</v>
      </c>
      <c r="B152" s="83" t="s">
        <v>585</v>
      </c>
      <c r="C152" s="83">
        <v>3681500.54</v>
      </c>
      <c r="D152" s="83">
        <v>0.76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240</v>
      </c>
      <c r="C154" s="83" t="s">
        <v>586</v>
      </c>
      <c r="D154" s="83" t="s">
        <v>587</v>
      </c>
      <c r="E154" s="83" t="s">
        <v>588</v>
      </c>
      <c r="F154" s="83" t="s">
        <v>589</v>
      </c>
      <c r="G154" s="83" t="s">
        <v>581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590</v>
      </c>
      <c r="B155" s="83" t="s">
        <v>591</v>
      </c>
      <c r="C155" s="83">
        <v>42966.82</v>
      </c>
      <c r="D155" s="83">
        <v>30088.22</v>
      </c>
      <c r="E155" s="83">
        <v>12878.6</v>
      </c>
      <c r="F155" s="83">
        <v>0.7</v>
      </c>
      <c r="G155" s="83" t="s">
        <v>592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598</v>
      </c>
      <c r="B156" s="83" t="s">
        <v>591</v>
      </c>
      <c r="C156" s="83">
        <v>11922.18</v>
      </c>
      <c r="D156" s="83">
        <v>8356.76</v>
      </c>
      <c r="E156" s="83">
        <v>3565.42</v>
      </c>
      <c r="F156" s="83">
        <v>0.7</v>
      </c>
      <c r="G156" s="83" t="s">
        <v>592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593</v>
      </c>
      <c r="B157" s="83" t="s">
        <v>591</v>
      </c>
      <c r="C157" s="83">
        <v>38929.75</v>
      </c>
      <c r="D157" s="83">
        <v>27239.87</v>
      </c>
      <c r="E157" s="83">
        <v>11689.89</v>
      </c>
      <c r="F157" s="83">
        <v>0.7</v>
      </c>
      <c r="G157" s="83" t="s">
        <v>592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599</v>
      </c>
      <c r="B158" s="83" t="s">
        <v>591</v>
      </c>
      <c r="C158" s="83">
        <v>10844.88</v>
      </c>
      <c r="D158" s="83">
        <v>7597.06</v>
      </c>
      <c r="E158" s="83">
        <v>3247.83</v>
      </c>
      <c r="F158" s="83">
        <v>0.7</v>
      </c>
      <c r="G158" s="83" t="s">
        <v>592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594</v>
      </c>
      <c r="B159" s="83" t="s">
        <v>591</v>
      </c>
      <c r="C159" s="83">
        <v>589846.37</v>
      </c>
      <c r="D159" s="83">
        <v>384488.05</v>
      </c>
      <c r="E159" s="83">
        <v>205358.32</v>
      </c>
      <c r="F159" s="83">
        <v>0.65</v>
      </c>
      <c r="G159" s="83" t="s">
        <v>592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600</v>
      </c>
      <c r="B160" s="83" t="s">
        <v>591</v>
      </c>
      <c r="C160" s="83">
        <v>67234.509999999995</v>
      </c>
      <c r="D160" s="83">
        <v>45152.12</v>
      </c>
      <c r="E160" s="83">
        <v>22082.39</v>
      </c>
      <c r="F160" s="83">
        <v>0.67</v>
      </c>
      <c r="G160" s="83" t="s">
        <v>592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595</v>
      </c>
      <c r="B161" s="83" t="s">
        <v>591</v>
      </c>
      <c r="C161" s="83">
        <v>508911.94</v>
      </c>
      <c r="D161" s="83">
        <v>345522.77</v>
      </c>
      <c r="E161" s="83">
        <v>163389.17000000001</v>
      </c>
      <c r="F161" s="83">
        <v>0.68</v>
      </c>
      <c r="G161" s="83" t="s">
        <v>592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596</v>
      </c>
      <c r="B162" s="83" t="s">
        <v>591</v>
      </c>
      <c r="C162" s="83">
        <v>35666.94</v>
      </c>
      <c r="D162" s="83">
        <v>24916.57</v>
      </c>
      <c r="E162" s="83">
        <v>10750.37</v>
      </c>
      <c r="F162" s="83">
        <v>0.7</v>
      </c>
      <c r="G162" s="83" t="s">
        <v>592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597</v>
      </c>
      <c r="B163" s="83" t="s">
        <v>591</v>
      </c>
      <c r="C163" s="83">
        <v>31311.85</v>
      </c>
      <c r="D163" s="83">
        <v>21852.39</v>
      </c>
      <c r="E163" s="83">
        <v>9459.4699999999993</v>
      </c>
      <c r="F163" s="83">
        <v>0.7</v>
      </c>
      <c r="G163" s="83" t="s">
        <v>592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601</v>
      </c>
      <c r="B164" s="83" t="s">
        <v>591</v>
      </c>
      <c r="C164" s="83">
        <v>56808.51</v>
      </c>
      <c r="D164" s="83">
        <v>38238.660000000003</v>
      </c>
      <c r="E164" s="83">
        <v>18569.849999999999</v>
      </c>
      <c r="F164" s="83">
        <v>0.67</v>
      </c>
      <c r="G164" s="83" t="s">
        <v>592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602</v>
      </c>
      <c r="B165" s="83" t="s">
        <v>591</v>
      </c>
      <c r="C165" s="83">
        <v>3992.29</v>
      </c>
      <c r="D165" s="83">
        <v>2645.62</v>
      </c>
      <c r="E165" s="83">
        <v>1346.67</v>
      </c>
      <c r="F165" s="83">
        <v>0.66</v>
      </c>
      <c r="G165" s="83" t="s">
        <v>592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825</v>
      </c>
      <c r="B166" s="83" t="s">
        <v>591</v>
      </c>
      <c r="C166" s="83">
        <v>859173.17</v>
      </c>
      <c r="D166" s="83">
        <v>593287.97</v>
      </c>
      <c r="E166" s="83">
        <v>265885.2</v>
      </c>
      <c r="F166" s="83">
        <v>0.69</v>
      </c>
      <c r="G166" s="83" t="s">
        <v>592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240</v>
      </c>
      <c r="C168" s="83" t="s">
        <v>586</v>
      </c>
      <c r="D168" s="83" t="s">
        <v>581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622</v>
      </c>
      <c r="B169" s="83" t="s">
        <v>604</v>
      </c>
      <c r="C169" s="83">
        <v>128083.6</v>
      </c>
      <c r="D169" s="83" t="s">
        <v>592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603</v>
      </c>
      <c r="B170" s="83" t="s">
        <v>604</v>
      </c>
      <c r="C170" s="83">
        <v>103289.39</v>
      </c>
      <c r="D170" s="83" t="s">
        <v>592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610</v>
      </c>
      <c r="B171" s="83" t="s">
        <v>604</v>
      </c>
      <c r="C171" s="83">
        <v>98093.13</v>
      </c>
      <c r="D171" s="83" t="s">
        <v>592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618</v>
      </c>
      <c r="B172" s="83" t="s">
        <v>604</v>
      </c>
      <c r="C172" s="83">
        <v>46311.54</v>
      </c>
      <c r="D172" s="83" t="s">
        <v>592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625</v>
      </c>
      <c r="B173" s="83" t="s">
        <v>604</v>
      </c>
      <c r="C173" s="83">
        <v>18799.09</v>
      </c>
      <c r="D173" s="83" t="s">
        <v>592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818</v>
      </c>
      <c r="B174" s="83" t="s">
        <v>819</v>
      </c>
      <c r="C174" s="83">
        <v>13271.33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623</v>
      </c>
      <c r="B175" s="83" t="s">
        <v>604</v>
      </c>
      <c r="C175" s="83">
        <v>131639.84</v>
      </c>
      <c r="D175" s="83" t="s">
        <v>592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624</v>
      </c>
      <c r="B176" s="83" t="s">
        <v>604</v>
      </c>
      <c r="C176" s="83">
        <v>53863.92</v>
      </c>
      <c r="D176" s="83" t="s">
        <v>592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609</v>
      </c>
      <c r="B177" s="83" t="s">
        <v>604</v>
      </c>
      <c r="C177" s="83">
        <v>154729.07999999999</v>
      </c>
      <c r="D177" s="83" t="s">
        <v>592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611</v>
      </c>
      <c r="B178" s="83" t="s">
        <v>604</v>
      </c>
      <c r="C178" s="83">
        <v>298083.46999999997</v>
      </c>
      <c r="D178" s="83" t="s">
        <v>592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607</v>
      </c>
      <c r="B179" s="83" t="s">
        <v>604</v>
      </c>
      <c r="C179" s="83">
        <v>1159.01</v>
      </c>
      <c r="D179" s="83" t="s">
        <v>592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605</v>
      </c>
      <c r="B180" s="83" t="s">
        <v>604</v>
      </c>
      <c r="C180" s="83">
        <v>31911.29</v>
      </c>
      <c r="D180" s="83" t="s">
        <v>592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606</v>
      </c>
      <c r="B181" s="83" t="s">
        <v>604</v>
      </c>
      <c r="C181" s="83">
        <v>22842</v>
      </c>
      <c r="D181" s="83" t="s">
        <v>592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612</v>
      </c>
      <c r="B182" s="83" t="s">
        <v>604</v>
      </c>
      <c r="C182" s="83">
        <v>17251.509999999998</v>
      </c>
      <c r="D182" s="83" t="s">
        <v>592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619</v>
      </c>
      <c r="B183" s="83" t="s">
        <v>604</v>
      </c>
      <c r="C183" s="83">
        <v>4891.93</v>
      </c>
      <c r="D183" s="83" t="s">
        <v>592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613</v>
      </c>
      <c r="B184" s="83" t="s">
        <v>604</v>
      </c>
      <c r="C184" s="83">
        <v>17082.03</v>
      </c>
      <c r="D184" s="83" t="s">
        <v>592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620</v>
      </c>
      <c r="B185" s="83" t="s">
        <v>604</v>
      </c>
      <c r="C185" s="83">
        <v>4855.07</v>
      </c>
      <c r="D185" s="83" t="s">
        <v>592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614</v>
      </c>
      <c r="B186" s="83" t="s">
        <v>604</v>
      </c>
      <c r="C186" s="83">
        <v>834899.41</v>
      </c>
      <c r="D186" s="83" t="s">
        <v>592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621</v>
      </c>
      <c r="B187" s="83" t="s">
        <v>604</v>
      </c>
      <c r="C187" s="83">
        <v>55257.86</v>
      </c>
      <c r="D187" s="83" t="s">
        <v>592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615</v>
      </c>
      <c r="B188" s="83" t="s">
        <v>604</v>
      </c>
      <c r="C188" s="83">
        <v>834899.41</v>
      </c>
      <c r="D188" s="83" t="s">
        <v>592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616</v>
      </c>
      <c r="B189" s="83" t="s">
        <v>604</v>
      </c>
      <c r="C189" s="83">
        <v>16924.259999999998</v>
      </c>
      <c r="D189" s="83" t="s">
        <v>592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617</v>
      </c>
      <c r="B190" s="83" t="s">
        <v>604</v>
      </c>
      <c r="C190" s="83">
        <v>16664.41</v>
      </c>
      <c r="D190" s="83" t="s">
        <v>592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608</v>
      </c>
      <c r="B191" s="83" t="s">
        <v>604</v>
      </c>
      <c r="C191" s="83">
        <v>2032.81</v>
      </c>
      <c r="D191" s="83" t="s">
        <v>592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626</v>
      </c>
      <c r="B192" s="83" t="s">
        <v>604</v>
      </c>
      <c r="C192" s="83">
        <v>48342.5</v>
      </c>
      <c r="D192" s="83" t="s">
        <v>592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627</v>
      </c>
      <c r="B193" s="83" t="s">
        <v>604</v>
      </c>
      <c r="C193" s="83">
        <v>3165.28</v>
      </c>
      <c r="D193" s="83" t="s">
        <v>592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826</v>
      </c>
      <c r="B194" s="83" t="s">
        <v>604</v>
      </c>
      <c r="C194" s="83">
        <v>180902.31</v>
      </c>
      <c r="D194" s="83" t="s">
        <v>592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240</v>
      </c>
      <c r="C196" s="83" t="s">
        <v>628</v>
      </c>
      <c r="D196" s="83" t="s">
        <v>629</v>
      </c>
      <c r="E196" s="83" t="s">
        <v>630</v>
      </c>
      <c r="F196" s="83" t="s">
        <v>631</v>
      </c>
      <c r="G196" s="83" t="s">
        <v>632</v>
      </c>
      <c r="H196" s="83" t="s">
        <v>633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820</v>
      </c>
      <c r="B197" s="83" t="s">
        <v>638</v>
      </c>
      <c r="C197" s="83">
        <v>0.54</v>
      </c>
      <c r="D197" s="83">
        <v>50</v>
      </c>
      <c r="E197" s="83">
        <v>0.37</v>
      </c>
      <c r="F197" s="83">
        <v>34.409999999999997</v>
      </c>
      <c r="G197" s="83">
        <v>1</v>
      </c>
      <c r="H197" s="83" t="s">
        <v>821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648</v>
      </c>
      <c r="B198" s="83" t="s">
        <v>635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636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649</v>
      </c>
      <c r="B199" s="83" t="s">
        <v>635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636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634</v>
      </c>
      <c r="B200" s="83" t="s">
        <v>635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636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637</v>
      </c>
      <c r="B201" s="83" t="s">
        <v>638</v>
      </c>
      <c r="C201" s="83">
        <v>0.52</v>
      </c>
      <c r="D201" s="83">
        <v>331</v>
      </c>
      <c r="E201" s="83">
        <v>1.81</v>
      </c>
      <c r="F201" s="83">
        <v>1150.8800000000001</v>
      </c>
      <c r="G201" s="83">
        <v>1</v>
      </c>
      <c r="H201" s="83" t="s">
        <v>639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645</v>
      </c>
      <c r="B202" s="83" t="s">
        <v>638</v>
      </c>
      <c r="C202" s="83">
        <v>0.52</v>
      </c>
      <c r="D202" s="83">
        <v>331</v>
      </c>
      <c r="E202" s="83">
        <v>0.5</v>
      </c>
      <c r="F202" s="83">
        <v>320.04000000000002</v>
      </c>
      <c r="G202" s="83">
        <v>1</v>
      </c>
      <c r="H202" s="83" t="s">
        <v>639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640</v>
      </c>
      <c r="B203" s="83" t="s">
        <v>638</v>
      </c>
      <c r="C203" s="83">
        <v>0.52</v>
      </c>
      <c r="D203" s="83">
        <v>331</v>
      </c>
      <c r="E203" s="83">
        <v>1.64</v>
      </c>
      <c r="F203" s="83">
        <v>1040.99</v>
      </c>
      <c r="G203" s="83">
        <v>1</v>
      </c>
      <c r="H203" s="83" t="s">
        <v>639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646</v>
      </c>
      <c r="B204" s="83" t="s">
        <v>638</v>
      </c>
      <c r="C204" s="83">
        <v>0.52</v>
      </c>
      <c r="D204" s="83">
        <v>331</v>
      </c>
      <c r="E204" s="83">
        <v>0.46</v>
      </c>
      <c r="F204" s="83">
        <v>290.76</v>
      </c>
      <c r="G204" s="83">
        <v>1</v>
      </c>
      <c r="H204" s="83" t="s">
        <v>639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641</v>
      </c>
      <c r="B205" s="83" t="s">
        <v>638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639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647</v>
      </c>
      <c r="B206" s="83" t="s">
        <v>638</v>
      </c>
      <c r="C206" s="83">
        <v>0.52</v>
      </c>
      <c r="D206" s="83">
        <v>331</v>
      </c>
      <c r="E206" s="83">
        <v>2.54</v>
      </c>
      <c r="F206" s="83">
        <v>1617.27</v>
      </c>
      <c r="G206" s="83">
        <v>1</v>
      </c>
      <c r="H206" s="83" t="s">
        <v>639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642</v>
      </c>
      <c r="B207" s="83" t="s">
        <v>638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639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643</v>
      </c>
      <c r="B208" s="83" t="s">
        <v>638</v>
      </c>
      <c r="C208" s="83">
        <v>0.52</v>
      </c>
      <c r="D208" s="83">
        <v>331</v>
      </c>
      <c r="E208" s="83">
        <v>1.49</v>
      </c>
      <c r="F208" s="83">
        <v>950.79</v>
      </c>
      <c r="G208" s="83">
        <v>1</v>
      </c>
      <c r="H208" s="83" t="s">
        <v>639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644</v>
      </c>
      <c r="B209" s="83" t="s">
        <v>638</v>
      </c>
      <c r="C209" s="83">
        <v>0.52</v>
      </c>
      <c r="D209" s="83">
        <v>331</v>
      </c>
      <c r="E209" s="83">
        <v>1.31</v>
      </c>
      <c r="F209" s="83">
        <v>833.07</v>
      </c>
      <c r="G209" s="83">
        <v>1</v>
      </c>
      <c r="H209" s="83" t="s">
        <v>639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651</v>
      </c>
      <c r="B210" s="83" t="s">
        <v>638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650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652</v>
      </c>
      <c r="B211" s="83" t="s">
        <v>638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650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827</v>
      </c>
      <c r="B212" s="83" t="s">
        <v>638</v>
      </c>
      <c r="C212" s="83">
        <v>0.61</v>
      </c>
      <c r="D212" s="83">
        <v>1017.59</v>
      </c>
      <c r="E212" s="83">
        <v>38.65</v>
      </c>
      <c r="F212" s="83">
        <v>64293.85</v>
      </c>
      <c r="G212" s="83">
        <v>1</v>
      </c>
      <c r="H212" s="83" t="s">
        <v>650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240</v>
      </c>
      <c r="C214" s="83" t="s">
        <v>653</v>
      </c>
      <c r="D214" s="83" t="s">
        <v>654</v>
      </c>
      <c r="E214" s="83" t="s">
        <v>655</v>
      </c>
      <c r="F214" s="83" t="s">
        <v>656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661</v>
      </c>
      <c r="B215" s="83" t="s">
        <v>658</v>
      </c>
      <c r="C215" s="83" t="s">
        <v>659</v>
      </c>
      <c r="D215" s="83">
        <v>179352</v>
      </c>
      <c r="E215" s="83">
        <v>16499.12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660</v>
      </c>
      <c r="B216" s="83" t="s">
        <v>658</v>
      </c>
      <c r="C216" s="83" t="s">
        <v>659</v>
      </c>
      <c r="D216" s="83">
        <v>179352</v>
      </c>
      <c r="E216" s="83">
        <v>20271.91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657</v>
      </c>
      <c r="B217" s="83" t="s">
        <v>658</v>
      </c>
      <c r="C217" s="83" t="s">
        <v>659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240</v>
      </c>
      <c r="C219" s="83" t="s">
        <v>662</v>
      </c>
      <c r="D219" s="83" t="s">
        <v>663</v>
      </c>
      <c r="E219" s="83" t="s">
        <v>664</v>
      </c>
      <c r="F219" s="83" t="s">
        <v>665</v>
      </c>
      <c r="G219" s="83" t="s">
        <v>666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667</v>
      </c>
      <c r="B220" s="83" t="s">
        <v>668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669</v>
      </c>
      <c r="C222" s="83" t="s">
        <v>670</v>
      </c>
      <c r="D222" s="83" t="s">
        <v>671</v>
      </c>
      <c r="E222" s="83" t="s">
        <v>672</v>
      </c>
      <c r="F222" s="83" t="s">
        <v>673</v>
      </c>
      <c r="G222" s="83" t="s">
        <v>674</v>
      </c>
      <c r="H222" s="83" t="s">
        <v>675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676</v>
      </c>
      <c r="B223" s="83">
        <v>74419.645399999994</v>
      </c>
      <c r="C223" s="83">
        <v>87.114199999999997</v>
      </c>
      <c r="D223" s="83">
        <v>125.2122</v>
      </c>
      <c r="E223" s="83">
        <v>0</v>
      </c>
      <c r="F223" s="83">
        <v>5.9999999999999995E-4</v>
      </c>
      <c r="G223" s="84">
        <v>1651950</v>
      </c>
      <c r="H223" s="83">
        <v>27851.857199999999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677</v>
      </c>
      <c r="B224" s="83">
        <v>66019.758700000006</v>
      </c>
      <c r="C224" s="83">
        <v>77.872299999999996</v>
      </c>
      <c r="D224" s="83">
        <v>114.85129999999999</v>
      </c>
      <c r="E224" s="83">
        <v>0</v>
      </c>
      <c r="F224" s="83">
        <v>5.0000000000000001E-4</v>
      </c>
      <c r="G224" s="84">
        <v>1515410</v>
      </c>
      <c r="H224" s="83">
        <v>24771.438900000001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678</v>
      </c>
      <c r="B225" s="83">
        <v>72602.839399999997</v>
      </c>
      <c r="C225" s="83">
        <v>86.015199999999993</v>
      </c>
      <c r="D225" s="83">
        <v>128.71719999999999</v>
      </c>
      <c r="E225" s="83">
        <v>0</v>
      </c>
      <c r="F225" s="83">
        <v>5.9999999999999995E-4</v>
      </c>
      <c r="G225" s="84">
        <v>1698460</v>
      </c>
      <c r="H225" s="83">
        <v>27281.978899999998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679</v>
      </c>
      <c r="B226" s="83">
        <v>67380.630999999994</v>
      </c>
      <c r="C226" s="83">
        <v>80.997299999999996</v>
      </c>
      <c r="D226" s="83">
        <v>126.9228</v>
      </c>
      <c r="E226" s="83">
        <v>0</v>
      </c>
      <c r="F226" s="83">
        <v>5.9999999999999995E-4</v>
      </c>
      <c r="G226" s="84">
        <v>1675070</v>
      </c>
      <c r="H226" s="83">
        <v>25444.8334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385</v>
      </c>
      <c r="B227" s="83">
        <v>67769.346900000004</v>
      </c>
      <c r="C227" s="83">
        <v>83.219200000000001</v>
      </c>
      <c r="D227" s="83">
        <v>138.85820000000001</v>
      </c>
      <c r="E227" s="83">
        <v>0</v>
      </c>
      <c r="F227" s="83">
        <v>5.9999999999999995E-4</v>
      </c>
      <c r="G227" s="84">
        <v>1832990</v>
      </c>
      <c r="H227" s="83">
        <v>25779.5491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680</v>
      </c>
      <c r="B228" s="83">
        <v>64505.463900000002</v>
      </c>
      <c r="C228" s="83">
        <v>80.327200000000005</v>
      </c>
      <c r="D228" s="83">
        <v>139.29560000000001</v>
      </c>
      <c r="E228" s="83">
        <v>0</v>
      </c>
      <c r="F228" s="83">
        <v>5.9999999999999995E-4</v>
      </c>
      <c r="G228" s="84">
        <v>1839000</v>
      </c>
      <c r="H228" s="83">
        <v>24657.481800000001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681</v>
      </c>
      <c r="B229" s="83">
        <v>66938.318599999999</v>
      </c>
      <c r="C229" s="83">
        <v>84.5364</v>
      </c>
      <c r="D229" s="83">
        <v>152.08080000000001</v>
      </c>
      <c r="E229" s="83">
        <v>0</v>
      </c>
      <c r="F229" s="83">
        <v>6.9999999999999999E-4</v>
      </c>
      <c r="G229" s="84">
        <v>2008030</v>
      </c>
      <c r="H229" s="83">
        <v>25713.786400000001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682</v>
      </c>
      <c r="B230" s="83">
        <v>66884.097599999994</v>
      </c>
      <c r="C230" s="83">
        <v>84.682400000000001</v>
      </c>
      <c r="D230" s="83">
        <v>153.32740000000001</v>
      </c>
      <c r="E230" s="83">
        <v>0</v>
      </c>
      <c r="F230" s="83">
        <v>6.9999999999999999E-4</v>
      </c>
      <c r="G230" s="84">
        <v>2024530</v>
      </c>
      <c r="H230" s="83">
        <v>25715.9359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683</v>
      </c>
      <c r="B231" s="83">
        <v>64101.358699999997</v>
      </c>
      <c r="C231" s="83">
        <v>80.319199999999995</v>
      </c>
      <c r="D231" s="83">
        <v>141.58529999999999</v>
      </c>
      <c r="E231" s="83">
        <v>0</v>
      </c>
      <c r="F231" s="83">
        <v>5.9999999999999995E-4</v>
      </c>
      <c r="G231" s="84">
        <v>1869330</v>
      </c>
      <c r="H231" s="83">
        <v>24556.0566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684</v>
      </c>
      <c r="B232" s="83">
        <v>65870.507400000002</v>
      </c>
      <c r="C232" s="83">
        <v>80.672799999999995</v>
      </c>
      <c r="D232" s="83">
        <v>133.5968</v>
      </c>
      <c r="E232" s="83">
        <v>0</v>
      </c>
      <c r="F232" s="83">
        <v>5.9999999999999995E-4</v>
      </c>
      <c r="G232" s="84">
        <v>1763490</v>
      </c>
      <c r="H232" s="83">
        <v>25034.235100000002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685</v>
      </c>
      <c r="B233" s="83">
        <v>67398.874800000005</v>
      </c>
      <c r="C233" s="83">
        <v>80.335400000000007</v>
      </c>
      <c r="D233" s="83">
        <v>122.5912</v>
      </c>
      <c r="E233" s="83">
        <v>0</v>
      </c>
      <c r="F233" s="83">
        <v>5.9999999999999995E-4</v>
      </c>
      <c r="G233" s="84">
        <v>1617740</v>
      </c>
      <c r="H233" s="83">
        <v>25378.486000000001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686</v>
      </c>
      <c r="B234" s="83">
        <v>73208.883499999996</v>
      </c>
      <c r="C234" s="83">
        <v>85.8977</v>
      </c>
      <c r="D234" s="83">
        <v>124.45699999999999</v>
      </c>
      <c r="E234" s="83">
        <v>0</v>
      </c>
      <c r="F234" s="83">
        <v>5.9999999999999995E-4</v>
      </c>
      <c r="G234" s="84">
        <v>1642040</v>
      </c>
      <c r="H234" s="83">
        <v>27420.2274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687</v>
      </c>
      <c r="B236" s="83">
        <v>817099.72600000002</v>
      </c>
      <c r="C236" s="83">
        <v>991.98940000000005</v>
      </c>
      <c r="D236" s="83">
        <v>1601.4957999999999</v>
      </c>
      <c r="E236" s="83">
        <v>0</v>
      </c>
      <c r="F236" s="83">
        <v>7.1999999999999998E-3</v>
      </c>
      <c r="G236" s="84">
        <v>21138100</v>
      </c>
      <c r="H236" s="83">
        <v>309605.86680000002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688</v>
      </c>
      <c r="B237" s="83">
        <v>64101.358699999997</v>
      </c>
      <c r="C237" s="83">
        <v>77.872299999999996</v>
      </c>
      <c r="D237" s="83">
        <v>114.85129999999999</v>
      </c>
      <c r="E237" s="83">
        <v>0</v>
      </c>
      <c r="F237" s="83">
        <v>5.0000000000000001E-4</v>
      </c>
      <c r="G237" s="84">
        <v>1515410</v>
      </c>
      <c r="H237" s="83">
        <v>24556.0566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689</v>
      </c>
      <c r="B238" s="83">
        <v>74419.645399999994</v>
      </c>
      <c r="C238" s="83">
        <v>87.114199999999997</v>
      </c>
      <c r="D238" s="83">
        <v>153.32740000000001</v>
      </c>
      <c r="E238" s="83">
        <v>0</v>
      </c>
      <c r="F238" s="83">
        <v>6.9999999999999999E-4</v>
      </c>
      <c r="G238" s="84">
        <v>2024530</v>
      </c>
      <c r="H238" s="83">
        <v>27851.857199999999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690</v>
      </c>
      <c r="C240" s="83" t="s">
        <v>691</v>
      </c>
      <c r="D240" s="83" t="s">
        <v>692</v>
      </c>
      <c r="E240" s="83" t="s">
        <v>693</v>
      </c>
      <c r="F240" s="83" t="s">
        <v>694</v>
      </c>
      <c r="G240" s="83" t="s">
        <v>695</v>
      </c>
      <c r="H240" s="83" t="s">
        <v>696</v>
      </c>
      <c r="I240" s="83" t="s">
        <v>697</v>
      </c>
      <c r="J240" s="83" t="s">
        <v>698</v>
      </c>
      <c r="K240" s="83" t="s">
        <v>699</v>
      </c>
      <c r="L240" s="83" t="s">
        <v>700</v>
      </c>
      <c r="M240" s="83" t="s">
        <v>701</v>
      </c>
      <c r="N240" s="83" t="s">
        <v>702</v>
      </c>
      <c r="O240" s="83" t="s">
        <v>703</v>
      </c>
      <c r="P240" s="83" t="s">
        <v>704</v>
      </c>
      <c r="Q240" s="83" t="s">
        <v>705</v>
      </c>
      <c r="R240" s="83" t="s">
        <v>706</v>
      </c>
      <c r="S240" s="83" t="s">
        <v>707</v>
      </c>
    </row>
    <row r="241" spans="1:19">
      <c r="A241" s="83" t="s">
        <v>676</v>
      </c>
      <c r="B241" s="84">
        <v>582083000000</v>
      </c>
      <c r="C241" s="83">
        <v>388517.09600000002</v>
      </c>
      <c r="D241" s="83" t="s">
        <v>854</v>
      </c>
      <c r="E241" s="83">
        <v>177438.022</v>
      </c>
      <c r="F241" s="83">
        <v>92719.3</v>
      </c>
      <c r="G241" s="83">
        <v>39655.22</v>
      </c>
      <c r="H241" s="83">
        <v>0</v>
      </c>
      <c r="I241" s="83">
        <v>14180.912</v>
      </c>
      <c r="J241" s="83">
        <v>11888</v>
      </c>
      <c r="K241" s="83">
        <v>1563.7380000000001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2183.1129999999998</v>
      </c>
      <c r="R241" s="83">
        <v>0</v>
      </c>
      <c r="S241" s="83">
        <v>0</v>
      </c>
    </row>
    <row r="242" spans="1:19">
      <c r="A242" s="83" t="s">
        <v>677</v>
      </c>
      <c r="B242" s="84">
        <v>533972000000</v>
      </c>
      <c r="C242" s="83">
        <v>402622.875</v>
      </c>
      <c r="D242" s="83" t="s">
        <v>785</v>
      </c>
      <c r="E242" s="83">
        <v>177438.022</v>
      </c>
      <c r="F242" s="83">
        <v>92719.3</v>
      </c>
      <c r="G242" s="83">
        <v>42290.298999999999</v>
      </c>
      <c r="H242" s="83">
        <v>0</v>
      </c>
      <c r="I242" s="83">
        <v>25606.227999999999</v>
      </c>
      <c r="J242" s="83">
        <v>11888</v>
      </c>
      <c r="K242" s="83">
        <v>1557.1949999999999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2235.0390000000002</v>
      </c>
      <c r="R242" s="83">
        <v>0</v>
      </c>
      <c r="S242" s="83">
        <v>0</v>
      </c>
    </row>
    <row r="243" spans="1:19">
      <c r="A243" s="83" t="s">
        <v>678</v>
      </c>
      <c r="B243" s="84">
        <v>598471000000</v>
      </c>
      <c r="C243" s="83">
        <v>429180.26</v>
      </c>
      <c r="D243" s="83" t="s">
        <v>786</v>
      </c>
      <c r="E243" s="83">
        <v>177438.022</v>
      </c>
      <c r="F243" s="83">
        <v>92719.3</v>
      </c>
      <c r="G243" s="83">
        <v>45492.000999999997</v>
      </c>
      <c r="H243" s="83">
        <v>0</v>
      </c>
      <c r="I243" s="83">
        <v>47216.195</v>
      </c>
      <c r="J243" s="83">
        <v>11888</v>
      </c>
      <c r="K243" s="83">
        <v>2757.0639999999999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2780.8870000000002</v>
      </c>
      <c r="R243" s="83">
        <v>0</v>
      </c>
      <c r="S243" s="83">
        <v>0</v>
      </c>
    </row>
    <row r="244" spans="1:19">
      <c r="A244" s="83" t="s">
        <v>679</v>
      </c>
      <c r="B244" s="84">
        <v>590229000000</v>
      </c>
      <c r="C244" s="83">
        <v>420737.00099999999</v>
      </c>
      <c r="D244" s="83" t="s">
        <v>755</v>
      </c>
      <c r="E244" s="83">
        <v>177438.022</v>
      </c>
      <c r="F244" s="83">
        <v>92719.3</v>
      </c>
      <c r="G244" s="83">
        <v>44447.142999999996</v>
      </c>
      <c r="H244" s="83">
        <v>0</v>
      </c>
      <c r="I244" s="83">
        <v>41226.675000000003</v>
      </c>
      <c r="J244" s="83">
        <v>11888</v>
      </c>
      <c r="K244" s="83">
        <v>1830.451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2298.6190000000001</v>
      </c>
      <c r="R244" s="83">
        <v>0</v>
      </c>
      <c r="S244" s="83">
        <v>0</v>
      </c>
    </row>
    <row r="245" spans="1:19">
      <c r="A245" s="83" t="s">
        <v>385</v>
      </c>
      <c r="B245" s="84">
        <v>645875000000</v>
      </c>
      <c r="C245" s="83">
        <v>457707.429</v>
      </c>
      <c r="D245" s="83" t="s">
        <v>787</v>
      </c>
      <c r="E245" s="83">
        <v>177438.022</v>
      </c>
      <c r="F245" s="83">
        <v>92719.3</v>
      </c>
      <c r="G245" s="83">
        <v>47753.858999999997</v>
      </c>
      <c r="H245" s="83">
        <v>0</v>
      </c>
      <c r="I245" s="83">
        <v>73036.812999999995</v>
      </c>
      <c r="J245" s="83">
        <v>11888</v>
      </c>
      <c r="K245" s="83">
        <v>3080.06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2902.5839999999998</v>
      </c>
      <c r="R245" s="83">
        <v>0</v>
      </c>
      <c r="S245" s="83">
        <v>0</v>
      </c>
    </row>
    <row r="246" spans="1:19">
      <c r="A246" s="83" t="s">
        <v>680</v>
      </c>
      <c r="B246" s="84">
        <v>647993000000</v>
      </c>
      <c r="C246" s="83">
        <v>472863.065</v>
      </c>
      <c r="D246" s="83" t="s">
        <v>749</v>
      </c>
      <c r="E246" s="83">
        <v>177438.022</v>
      </c>
      <c r="F246" s="83">
        <v>92719.3</v>
      </c>
      <c r="G246" s="83">
        <v>50041.237999999998</v>
      </c>
      <c r="H246" s="83">
        <v>0</v>
      </c>
      <c r="I246" s="83">
        <v>97848.698000000004</v>
      </c>
      <c r="J246" s="83">
        <v>0</v>
      </c>
      <c r="K246" s="83">
        <v>3487.0390000000002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2439.9769999999999</v>
      </c>
      <c r="R246" s="83">
        <v>0</v>
      </c>
      <c r="S246" s="83">
        <v>0</v>
      </c>
    </row>
    <row r="247" spans="1:19">
      <c r="A247" s="83" t="s">
        <v>681</v>
      </c>
      <c r="B247" s="84">
        <v>707552000000</v>
      </c>
      <c r="C247" s="83">
        <v>499490.24900000001</v>
      </c>
      <c r="D247" s="83" t="s">
        <v>769</v>
      </c>
      <c r="E247" s="83">
        <v>177438.022</v>
      </c>
      <c r="F247" s="83">
        <v>92719.3</v>
      </c>
      <c r="G247" s="83">
        <v>51645.589</v>
      </c>
      <c r="H247" s="83">
        <v>0</v>
      </c>
      <c r="I247" s="83">
        <v>121732.87</v>
      </c>
      <c r="J247" s="83">
        <v>0</v>
      </c>
      <c r="K247" s="83">
        <v>4003.9090000000001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3061.768</v>
      </c>
      <c r="R247" s="83">
        <v>0</v>
      </c>
      <c r="S247" s="83">
        <v>0</v>
      </c>
    </row>
    <row r="248" spans="1:19">
      <c r="A248" s="83" t="s">
        <v>682</v>
      </c>
      <c r="B248" s="84">
        <v>713366000000</v>
      </c>
      <c r="C248" s="83">
        <v>486033.19900000002</v>
      </c>
      <c r="D248" s="83" t="s">
        <v>887</v>
      </c>
      <c r="E248" s="83">
        <v>177438.022</v>
      </c>
      <c r="F248" s="83">
        <v>92719.3</v>
      </c>
      <c r="G248" s="83">
        <v>50190.57</v>
      </c>
      <c r="H248" s="83">
        <v>0</v>
      </c>
      <c r="I248" s="83">
        <v>98761.991999999998</v>
      </c>
      <c r="J248" s="83">
        <v>11888</v>
      </c>
      <c r="K248" s="83">
        <v>3683.3870000000002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2463.1370000000002</v>
      </c>
      <c r="R248" s="83">
        <v>0</v>
      </c>
      <c r="S248" s="83">
        <v>0</v>
      </c>
    </row>
    <row r="249" spans="1:19">
      <c r="A249" s="83" t="s">
        <v>683</v>
      </c>
      <c r="B249" s="84">
        <v>658679000000</v>
      </c>
      <c r="C249" s="83">
        <v>535065.29299999995</v>
      </c>
      <c r="D249" s="83" t="s">
        <v>788</v>
      </c>
      <c r="E249" s="83">
        <v>134570.663</v>
      </c>
      <c r="F249" s="83">
        <v>86260.043999999994</v>
      </c>
      <c r="G249" s="83">
        <v>51617.362000000001</v>
      </c>
      <c r="H249" s="83">
        <v>0</v>
      </c>
      <c r="I249" s="83">
        <v>194102.49299999999</v>
      </c>
      <c r="J249" s="83">
        <v>0</v>
      </c>
      <c r="K249" s="83">
        <v>4901.8360000000002</v>
      </c>
      <c r="L249" s="83">
        <v>0</v>
      </c>
      <c r="M249" s="83">
        <v>61110.989000000001</v>
      </c>
      <c r="N249" s="83">
        <v>0</v>
      </c>
      <c r="O249" s="83">
        <v>0</v>
      </c>
      <c r="P249" s="83">
        <v>0</v>
      </c>
      <c r="Q249" s="83">
        <v>2501.9070000000002</v>
      </c>
      <c r="R249" s="83">
        <v>0</v>
      </c>
      <c r="S249" s="83">
        <v>0</v>
      </c>
    </row>
    <row r="250" spans="1:19">
      <c r="A250" s="83" t="s">
        <v>684</v>
      </c>
      <c r="B250" s="84">
        <v>621386000000</v>
      </c>
      <c r="C250" s="83">
        <v>429769.67700000003</v>
      </c>
      <c r="D250" s="83" t="s">
        <v>789</v>
      </c>
      <c r="E250" s="83">
        <v>177438.022</v>
      </c>
      <c r="F250" s="83">
        <v>92719.3</v>
      </c>
      <c r="G250" s="83">
        <v>45240.904999999999</v>
      </c>
      <c r="H250" s="83">
        <v>0</v>
      </c>
      <c r="I250" s="83">
        <v>48890.447999999997</v>
      </c>
      <c r="J250" s="83">
        <v>11888</v>
      </c>
      <c r="K250" s="83">
        <v>2386.4609999999998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2317.75</v>
      </c>
      <c r="R250" s="83">
        <v>0</v>
      </c>
      <c r="S250" s="83">
        <v>0</v>
      </c>
    </row>
    <row r="251" spans="1:19">
      <c r="A251" s="83" t="s">
        <v>685</v>
      </c>
      <c r="B251" s="84">
        <v>570030000000</v>
      </c>
      <c r="C251" s="83">
        <v>399409.15500000003</v>
      </c>
      <c r="D251" s="83" t="s">
        <v>790</v>
      </c>
      <c r="E251" s="83">
        <v>177438.022</v>
      </c>
      <c r="F251" s="83">
        <v>92719.3</v>
      </c>
      <c r="G251" s="83">
        <v>41543.635000000002</v>
      </c>
      <c r="H251" s="83">
        <v>0</v>
      </c>
      <c r="I251" s="83">
        <v>22943.183000000001</v>
      </c>
      <c r="J251" s="83">
        <v>11888</v>
      </c>
      <c r="K251" s="83">
        <v>1707.7049999999999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2280.5189999999998</v>
      </c>
      <c r="R251" s="83">
        <v>0</v>
      </c>
      <c r="S251" s="83">
        <v>0</v>
      </c>
    </row>
    <row r="252" spans="1:19">
      <c r="A252" s="83" t="s">
        <v>686</v>
      </c>
      <c r="B252" s="84">
        <v>578591000000</v>
      </c>
      <c r="C252" s="83">
        <v>386606.99800000002</v>
      </c>
      <c r="D252" s="83" t="s">
        <v>791</v>
      </c>
      <c r="E252" s="83">
        <v>177438.022</v>
      </c>
      <c r="F252" s="83">
        <v>92719.3</v>
      </c>
      <c r="G252" s="83">
        <v>39163.023999999998</v>
      </c>
      <c r="H252" s="83">
        <v>0</v>
      </c>
      <c r="I252" s="83">
        <v>12456.93</v>
      </c>
      <c r="J252" s="83">
        <v>11888</v>
      </c>
      <c r="K252" s="83">
        <v>1486.0440000000001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2566.8870000000002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687</v>
      </c>
      <c r="B254" s="84">
        <v>7448230000000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688</v>
      </c>
      <c r="B255" s="84">
        <v>533972000000</v>
      </c>
      <c r="C255" s="83">
        <v>386606.99800000002</v>
      </c>
      <c r="D255" s="83"/>
      <c r="E255" s="83">
        <v>134570.663</v>
      </c>
      <c r="F255" s="83">
        <v>86260.043999999994</v>
      </c>
      <c r="G255" s="83">
        <v>39163.023999999998</v>
      </c>
      <c r="H255" s="83">
        <v>0</v>
      </c>
      <c r="I255" s="83">
        <v>12456.93</v>
      </c>
      <c r="J255" s="83">
        <v>0</v>
      </c>
      <c r="K255" s="83">
        <v>1486.0440000000001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2183.1129999999998</v>
      </c>
      <c r="R255" s="83">
        <v>0</v>
      </c>
      <c r="S255" s="83">
        <v>0</v>
      </c>
    </row>
    <row r="256" spans="1:19">
      <c r="A256" s="83" t="s">
        <v>689</v>
      </c>
      <c r="B256" s="84">
        <v>713366000000</v>
      </c>
      <c r="C256" s="83">
        <v>535065.29299999995</v>
      </c>
      <c r="D256" s="83"/>
      <c r="E256" s="83">
        <v>177438.022</v>
      </c>
      <c r="F256" s="83">
        <v>92719.3</v>
      </c>
      <c r="G256" s="83">
        <v>51645.589</v>
      </c>
      <c r="H256" s="83">
        <v>0</v>
      </c>
      <c r="I256" s="83">
        <v>194102.49299999999</v>
      </c>
      <c r="J256" s="83">
        <v>11888</v>
      </c>
      <c r="K256" s="83">
        <v>4901.8360000000002</v>
      </c>
      <c r="L256" s="83">
        <v>0</v>
      </c>
      <c r="M256" s="83">
        <v>61110.989000000001</v>
      </c>
      <c r="N256" s="83">
        <v>0</v>
      </c>
      <c r="O256" s="83">
        <v>0</v>
      </c>
      <c r="P256" s="83">
        <v>0</v>
      </c>
      <c r="Q256" s="83">
        <v>3061.768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710</v>
      </c>
      <c r="C258" s="83" t="s">
        <v>711</v>
      </c>
      <c r="D258" s="83" t="s">
        <v>131</v>
      </c>
      <c r="E258" s="83" t="s">
        <v>286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712</v>
      </c>
      <c r="B259" s="83">
        <v>140418.51</v>
      </c>
      <c r="C259" s="83">
        <v>73025.72</v>
      </c>
      <c r="D259" s="83">
        <v>0</v>
      </c>
      <c r="E259" s="83">
        <v>213444.23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713</v>
      </c>
      <c r="B260" s="83">
        <v>12.38</v>
      </c>
      <c r="C260" s="83">
        <v>6.44</v>
      </c>
      <c r="D260" s="83">
        <v>0</v>
      </c>
      <c r="E260" s="83">
        <v>18.809999999999999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714</v>
      </c>
      <c r="B261" s="83">
        <v>12.38</v>
      </c>
      <c r="C261" s="83">
        <v>6.44</v>
      </c>
      <c r="D261" s="83">
        <v>0</v>
      </c>
      <c r="E261" s="83">
        <v>18.809999999999999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1"/>
      <c r="C262" s="81"/>
      <c r="D262" s="81"/>
      <c r="E262" s="81"/>
      <c r="F262" s="81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424</v>
      </c>
      <c r="C1" s="83" t="s">
        <v>425</v>
      </c>
      <c r="D1" s="83" t="s">
        <v>426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427</v>
      </c>
      <c r="B2" s="83">
        <v>17408.47</v>
      </c>
      <c r="C2" s="83">
        <v>1534.42</v>
      </c>
      <c r="D2" s="83">
        <v>1534.42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428</v>
      </c>
      <c r="B3" s="83">
        <v>17408.47</v>
      </c>
      <c r="C3" s="83">
        <v>1534.42</v>
      </c>
      <c r="D3" s="83">
        <v>1534.42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429</v>
      </c>
      <c r="B4" s="83">
        <v>38327.65</v>
      </c>
      <c r="C4" s="83">
        <v>3378.29</v>
      </c>
      <c r="D4" s="83">
        <v>3378.29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430</v>
      </c>
      <c r="B5" s="83">
        <v>38327.65</v>
      </c>
      <c r="C5" s="83">
        <v>3378.29</v>
      </c>
      <c r="D5" s="83">
        <v>3378.29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432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433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434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435</v>
      </c>
      <c r="C12" s="83" t="s">
        <v>436</v>
      </c>
      <c r="D12" s="83" t="s">
        <v>437</v>
      </c>
      <c r="E12" s="83" t="s">
        <v>438</v>
      </c>
      <c r="F12" s="83" t="s">
        <v>439</v>
      </c>
      <c r="G12" s="83" t="s">
        <v>440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195</v>
      </c>
      <c r="B13" s="83">
        <v>1.42</v>
      </c>
      <c r="C13" s="83">
        <v>1179.42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196</v>
      </c>
      <c r="B14" s="83">
        <v>1168.0899999999999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204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205</v>
      </c>
      <c r="B16" s="83">
        <v>186.76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206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207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208</v>
      </c>
      <c r="B19" s="83">
        <v>1240.6300000000001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209</v>
      </c>
      <c r="B20" s="83">
        <v>65.42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210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211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190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212</v>
      </c>
      <c r="B24" s="83">
        <v>0</v>
      </c>
      <c r="C24" s="83">
        <v>7118.51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213</v>
      </c>
      <c r="B25" s="83">
        <v>72.2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214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215</v>
      </c>
      <c r="B28" s="83">
        <v>7871.88</v>
      </c>
      <c r="C28" s="83">
        <v>9536.59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431</v>
      </c>
      <c r="C30" s="83" t="s">
        <v>337</v>
      </c>
      <c r="D30" s="83" t="s">
        <v>441</v>
      </c>
      <c r="E30" s="83" t="s">
        <v>442</v>
      </c>
      <c r="F30" s="83" t="s">
        <v>443</v>
      </c>
      <c r="G30" s="83" t="s">
        <v>444</v>
      </c>
      <c r="H30" s="83" t="s">
        <v>445</v>
      </c>
      <c r="I30" s="83" t="s">
        <v>446</v>
      </c>
      <c r="J30" s="83" t="s">
        <v>447</v>
      </c>
      <c r="K30"/>
      <c r="L30"/>
      <c r="M30"/>
      <c r="N30"/>
      <c r="O30"/>
      <c r="P30"/>
      <c r="Q30"/>
      <c r="R30"/>
      <c r="S30"/>
    </row>
    <row r="31" spans="1:19">
      <c r="A31" s="83" t="s">
        <v>466</v>
      </c>
      <c r="B31" s="83">
        <v>331.66</v>
      </c>
      <c r="C31" s="83" t="s">
        <v>285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448</v>
      </c>
      <c r="B32" s="83">
        <v>1978.83</v>
      </c>
      <c r="C32" s="83" t="s">
        <v>285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454</v>
      </c>
      <c r="B33" s="83">
        <v>188.86</v>
      </c>
      <c r="C33" s="83" t="s">
        <v>285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462</v>
      </c>
      <c r="B34" s="83">
        <v>389.4</v>
      </c>
      <c r="C34" s="83" t="s">
        <v>285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469</v>
      </c>
      <c r="B35" s="83">
        <v>412.12</v>
      </c>
      <c r="C35" s="83" t="s">
        <v>285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467</v>
      </c>
      <c r="B36" s="83">
        <v>331.66</v>
      </c>
      <c r="C36" s="83" t="s">
        <v>285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468</v>
      </c>
      <c r="B37" s="83">
        <v>103.3</v>
      </c>
      <c r="C37" s="83" t="s">
        <v>285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453</v>
      </c>
      <c r="B38" s="83">
        <v>78.040000000000006</v>
      </c>
      <c r="C38" s="83" t="s">
        <v>285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455</v>
      </c>
      <c r="B39" s="83">
        <v>1308.19</v>
      </c>
      <c r="C39" s="83" t="s">
        <v>285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451</v>
      </c>
      <c r="B40" s="83">
        <v>164.24</v>
      </c>
      <c r="C40" s="83" t="s">
        <v>285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449</v>
      </c>
      <c r="B41" s="83">
        <v>67.069999999999993</v>
      </c>
      <c r="C41" s="83" t="s">
        <v>285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450</v>
      </c>
      <c r="B42" s="83">
        <v>77.67</v>
      </c>
      <c r="C42" s="83" t="s">
        <v>285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456</v>
      </c>
      <c r="B43" s="83">
        <v>39.020000000000003</v>
      </c>
      <c r="C43" s="83" t="s">
        <v>285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463</v>
      </c>
      <c r="B44" s="83">
        <v>39.020000000000003</v>
      </c>
      <c r="C44" s="83" t="s">
        <v>285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457</v>
      </c>
      <c r="B45" s="83">
        <v>39.020000000000003</v>
      </c>
      <c r="C45" s="83" t="s">
        <v>285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464</v>
      </c>
      <c r="B46" s="83">
        <v>39.020000000000003</v>
      </c>
      <c r="C46" s="83" t="s">
        <v>285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458</v>
      </c>
      <c r="B47" s="83">
        <v>24.52</v>
      </c>
      <c r="C47" s="83" t="s">
        <v>285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465</v>
      </c>
      <c r="B48" s="83">
        <v>24.53</v>
      </c>
      <c r="C48" s="83" t="s">
        <v>285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459</v>
      </c>
      <c r="B49" s="83">
        <v>24.53</v>
      </c>
      <c r="C49" s="83" t="s">
        <v>285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460</v>
      </c>
      <c r="B50" s="83">
        <v>39.020000000000003</v>
      </c>
      <c r="C50" s="83" t="s">
        <v>285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461</v>
      </c>
      <c r="B51" s="83">
        <v>39.020000000000003</v>
      </c>
      <c r="C51" s="83" t="s">
        <v>285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452</v>
      </c>
      <c r="B52" s="83">
        <v>94.76</v>
      </c>
      <c r="C52" s="83" t="s">
        <v>285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286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470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471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175</v>
      </c>
      <c r="C57" s="83" t="s">
        <v>472</v>
      </c>
      <c r="D57" s="83" t="s">
        <v>473</v>
      </c>
      <c r="E57" s="83" t="s">
        <v>474</v>
      </c>
      <c r="F57" s="83" t="s">
        <v>475</v>
      </c>
      <c r="G57" s="83" t="s">
        <v>476</v>
      </c>
      <c r="H57" s="83" t="s">
        <v>477</v>
      </c>
      <c r="I57" s="83" t="s">
        <v>478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527</v>
      </c>
      <c r="B58" s="83" t="s">
        <v>726</v>
      </c>
      <c r="C58" s="83">
        <v>0.08</v>
      </c>
      <c r="D58" s="83">
        <v>0.88600000000000001</v>
      </c>
      <c r="E58" s="83">
        <v>1.0209999999999999</v>
      </c>
      <c r="F58" s="83">
        <v>97.55</v>
      </c>
      <c r="G58" s="83">
        <v>0</v>
      </c>
      <c r="H58" s="83">
        <v>90</v>
      </c>
      <c r="I58" s="83" t="s">
        <v>481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528</v>
      </c>
      <c r="B59" s="83" t="s">
        <v>727</v>
      </c>
      <c r="C59" s="83">
        <v>0.3</v>
      </c>
      <c r="D59" s="83">
        <v>0.4</v>
      </c>
      <c r="E59" s="83">
        <v>0.433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482</v>
      </c>
      <c r="B60" s="83" t="s">
        <v>480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483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479</v>
      </c>
      <c r="B61" s="83" t="s">
        <v>480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481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484</v>
      </c>
      <c r="B62" s="83" t="s">
        <v>480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485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486</v>
      </c>
      <c r="B63" s="83" t="s">
        <v>480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487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488</v>
      </c>
      <c r="B64" s="83" t="s">
        <v>480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497</v>
      </c>
      <c r="B65" s="83" t="s">
        <v>728</v>
      </c>
      <c r="C65" s="83">
        <v>0.08</v>
      </c>
      <c r="D65" s="83">
        <v>0.88600000000000001</v>
      </c>
      <c r="E65" s="83">
        <v>1.0209999999999999</v>
      </c>
      <c r="F65" s="83">
        <v>22.95</v>
      </c>
      <c r="G65" s="83">
        <v>90</v>
      </c>
      <c r="H65" s="83">
        <v>90</v>
      </c>
      <c r="I65" s="83" t="s">
        <v>483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498</v>
      </c>
      <c r="B66" s="83" t="s">
        <v>728</v>
      </c>
      <c r="C66" s="83">
        <v>0.08</v>
      </c>
      <c r="D66" s="83">
        <v>0.88600000000000001</v>
      </c>
      <c r="E66" s="83">
        <v>1.0209999999999999</v>
      </c>
      <c r="F66" s="83">
        <v>129.22999999999999</v>
      </c>
      <c r="G66" s="83">
        <v>180</v>
      </c>
      <c r="H66" s="83">
        <v>90</v>
      </c>
      <c r="I66" s="83" t="s">
        <v>485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499</v>
      </c>
      <c r="B67" s="83" t="s">
        <v>727</v>
      </c>
      <c r="C67" s="83">
        <v>0.3</v>
      </c>
      <c r="D67" s="83">
        <v>0.4</v>
      </c>
      <c r="E67" s="83">
        <v>0.433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515</v>
      </c>
      <c r="B68" s="83" t="s">
        <v>726</v>
      </c>
      <c r="C68" s="83">
        <v>0.08</v>
      </c>
      <c r="D68" s="83">
        <v>0.88600000000000001</v>
      </c>
      <c r="E68" s="83">
        <v>1.0209999999999999</v>
      </c>
      <c r="F68" s="83">
        <v>70.599999999999994</v>
      </c>
      <c r="G68" s="83">
        <v>0</v>
      </c>
      <c r="H68" s="83">
        <v>90</v>
      </c>
      <c r="I68" s="83" t="s">
        <v>481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517</v>
      </c>
      <c r="B69" s="83" t="s">
        <v>726</v>
      </c>
      <c r="C69" s="83">
        <v>0.08</v>
      </c>
      <c r="D69" s="83">
        <v>0.88600000000000001</v>
      </c>
      <c r="E69" s="83">
        <v>1.0209999999999999</v>
      </c>
      <c r="F69" s="83">
        <v>26.02</v>
      </c>
      <c r="G69" s="83">
        <v>180</v>
      </c>
      <c r="H69" s="83">
        <v>90</v>
      </c>
      <c r="I69" s="83" t="s">
        <v>485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516</v>
      </c>
      <c r="B70" s="83" t="s">
        <v>726</v>
      </c>
      <c r="C70" s="83">
        <v>0.08</v>
      </c>
      <c r="D70" s="83">
        <v>0.88600000000000001</v>
      </c>
      <c r="E70" s="83">
        <v>1.0209999999999999</v>
      </c>
      <c r="F70" s="83">
        <v>26.01</v>
      </c>
      <c r="G70" s="83">
        <v>0</v>
      </c>
      <c r="H70" s="83">
        <v>90</v>
      </c>
      <c r="I70" s="83" t="s">
        <v>481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518</v>
      </c>
      <c r="B71" s="83" t="s">
        <v>726</v>
      </c>
      <c r="C71" s="83">
        <v>0.08</v>
      </c>
      <c r="D71" s="83">
        <v>0.88600000000000001</v>
      </c>
      <c r="E71" s="83">
        <v>1.0209999999999999</v>
      </c>
      <c r="F71" s="83">
        <v>70.599999999999994</v>
      </c>
      <c r="G71" s="83">
        <v>180</v>
      </c>
      <c r="H71" s="83">
        <v>90</v>
      </c>
      <c r="I71" s="83" t="s">
        <v>485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535</v>
      </c>
      <c r="B72" s="83" t="s">
        <v>726</v>
      </c>
      <c r="C72" s="83">
        <v>0.08</v>
      </c>
      <c r="D72" s="83">
        <v>0.88600000000000001</v>
      </c>
      <c r="E72" s="83">
        <v>1.0209999999999999</v>
      </c>
      <c r="F72" s="83">
        <v>17.649999999999999</v>
      </c>
      <c r="G72" s="83">
        <v>0</v>
      </c>
      <c r="H72" s="83">
        <v>90</v>
      </c>
      <c r="I72" s="83" t="s">
        <v>481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536</v>
      </c>
      <c r="B73" s="83" t="s">
        <v>726</v>
      </c>
      <c r="C73" s="83">
        <v>0.08</v>
      </c>
      <c r="D73" s="83">
        <v>0.88600000000000001</v>
      </c>
      <c r="E73" s="83">
        <v>1.0209999999999999</v>
      </c>
      <c r="F73" s="83">
        <v>15.79</v>
      </c>
      <c r="G73" s="83">
        <v>0</v>
      </c>
      <c r="H73" s="83">
        <v>90</v>
      </c>
      <c r="I73" s="83" t="s">
        <v>481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537</v>
      </c>
      <c r="B74" s="83" t="s">
        <v>726</v>
      </c>
      <c r="C74" s="83">
        <v>0.08</v>
      </c>
      <c r="D74" s="83">
        <v>0.88600000000000001</v>
      </c>
      <c r="E74" s="83">
        <v>1.0209999999999999</v>
      </c>
      <c r="F74" s="83">
        <v>52.03</v>
      </c>
      <c r="G74" s="83">
        <v>180</v>
      </c>
      <c r="H74" s="83">
        <v>90</v>
      </c>
      <c r="I74" s="83" t="s">
        <v>485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538</v>
      </c>
      <c r="B75" s="83" t="s">
        <v>727</v>
      </c>
      <c r="C75" s="83">
        <v>0.3</v>
      </c>
      <c r="D75" s="83">
        <v>0.4</v>
      </c>
      <c r="E75" s="83">
        <v>0.433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539</v>
      </c>
      <c r="B76" s="83" t="s">
        <v>727</v>
      </c>
      <c r="C76" s="83">
        <v>0.3</v>
      </c>
      <c r="D76" s="83">
        <v>0.4</v>
      </c>
      <c r="E76" s="83">
        <v>0.433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529</v>
      </c>
      <c r="B77" s="83" t="s">
        <v>726</v>
      </c>
      <c r="C77" s="83">
        <v>0.08</v>
      </c>
      <c r="D77" s="83">
        <v>0.88600000000000001</v>
      </c>
      <c r="E77" s="83">
        <v>1.0209999999999999</v>
      </c>
      <c r="F77" s="83">
        <v>97.55</v>
      </c>
      <c r="G77" s="83">
        <v>0</v>
      </c>
      <c r="H77" s="83">
        <v>90</v>
      </c>
      <c r="I77" s="83" t="s">
        <v>481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530</v>
      </c>
      <c r="B78" s="83" t="s">
        <v>727</v>
      </c>
      <c r="C78" s="83">
        <v>0.3</v>
      </c>
      <c r="D78" s="83">
        <v>0.4</v>
      </c>
      <c r="E78" s="83">
        <v>0.433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533</v>
      </c>
      <c r="B79" s="83" t="s">
        <v>726</v>
      </c>
      <c r="C79" s="83">
        <v>0.08</v>
      </c>
      <c r="D79" s="83">
        <v>0.88600000000000001</v>
      </c>
      <c r="E79" s="83">
        <v>1.0209999999999999</v>
      </c>
      <c r="F79" s="83">
        <v>13.94</v>
      </c>
      <c r="G79" s="83">
        <v>180</v>
      </c>
      <c r="H79" s="83">
        <v>90</v>
      </c>
      <c r="I79" s="83" t="s">
        <v>485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532</v>
      </c>
      <c r="B80" s="83" t="s">
        <v>726</v>
      </c>
      <c r="C80" s="83">
        <v>0.08</v>
      </c>
      <c r="D80" s="83">
        <v>0.88600000000000001</v>
      </c>
      <c r="E80" s="83">
        <v>1.0209999999999999</v>
      </c>
      <c r="F80" s="83">
        <v>52.03</v>
      </c>
      <c r="G80" s="83">
        <v>90</v>
      </c>
      <c r="H80" s="83">
        <v>90</v>
      </c>
      <c r="I80" s="83" t="s">
        <v>483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531</v>
      </c>
      <c r="B81" s="83" t="s">
        <v>726</v>
      </c>
      <c r="C81" s="83">
        <v>0.08</v>
      </c>
      <c r="D81" s="83">
        <v>0.88600000000000001</v>
      </c>
      <c r="E81" s="83">
        <v>1.0209999999999999</v>
      </c>
      <c r="F81" s="83">
        <v>21.37</v>
      </c>
      <c r="G81" s="83">
        <v>0</v>
      </c>
      <c r="H81" s="83">
        <v>90</v>
      </c>
      <c r="I81" s="83" t="s">
        <v>481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534</v>
      </c>
      <c r="B82" s="83" t="s">
        <v>727</v>
      </c>
      <c r="C82" s="83">
        <v>0.3</v>
      </c>
      <c r="D82" s="83">
        <v>0.4</v>
      </c>
      <c r="E82" s="83">
        <v>0.433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496</v>
      </c>
      <c r="B83" s="83" t="s">
        <v>728</v>
      </c>
      <c r="C83" s="83">
        <v>0.08</v>
      </c>
      <c r="D83" s="83">
        <v>0.88600000000000001</v>
      </c>
      <c r="E83" s="83">
        <v>1.0209999999999999</v>
      </c>
      <c r="F83" s="83">
        <v>67.63</v>
      </c>
      <c r="G83" s="83">
        <v>90</v>
      </c>
      <c r="H83" s="83">
        <v>90</v>
      </c>
      <c r="I83" s="83" t="s">
        <v>483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495</v>
      </c>
      <c r="B84" s="83" t="s">
        <v>728</v>
      </c>
      <c r="C84" s="83">
        <v>0.08</v>
      </c>
      <c r="D84" s="83">
        <v>0.88600000000000001</v>
      </c>
      <c r="E84" s="83">
        <v>1.0209999999999999</v>
      </c>
      <c r="F84" s="83">
        <v>18.12</v>
      </c>
      <c r="G84" s="83">
        <v>0</v>
      </c>
      <c r="H84" s="83">
        <v>90</v>
      </c>
      <c r="I84" s="83" t="s">
        <v>481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500</v>
      </c>
      <c r="B85" s="83" t="s">
        <v>728</v>
      </c>
      <c r="C85" s="83">
        <v>0.08</v>
      </c>
      <c r="D85" s="83">
        <v>0.88600000000000001</v>
      </c>
      <c r="E85" s="83">
        <v>1.0209999999999999</v>
      </c>
      <c r="F85" s="83">
        <v>213.77</v>
      </c>
      <c r="G85" s="83">
        <v>0</v>
      </c>
      <c r="H85" s="83">
        <v>90</v>
      </c>
      <c r="I85" s="83" t="s">
        <v>481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502</v>
      </c>
      <c r="B86" s="83" t="s">
        <v>728</v>
      </c>
      <c r="C86" s="83">
        <v>0.08</v>
      </c>
      <c r="D86" s="83">
        <v>0.88600000000000001</v>
      </c>
      <c r="E86" s="83">
        <v>1.0209999999999999</v>
      </c>
      <c r="F86" s="83">
        <v>167.88</v>
      </c>
      <c r="G86" s="83">
        <v>180</v>
      </c>
      <c r="H86" s="83">
        <v>90</v>
      </c>
      <c r="I86" s="83" t="s">
        <v>485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503</v>
      </c>
      <c r="B87" s="83" t="s">
        <v>728</v>
      </c>
      <c r="C87" s="83">
        <v>0.08</v>
      </c>
      <c r="D87" s="83">
        <v>0.88600000000000001</v>
      </c>
      <c r="E87" s="83">
        <v>1.0209999999999999</v>
      </c>
      <c r="F87" s="83">
        <v>41.06</v>
      </c>
      <c r="G87" s="83">
        <v>270</v>
      </c>
      <c r="H87" s="83">
        <v>90</v>
      </c>
      <c r="I87" s="83" t="s">
        <v>487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501</v>
      </c>
      <c r="B88" s="83" t="s">
        <v>728</v>
      </c>
      <c r="C88" s="83">
        <v>0.08</v>
      </c>
      <c r="D88" s="83">
        <v>0.88600000000000001</v>
      </c>
      <c r="E88" s="83">
        <v>1.0209999999999999</v>
      </c>
      <c r="F88" s="83">
        <v>12.08</v>
      </c>
      <c r="G88" s="83">
        <v>0</v>
      </c>
      <c r="H88" s="83">
        <v>90</v>
      </c>
      <c r="I88" s="83" t="s">
        <v>481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504</v>
      </c>
      <c r="B89" s="83" t="s">
        <v>727</v>
      </c>
      <c r="C89" s="83">
        <v>0.3</v>
      </c>
      <c r="D89" s="83">
        <v>0.4</v>
      </c>
      <c r="E89" s="83">
        <v>0.433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493</v>
      </c>
      <c r="B90" s="83" t="s">
        <v>728</v>
      </c>
      <c r="C90" s="83">
        <v>0.08</v>
      </c>
      <c r="D90" s="83">
        <v>0.88600000000000001</v>
      </c>
      <c r="E90" s="83">
        <v>1.0209999999999999</v>
      </c>
      <c r="F90" s="83">
        <v>62.8</v>
      </c>
      <c r="G90" s="83">
        <v>0</v>
      </c>
      <c r="H90" s="83">
        <v>90</v>
      </c>
      <c r="I90" s="83" t="s">
        <v>481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489</v>
      </c>
      <c r="B91" s="83" t="s">
        <v>728</v>
      </c>
      <c r="C91" s="83">
        <v>0.08</v>
      </c>
      <c r="D91" s="83">
        <v>0.88600000000000001</v>
      </c>
      <c r="E91" s="83">
        <v>1.0209999999999999</v>
      </c>
      <c r="F91" s="83">
        <v>45.89</v>
      </c>
      <c r="G91" s="83">
        <v>180</v>
      </c>
      <c r="H91" s="83">
        <v>90</v>
      </c>
      <c r="I91" s="83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490</v>
      </c>
      <c r="B92" s="83" t="s">
        <v>728</v>
      </c>
      <c r="C92" s="83">
        <v>0.08</v>
      </c>
      <c r="D92" s="83">
        <v>0.88600000000000001</v>
      </c>
      <c r="E92" s="83">
        <v>1.0209999999999999</v>
      </c>
      <c r="F92" s="83">
        <v>22.95</v>
      </c>
      <c r="G92" s="83">
        <v>270</v>
      </c>
      <c r="H92" s="83">
        <v>90</v>
      </c>
      <c r="I92" s="83" t="s">
        <v>487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491</v>
      </c>
      <c r="B93" s="83" t="s">
        <v>727</v>
      </c>
      <c r="C93" s="83">
        <v>0.3</v>
      </c>
      <c r="D93" s="83">
        <v>0.4</v>
      </c>
      <c r="E93" s="83">
        <v>0.433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492</v>
      </c>
      <c r="B94" s="83" t="s">
        <v>728</v>
      </c>
      <c r="C94" s="83">
        <v>0.08</v>
      </c>
      <c r="D94" s="83">
        <v>0.88600000000000001</v>
      </c>
      <c r="E94" s="83">
        <v>1.0209999999999999</v>
      </c>
      <c r="F94" s="83">
        <v>26.57</v>
      </c>
      <c r="G94" s="83">
        <v>270</v>
      </c>
      <c r="H94" s="83">
        <v>90</v>
      </c>
      <c r="I94" s="83" t="s">
        <v>487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505</v>
      </c>
      <c r="B95" s="83" t="s">
        <v>726</v>
      </c>
      <c r="C95" s="83">
        <v>0.08</v>
      </c>
      <c r="D95" s="83">
        <v>0.88600000000000001</v>
      </c>
      <c r="E95" s="83">
        <v>1.0209999999999999</v>
      </c>
      <c r="F95" s="83">
        <v>55.74</v>
      </c>
      <c r="G95" s="83">
        <v>180</v>
      </c>
      <c r="H95" s="83">
        <v>90</v>
      </c>
      <c r="I95" s="83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506</v>
      </c>
      <c r="B96" s="83" t="s">
        <v>726</v>
      </c>
      <c r="C96" s="83">
        <v>0.08</v>
      </c>
      <c r="D96" s="83">
        <v>0.88600000000000001</v>
      </c>
      <c r="E96" s="83">
        <v>1.0209999999999999</v>
      </c>
      <c r="F96" s="83">
        <v>104.06</v>
      </c>
      <c r="G96" s="83">
        <v>270</v>
      </c>
      <c r="H96" s="83">
        <v>90</v>
      </c>
      <c r="I96" s="83" t="s">
        <v>487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519</v>
      </c>
      <c r="B97" s="83" t="s">
        <v>726</v>
      </c>
      <c r="C97" s="83">
        <v>0.08</v>
      </c>
      <c r="D97" s="83">
        <v>0.88600000000000001</v>
      </c>
      <c r="E97" s="83">
        <v>1.0209999999999999</v>
      </c>
      <c r="F97" s="83">
        <v>13.94</v>
      </c>
      <c r="G97" s="83">
        <v>180</v>
      </c>
      <c r="H97" s="83">
        <v>90</v>
      </c>
      <c r="I97" s="83" t="s">
        <v>485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520</v>
      </c>
      <c r="B98" s="83" t="s">
        <v>726</v>
      </c>
      <c r="C98" s="83">
        <v>0.08</v>
      </c>
      <c r="D98" s="83">
        <v>0.88600000000000001</v>
      </c>
      <c r="E98" s="83">
        <v>1.0209999999999999</v>
      </c>
      <c r="F98" s="83">
        <v>26.01</v>
      </c>
      <c r="G98" s="83">
        <v>270</v>
      </c>
      <c r="H98" s="83">
        <v>90</v>
      </c>
      <c r="I98" s="83" t="s">
        <v>487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521</v>
      </c>
      <c r="B99" s="83" t="s">
        <v>727</v>
      </c>
      <c r="C99" s="83">
        <v>0.3</v>
      </c>
      <c r="D99" s="83">
        <v>0.4</v>
      </c>
      <c r="E99" s="83">
        <v>0.433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507</v>
      </c>
      <c r="B100" s="83" t="s">
        <v>726</v>
      </c>
      <c r="C100" s="83">
        <v>0.08</v>
      </c>
      <c r="D100" s="83">
        <v>0.88600000000000001</v>
      </c>
      <c r="E100" s="83">
        <v>1.0209999999999999</v>
      </c>
      <c r="F100" s="83">
        <v>55.74</v>
      </c>
      <c r="G100" s="83">
        <v>0</v>
      </c>
      <c r="H100" s="83">
        <v>90</v>
      </c>
      <c r="I100" s="83" t="s">
        <v>481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508</v>
      </c>
      <c r="B101" s="83" t="s">
        <v>726</v>
      </c>
      <c r="C101" s="83">
        <v>0.08</v>
      </c>
      <c r="D101" s="83">
        <v>0.88600000000000001</v>
      </c>
      <c r="E101" s="83">
        <v>1.0209999999999999</v>
      </c>
      <c r="F101" s="83">
        <v>104.05</v>
      </c>
      <c r="G101" s="83">
        <v>270</v>
      </c>
      <c r="H101" s="83">
        <v>90</v>
      </c>
      <c r="I101" s="83" t="s">
        <v>487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522</v>
      </c>
      <c r="B102" s="83" t="s">
        <v>726</v>
      </c>
      <c r="C102" s="83">
        <v>0.08</v>
      </c>
      <c r="D102" s="83">
        <v>0.88600000000000001</v>
      </c>
      <c r="E102" s="83">
        <v>1.0209999999999999</v>
      </c>
      <c r="F102" s="83">
        <v>13.94</v>
      </c>
      <c r="G102" s="83">
        <v>0</v>
      </c>
      <c r="H102" s="83">
        <v>90</v>
      </c>
      <c r="I102" s="83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523</v>
      </c>
      <c r="B103" s="83" t="s">
        <v>726</v>
      </c>
      <c r="C103" s="83">
        <v>0.08</v>
      </c>
      <c r="D103" s="83">
        <v>0.88600000000000001</v>
      </c>
      <c r="E103" s="83">
        <v>1.0209999999999999</v>
      </c>
      <c r="F103" s="83">
        <v>26.01</v>
      </c>
      <c r="G103" s="83">
        <v>270</v>
      </c>
      <c r="H103" s="83">
        <v>90</v>
      </c>
      <c r="I103" s="83" t="s">
        <v>487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524</v>
      </c>
      <c r="B104" s="83" t="s">
        <v>727</v>
      </c>
      <c r="C104" s="83">
        <v>0.3</v>
      </c>
      <c r="D104" s="83">
        <v>0.4</v>
      </c>
      <c r="E104" s="83">
        <v>0.433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509</v>
      </c>
      <c r="B105" s="83" t="s">
        <v>726</v>
      </c>
      <c r="C105" s="83">
        <v>0.08</v>
      </c>
      <c r="D105" s="83">
        <v>0.88600000000000001</v>
      </c>
      <c r="E105" s="83">
        <v>1.0209999999999999</v>
      </c>
      <c r="F105" s="83">
        <v>847.14</v>
      </c>
      <c r="G105" s="83">
        <v>180</v>
      </c>
      <c r="H105" s="83">
        <v>90</v>
      </c>
      <c r="I105" s="83" t="s">
        <v>485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525</v>
      </c>
      <c r="B106" s="83" t="s">
        <v>726</v>
      </c>
      <c r="C106" s="83">
        <v>0.08</v>
      </c>
      <c r="D106" s="83">
        <v>0.88600000000000001</v>
      </c>
      <c r="E106" s="83">
        <v>1.0209999999999999</v>
      </c>
      <c r="F106" s="83">
        <v>183.96</v>
      </c>
      <c r="G106" s="83">
        <v>180</v>
      </c>
      <c r="H106" s="83">
        <v>90</v>
      </c>
      <c r="I106" s="83" t="s">
        <v>485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526</v>
      </c>
      <c r="B107" s="83" t="s">
        <v>727</v>
      </c>
      <c r="C107" s="83">
        <v>0.3</v>
      </c>
      <c r="D107" s="83">
        <v>0.4</v>
      </c>
      <c r="E107" s="83">
        <v>0.433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510</v>
      </c>
      <c r="B108" s="83" t="s">
        <v>726</v>
      </c>
      <c r="C108" s="83">
        <v>0.08</v>
      </c>
      <c r="D108" s="83">
        <v>0.88600000000000001</v>
      </c>
      <c r="E108" s="83">
        <v>1.0209999999999999</v>
      </c>
      <c r="F108" s="83">
        <v>847.37</v>
      </c>
      <c r="G108" s="83">
        <v>0</v>
      </c>
      <c r="H108" s="83">
        <v>90</v>
      </c>
      <c r="I108" s="83" t="s">
        <v>481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511</v>
      </c>
      <c r="B109" s="83" t="s">
        <v>726</v>
      </c>
      <c r="C109" s="83">
        <v>0.08</v>
      </c>
      <c r="D109" s="83">
        <v>0.88600000000000001</v>
      </c>
      <c r="E109" s="83">
        <v>1.0209999999999999</v>
      </c>
      <c r="F109" s="83">
        <v>104.06</v>
      </c>
      <c r="G109" s="83">
        <v>90</v>
      </c>
      <c r="H109" s="83">
        <v>90</v>
      </c>
      <c r="I109" s="83" t="s">
        <v>483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512</v>
      </c>
      <c r="B110" s="83" t="s">
        <v>726</v>
      </c>
      <c r="C110" s="83">
        <v>0.08</v>
      </c>
      <c r="D110" s="83">
        <v>0.88600000000000001</v>
      </c>
      <c r="E110" s="83">
        <v>1.0209999999999999</v>
      </c>
      <c r="F110" s="83">
        <v>55.74</v>
      </c>
      <c r="G110" s="83">
        <v>180</v>
      </c>
      <c r="H110" s="83">
        <v>90</v>
      </c>
      <c r="I110" s="83" t="s">
        <v>485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514</v>
      </c>
      <c r="B111" s="83" t="s">
        <v>726</v>
      </c>
      <c r="C111" s="83">
        <v>0.08</v>
      </c>
      <c r="D111" s="83">
        <v>0.88600000000000001</v>
      </c>
      <c r="E111" s="83">
        <v>1.0209999999999999</v>
      </c>
      <c r="F111" s="83">
        <v>104.05</v>
      </c>
      <c r="G111" s="83">
        <v>90</v>
      </c>
      <c r="H111" s="83">
        <v>90</v>
      </c>
      <c r="I111" s="83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513</v>
      </c>
      <c r="B112" s="83" t="s">
        <v>726</v>
      </c>
      <c r="C112" s="83">
        <v>0.08</v>
      </c>
      <c r="D112" s="83">
        <v>0.88600000000000001</v>
      </c>
      <c r="E112" s="83">
        <v>1.0209999999999999</v>
      </c>
      <c r="F112" s="83">
        <v>55.74</v>
      </c>
      <c r="G112" s="83">
        <v>0</v>
      </c>
      <c r="H112" s="83">
        <v>90</v>
      </c>
      <c r="I112" s="83" t="s">
        <v>481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494</v>
      </c>
      <c r="B113" s="83" t="s">
        <v>728</v>
      </c>
      <c r="C113" s="83">
        <v>0.08</v>
      </c>
      <c r="D113" s="83">
        <v>0.88600000000000001</v>
      </c>
      <c r="E113" s="83">
        <v>1.0209999999999999</v>
      </c>
      <c r="F113" s="83">
        <v>36.229999999999997</v>
      </c>
      <c r="G113" s="83">
        <v>0</v>
      </c>
      <c r="H113" s="83">
        <v>90</v>
      </c>
      <c r="I113" s="83" t="s">
        <v>481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175</v>
      </c>
      <c r="C115" s="83" t="s">
        <v>540</v>
      </c>
      <c r="D115" s="83" t="s">
        <v>541</v>
      </c>
      <c r="E115" s="83" t="s">
        <v>542</v>
      </c>
      <c r="F115" s="83" t="s">
        <v>170</v>
      </c>
      <c r="G115" s="83" t="s">
        <v>543</v>
      </c>
      <c r="H115" s="83" t="s">
        <v>544</v>
      </c>
      <c r="I115" s="83" t="s">
        <v>545</v>
      </c>
      <c r="J115" s="83" t="s">
        <v>476</v>
      </c>
      <c r="K115" s="83" t="s">
        <v>478</v>
      </c>
      <c r="L115"/>
      <c r="M115"/>
      <c r="N115"/>
      <c r="O115"/>
      <c r="P115"/>
      <c r="Q115"/>
      <c r="R115"/>
      <c r="S115"/>
    </row>
    <row r="116" spans="1:19">
      <c r="A116" s="83" t="s">
        <v>569</v>
      </c>
      <c r="B116" s="83" t="s">
        <v>877</v>
      </c>
      <c r="C116" s="83">
        <v>32.21</v>
      </c>
      <c r="D116" s="83">
        <v>32.21</v>
      </c>
      <c r="E116" s="83">
        <v>3.5249999999999999</v>
      </c>
      <c r="F116" s="83">
        <v>0.40699999999999997</v>
      </c>
      <c r="G116" s="83">
        <v>0.316</v>
      </c>
      <c r="H116" s="83" t="s">
        <v>547</v>
      </c>
      <c r="I116" s="83" t="s">
        <v>527</v>
      </c>
      <c r="J116" s="83">
        <v>0</v>
      </c>
      <c r="K116" s="83" t="s">
        <v>481</v>
      </c>
      <c r="L116"/>
      <c r="M116"/>
      <c r="N116"/>
      <c r="O116"/>
      <c r="P116"/>
      <c r="Q116"/>
      <c r="R116"/>
      <c r="S116"/>
    </row>
    <row r="117" spans="1:19">
      <c r="A117" s="83" t="s">
        <v>548</v>
      </c>
      <c r="B117" s="83" t="s">
        <v>877</v>
      </c>
      <c r="C117" s="83">
        <v>65.62</v>
      </c>
      <c r="D117" s="83">
        <v>65.62</v>
      </c>
      <c r="E117" s="83">
        <v>3.5249999999999999</v>
      </c>
      <c r="F117" s="83">
        <v>0.40699999999999997</v>
      </c>
      <c r="G117" s="83">
        <v>0.316</v>
      </c>
      <c r="H117" s="83" t="s">
        <v>547</v>
      </c>
      <c r="I117" s="83" t="s">
        <v>498</v>
      </c>
      <c r="J117" s="83">
        <v>180</v>
      </c>
      <c r="K117" s="83" t="s">
        <v>485</v>
      </c>
      <c r="L117"/>
      <c r="M117"/>
      <c r="N117"/>
      <c r="O117"/>
      <c r="P117"/>
      <c r="Q117"/>
      <c r="R117"/>
      <c r="S117"/>
    </row>
    <row r="118" spans="1:19">
      <c r="A118" s="83" t="s">
        <v>560</v>
      </c>
      <c r="B118" s="83" t="s">
        <v>877</v>
      </c>
      <c r="C118" s="83">
        <v>5.82</v>
      </c>
      <c r="D118" s="83">
        <v>23.29</v>
      </c>
      <c r="E118" s="83">
        <v>3.5249999999999999</v>
      </c>
      <c r="F118" s="83">
        <v>0.40699999999999997</v>
      </c>
      <c r="G118" s="83">
        <v>0.316</v>
      </c>
      <c r="H118" s="83" t="s">
        <v>547</v>
      </c>
      <c r="I118" s="83" t="s">
        <v>515</v>
      </c>
      <c r="J118" s="83">
        <v>0</v>
      </c>
      <c r="K118" s="83" t="s">
        <v>481</v>
      </c>
      <c r="L118"/>
      <c r="M118"/>
      <c r="N118"/>
      <c r="O118"/>
      <c r="P118"/>
      <c r="Q118"/>
      <c r="R118"/>
      <c r="S118"/>
    </row>
    <row r="119" spans="1:19">
      <c r="A119" s="83" t="s">
        <v>562</v>
      </c>
      <c r="B119" s="83" t="s">
        <v>877</v>
      </c>
      <c r="C119" s="83">
        <v>2.15</v>
      </c>
      <c r="D119" s="83">
        <v>8.58</v>
      </c>
      <c r="E119" s="83">
        <v>3.5249999999999999</v>
      </c>
      <c r="F119" s="83">
        <v>0.40699999999999997</v>
      </c>
      <c r="G119" s="83">
        <v>0.316</v>
      </c>
      <c r="H119" s="83" t="s">
        <v>547</v>
      </c>
      <c r="I119" s="83" t="s">
        <v>517</v>
      </c>
      <c r="J119" s="83">
        <v>180</v>
      </c>
      <c r="K119" s="83" t="s">
        <v>485</v>
      </c>
      <c r="L119"/>
      <c r="M119"/>
      <c r="N119"/>
      <c r="O119"/>
      <c r="P119"/>
      <c r="Q119"/>
      <c r="R119"/>
      <c r="S119"/>
    </row>
    <row r="120" spans="1:19">
      <c r="A120" s="83" t="s">
        <v>561</v>
      </c>
      <c r="B120" s="83" t="s">
        <v>877</v>
      </c>
      <c r="C120" s="83">
        <v>2.15</v>
      </c>
      <c r="D120" s="83">
        <v>8.59</v>
      </c>
      <c r="E120" s="83">
        <v>3.5249999999999999</v>
      </c>
      <c r="F120" s="83">
        <v>0.40699999999999997</v>
      </c>
      <c r="G120" s="83">
        <v>0.316</v>
      </c>
      <c r="H120" s="83" t="s">
        <v>547</v>
      </c>
      <c r="I120" s="83" t="s">
        <v>516</v>
      </c>
      <c r="J120" s="83">
        <v>0</v>
      </c>
      <c r="K120" s="83" t="s">
        <v>481</v>
      </c>
      <c r="L120"/>
      <c r="M120"/>
      <c r="N120"/>
      <c r="O120"/>
      <c r="P120"/>
      <c r="Q120"/>
      <c r="R120"/>
      <c r="S120"/>
    </row>
    <row r="121" spans="1:19">
      <c r="A121" s="83" t="s">
        <v>563</v>
      </c>
      <c r="B121" s="83" t="s">
        <v>877</v>
      </c>
      <c r="C121" s="83">
        <v>5.82</v>
      </c>
      <c r="D121" s="83">
        <v>23.29</v>
      </c>
      <c r="E121" s="83">
        <v>3.5249999999999999</v>
      </c>
      <c r="F121" s="83">
        <v>0.40699999999999997</v>
      </c>
      <c r="G121" s="83">
        <v>0.316</v>
      </c>
      <c r="H121" s="83" t="s">
        <v>547</v>
      </c>
      <c r="I121" s="83" t="s">
        <v>518</v>
      </c>
      <c r="J121" s="83">
        <v>180</v>
      </c>
      <c r="K121" s="83" t="s">
        <v>485</v>
      </c>
      <c r="L121"/>
      <c r="M121"/>
      <c r="N121"/>
      <c r="O121"/>
      <c r="P121"/>
      <c r="Q121"/>
      <c r="R121"/>
      <c r="S121"/>
    </row>
    <row r="122" spans="1:19">
      <c r="A122" s="83" t="s">
        <v>574</v>
      </c>
      <c r="B122" s="83" t="s">
        <v>877</v>
      </c>
      <c r="C122" s="83">
        <v>5.83</v>
      </c>
      <c r="D122" s="83">
        <v>5.83</v>
      </c>
      <c r="E122" s="83">
        <v>3.5249999999999999</v>
      </c>
      <c r="F122" s="83">
        <v>0.40699999999999997</v>
      </c>
      <c r="G122" s="83">
        <v>0.316</v>
      </c>
      <c r="H122" s="83" t="s">
        <v>547</v>
      </c>
      <c r="I122" s="83" t="s">
        <v>535</v>
      </c>
      <c r="J122" s="83">
        <v>0</v>
      </c>
      <c r="K122" s="83" t="s">
        <v>481</v>
      </c>
      <c r="L122"/>
      <c r="M122"/>
      <c r="N122"/>
      <c r="O122"/>
      <c r="P122"/>
      <c r="Q122"/>
      <c r="R122"/>
      <c r="S122"/>
    </row>
    <row r="123" spans="1:19">
      <c r="A123" s="83" t="s">
        <v>575</v>
      </c>
      <c r="B123" s="83" t="s">
        <v>877</v>
      </c>
      <c r="C123" s="83">
        <v>5.21</v>
      </c>
      <c r="D123" s="83">
        <v>5.21</v>
      </c>
      <c r="E123" s="83">
        <v>3.5249999999999999</v>
      </c>
      <c r="F123" s="83">
        <v>0.40699999999999997</v>
      </c>
      <c r="G123" s="83">
        <v>0.316</v>
      </c>
      <c r="H123" s="83" t="s">
        <v>547</v>
      </c>
      <c r="I123" s="83" t="s">
        <v>536</v>
      </c>
      <c r="J123" s="83">
        <v>0</v>
      </c>
      <c r="K123" s="83" t="s">
        <v>481</v>
      </c>
      <c r="L123"/>
      <c r="M123"/>
      <c r="N123"/>
      <c r="O123"/>
      <c r="P123"/>
      <c r="Q123"/>
      <c r="R123"/>
      <c r="S123"/>
    </row>
    <row r="124" spans="1:19">
      <c r="A124" s="83" t="s">
        <v>576</v>
      </c>
      <c r="B124" s="83" t="s">
        <v>877</v>
      </c>
      <c r="C124" s="83">
        <v>17.18</v>
      </c>
      <c r="D124" s="83">
        <v>17.18</v>
      </c>
      <c r="E124" s="83">
        <v>3.5249999999999999</v>
      </c>
      <c r="F124" s="83">
        <v>0.40699999999999997</v>
      </c>
      <c r="G124" s="83">
        <v>0.316</v>
      </c>
      <c r="H124" s="83" t="s">
        <v>547</v>
      </c>
      <c r="I124" s="83" t="s">
        <v>537</v>
      </c>
      <c r="J124" s="83">
        <v>180</v>
      </c>
      <c r="K124" s="83" t="s">
        <v>485</v>
      </c>
      <c r="L124"/>
      <c r="M124"/>
      <c r="N124"/>
      <c r="O124"/>
      <c r="P124"/>
      <c r="Q124"/>
      <c r="R124"/>
      <c r="S124"/>
    </row>
    <row r="125" spans="1:19">
      <c r="A125" s="83" t="s">
        <v>570</v>
      </c>
      <c r="B125" s="83" t="s">
        <v>877</v>
      </c>
      <c r="C125" s="83">
        <v>32.21</v>
      </c>
      <c r="D125" s="83">
        <v>32.21</v>
      </c>
      <c r="E125" s="83">
        <v>3.5249999999999999</v>
      </c>
      <c r="F125" s="83">
        <v>0.40699999999999997</v>
      </c>
      <c r="G125" s="83">
        <v>0.316</v>
      </c>
      <c r="H125" s="83" t="s">
        <v>547</v>
      </c>
      <c r="I125" s="83" t="s">
        <v>529</v>
      </c>
      <c r="J125" s="83">
        <v>0</v>
      </c>
      <c r="K125" s="83" t="s">
        <v>481</v>
      </c>
      <c r="L125"/>
      <c r="M125"/>
      <c r="N125"/>
      <c r="O125"/>
      <c r="P125"/>
      <c r="Q125"/>
      <c r="R125"/>
      <c r="S125"/>
    </row>
    <row r="126" spans="1:19">
      <c r="A126" s="83" t="s">
        <v>573</v>
      </c>
      <c r="B126" s="83" t="s">
        <v>877</v>
      </c>
      <c r="C126" s="83">
        <v>4.5999999999999996</v>
      </c>
      <c r="D126" s="83">
        <v>4.5999999999999996</v>
      </c>
      <c r="E126" s="83">
        <v>3.5249999999999999</v>
      </c>
      <c r="F126" s="83">
        <v>0.40699999999999997</v>
      </c>
      <c r="G126" s="83">
        <v>0.316</v>
      </c>
      <c r="H126" s="83" t="s">
        <v>547</v>
      </c>
      <c r="I126" s="83" t="s">
        <v>533</v>
      </c>
      <c r="J126" s="83">
        <v>180</v>
      </c>
      <c r="K126" s="83" t="s">
        <v>485</v>
      </c>
      <c r="L126"/>
      <c r="M126"/>
      <c r="N126"/>
      <c r="O126"/>
      <c r="P126"/>
      <c r="Q126"/>
      <c r="R126"/>
      <c r="S126"/>
    </row>
    <row r="127" spans="1:19">
      <c r="A127" s="83" t="s">
        <v>572</v>
      </c>
      <c r="B127" s="83" t="s">
        <v>877</v>
      </c>
      <c r="C127" s="83">
        <v>17.18</v>
      </c>
      <c r="D127" s="83">
        <v>17.18</v>
      </c>
      <c r="E127" s="83">
        <v>3.5249999999999999</v>
      </c>
      <c r="F127" s="83">
        <v>0.40699999999999997</v>
      </c>
      <c r="G127" s="83">
        <v>0.316</v>
      </c>
      <c r="H127" s="83" t="s">
        <v>547</v>
      </c>
      <c r="I127" s="83" t="s">
        <v>532</v>
      </c>
      <c r="J127" s="83">
        <v>90</v>
      </c>
      <c r="K127" s="83" t="s">
        <v>483</v>
      </c>
      <c r="L127"/>
      <c r="M127"/>
      <c r="N127"/>
      <c r="O127"/>
      <c r="P127"/>
      <c r="Q127"/>
      <c r="R127"/>
      <c r="S127"/>
    </row>
    <row r="128" spans="1:19">
      <c r="A128" s="83" t="s">
        <v>571</v>
      </c>
      <c r="B128" s="83" t="s">
        <v>877</v>
      </c>
      <c r="C128" s="83">
        <v>4.5999999999999996</v>
      </c>
      <c r="D128" s="83">
        <v>4.5999999999999996</v>
      </c>
      <c r="E128" s="83">
        <v>3.5249999999999999</v>
      </c>
      <c r="F128" s="83">
        <v>0.40699999999999997</v>
      </c>
      <c r="G128" s="83">
        <v>0.316</v>
      </c>
      <c r="H128" s="83" t="s">
        <v>547</v>
      </c>
      <c r="I128" s="83" t="s">
        <v>531</v>
      </c>
      <c r="J128" s="83">
        <v>0</v>
      </c>
      <c r="K128" s="83" t="s">
        <v>481</v>
      </c>
      <c r="L128"/>
      <c r="M128"/>
      <c r="N128"/>
      <c r="O128"/>
      <c r="P128"/>
      <c r="Q128"/>
      <c r="R128"/>
      <c r="S128"/>
    </row>
    <row r="129" spans="1:19">
      <c r="A129" s="83" t="s">
        <v>549</v>
      </c>
      <c r="B129" s="83" t="s">
        <v>877</v>
      </c>
      <c r="C129" s="83">
        <v>85.24</v>
      </c>
      <c r="D129" s="83">
        <v>85.24</v>
      </c>
      <c r="E129" s="83">
        <v>3.5249999999999999</v>
      </c>
      <c r="F129" s="83">
        <v>0.40699999999999997</v>
      </c>
      <c r="G129" s="83">
        <v>0.316</v>
      </c>
      <c r="H129" s="83" t="s">
        <v>547</v>
      </c>
      <c r="I129" s="83" t="s">
        <v>502</v>
      </c>
      <c r="J129" s="83">
        <v>180</v>
      </c>
      <c r="K129" s="83" t="s">
        <v>485</v>
      </c>
      <c r="L129"/>
      <c r="M129"/>
      <c r="N129"/>
      <c r="O129"/>
      <c r="P129"/>
      <c r="Q129"/>
      <c r="R129"/>
      <c r="S129"/>
    </row>
    <row r="130" spans="1:19">
      <c r="A130" s="83" t="s">
        <v>546</v>
      </c>
      <c r="B130" s="83" t="s">
        <v>877</v>
      </c>
      <c r="C130" s="83">
        <v>23.3</v>
      </c>
      <c r="D130" s="83">
        <v>23.3</v>
      </c>
      <c r="E130" s="83">
        <v>3.5249999999999999</v>
      </c>
      <c r="F130" s="83">
        <v>0.40699999999999997</v>
      </c>
      <c r="G130" s="83">
        <v>0.316</v>
      </c>
      <c r="H130" s="83" t="s">
        <v>547</v>
      </c>
      <c r="I130" s="83" t="s">
        <v>489</v>
      </c>
      <c r="J130" s="83">
        <v>180</v>
      </c>
      <c r="K130" s="83" t="s">
        <v>485</v>
      </c>
      <c r="L130"/>
      <c r="M130"/>
      <c r="N130"/>
      <c r="O130"/>
      <c r="P130"/>
      <c r="Q130"/>
      <c r="R130"/>
      <c r="S130"/>
    </row>
    <row r="131" spans="1:19">
      <c r="A131" s="83" t="s">
        <v>550</v>
      </c>
      <c r="B131" s="83" t="s">
        <v>878</v>
      </c>
      <c r="C131" s="83">
        <v>4.5999999999999996</v>
      </c>
      <c r="D131" s="83">
        <v>18.39</v>
      </c>
      <c r="E131" s="83">
        <v>3.5249999999999999</v>
      </c>
      <c r="F131" s="83">
        <v>0.40699999999999997</v>
      </c>
      <c r="G131" s="83">
        <v>0.316</v>
      </c>
      <c r="H131" s="83" t="s">
        <v>547</v>
      </c>
      <c r="I131" s="83" t="s">
        <v>505</v>
      </c>
      <c r="J131" s="83">
        <v>180</v>
      </c>
      <c r="K131" s="83" t="s">
        <v>485</v>
      </c>
      <c r="L131"/>
      <c r="M131"/>
      <c r="N131"/>
      <c r="O131"/>
      <c r="P131"/>
      <c r="Q131"/>
      <c r="R131"/>
      <c r="S131"/>
    </row>
    <row r="132" spans="1:19">
      <c r="A132" s="83" t="s">
        <v>551</v>
      </c>
      <c r="B132" s="83" t="s">
        <v>878</v>
      </c>
      <c r="C132" s="83">
        <v>8.58</v>
      </c>
      <c r="D132" s="83">
        <v>34.33</v>
      </c>
      <c r="E132" s="83">
        <v>3.5249999999999999</v>
      </c>
      <c r="F132" s="83">
        <v>0.40699999999999997</v>
      </c>
      <c r="G132" s="83">
        <v>0.316</v>
      </c>
      <c r="H132" s="83" t="s">
        <v>547</v>
      </c>
      <c r="I132" s="83" t="s">
        <v>506</v>
      </c>
      <c r="J132" s="83">
        <v>270</v>
      </c>
      <c r="K132" s="83" t="s">
        <v>487</v>
      </c>
      <c r="L132"/>
      <c r="M132"/>
      <c r="N132"/>
      <c r="O132"/>
      <c r="P132"/>
      <c r="Q132"/>
      <c r="R132"/>
      <c r="S132"/>
    </row>
    <row r="133" spans="1:19">
      <c r="A133" s="83" t="s">
        <v>564</v>
      </c>
      <c r="B133" s="83" t="s">
        <v>878</v>
      </c>
      <c r="C133" s="83">
        <v>4.5999999999999996</v>
      </c>
      <c r="D133" s="83">
        <v>4.5999999999999996</v>
      </c>
      <c r="E133" s="83">
        <v>3.5249999999999999</v>
      </c>
      <c r="F133" s="83">
        <v>0.40699999999999997</v>
      </c>
      <c r="G133" s="83">
        <v>0.316</v>
      </c>
      <c r="H133" s="83" t="s">
        <v>547</v>
      </c>
      <c r="I133" s="83" t="s">
        <v>519</v>
      </c>
      <c r="J133" s="83">
        <v>180</v>
      </c>
      <c r="K133" s="83" t="s">
        <v>485</v>
      </c>
      <c r="L133"/>
      <c r="M133"/>
      <c r="N133"/>
      <c r="O133"/>
      <c r="P133"/>
      <c r="Q133"/>
      <c r="R133"/>
      <c r="S133"/>
    </row>
    <row r="134" spans="1:19">
      <c r="A134" s="83" t="s">
        <v>565</v>
      </c>
      <c r="B134" s="83" t="s">
        <v>878</v>
      </c>
      <c r="C134" s="83">
        <v>8.59</v>
      </c>
      <c r="D134" s="83">
        <v>8.59</v>
      </c>
      <c r="E134" s="83">
        <v>3.5249999999999999</v>
      </c>
      <c r="F134" s="83">
        <v>0.40699999999999997</v>
      </c>
      <c r="G134" s="83">
        <v>0.316</v>
      </c>
      <c r="H134" s="83" t="s">
        <v>547</v>
      </c>
      <c r="I134" s="83" t="s">
        <v>520</v>
      </c>
      <c r="J134" s="83">
        <v>270</v>
      </c>
      <c r="K134" s="83" t="s">
        <v>487</v>
      </c>
      <c r="L134"/>
      <c r="M134"/>
      <c r="N134"/>
      <c r="O134"/>
      <c r="P134"/>
      <c r="Q134"/>
      <c r="R134"/>
      <c r="S134"/>
    </row>
    <row r="135" spans="1:19">
      <c r="A135" s="83" t="s">
        <v>552</v>
      </c>
      <c r="B135" s="83" t="s">
        <v>878</v>
      </c>
      <c r="C135" s="83">
        <v>4.5999999999999996</v>
      </c>
      <c r="D135" s="83">
        <v>18.39</v>
      </c>
      <c r="E135" s="83">
        <v>3.5249999999999999</v>
      </c>
      <c r="F135" s="83">
        <v>0.40699999999999997</v>
      </c>
      <c r="G135" s="83">
        <v>0.316</v>
      </c>
      <c r="H135" s="83" t="s">
        <v>547</v>
      </c>
      <c r="I135" s="83" t="s">
        <v>507</v>
      </c>
      <c r="J135" s="83">
        <v>0</v>
      </c>
      <c r="K135" s="83" t="s">
        <v>481</v>
      </c>
      <c r="L135"/>
      <c r="M135"/>
      <c r="N135"/>
      <c r="O135"/>
      <c r="P135"/>
      <c r="Q135"/>
      <c r="R135"/>
      <c r="S135"/>
    </row>
    <row r="136" spans="1:19">
      <c r="A136" s="83" t="s">
        <v>553</v>
      </c>
      <c r="B136" s="83" t="s">
        <v>878</v>
      </c>
      <c r="C136" s="83">
        <v>8.58</v>
      </c>
      <c r="D136" s="83">
        <v>34.33</v>
      </c>
      <c r="E136" s="83">
        <v>3.5249999999999999</v>
      </c>
      <c r="F136" s="83">
        <v>0.40699999999999997</v>
      </c>
      <c r="G136" s="83">
        <v>0.316</v>
      </c>
      <c r="H136" s="83" t="s">
        <v>547</v>
      </c>
      <c r="I136" s="83" t="s">
        <v>508</v>
      </c>
      <c r="J136" s="83">
        <v>270</v>
      </c>
      <c r="K136" s="83" t="s">
        <v>487</v>
      </c>
      <c r="L136"/>
      <c r="M136"/>
      <c r="N136"/>
      <c r="O136"/>
      <c r="P136"/>
      <c r="Q136"/>
      <c r="R136"/>
      <c r="S136"/>
    </row>
    <row r="137" spans="1:19">
      <c r="A137" s="83" t="s">
        <v>566</v>
      </c>
      <c r="B137" s="83" t="s">
        <v>878</v>
      </c>
      <c r="C137" s="83">
        <v>4.5999999999999996</v>
      </c>
      <c r="D137" s="83">
        <v>4.5999999999999996</v>
      </c>
      <c r="E137" s="83">
        <v>3.5249999999999999</v>
      </c>
      <c r="F137" s="83">
        <v>0.40699999999999997</v>
      </c>
      <c r="G137" s="83">
        <v>0.316</v>
      </c>
      <c r="H137" s="83" t="s">
        <v>547</v>
      </c>
      <c r="I137" s="83" t="s">
        <v>522</v>
      </c>
      <c r="J137" s="83">
        <v>0</v>
      </c>
      <c r="K137" s="83" t="s">
        <v>481</v>
      </c>
      <c r="L137"/>
      <c r="M137"/>
      <c r="N137"/>
      <c r="O137"/>
      <c r="P137"/>
      <c r="Q137"/>
      <c r="R137"/>
      <c r="S137"/>
    </row>
    <row r="138" spans="1:19">
      <c r="A138" s="83" t="s">
        <v>567</v>
      </c>
      <c r="B138" s="83" t="s">
        <v>878</v>
      </c>
      <c r="C138" s="83">
        <v>8.59</v>
      </c>
      <c r="D138" s="83">
        <v>8.59</v>
      </c>
      <c r="E138" s="83">
        <v>3.5249999999999999</v>
      </c>
      <c r="F138" s="83">
        <v>0.40699999999999997</v>
      </c>
      <c r="G138" s="83">
        <v>0.316</v>
      </c>
      <c r="H138" s="83" t="s">
        <v>547</v>
      </c>
      <c r="I138" s="83" t="s">
        <v>523</v>
      </c>
      <c r="J138" s="83">
        <v>270</v>
      </c>
      <c r="K138" s="83" t="s">
        <v>487</v>
      </c>
      <c r="L138"/>
      <c r="M138"/>
      <c r="N138"/>
      <c r="O138"/>
      <c r="P138"/>
      <c r="Q138"/>
      <c r="R138"/>
      <c r="S138"/>
    </row>
    <row r="139" spans="1:19">
      <c r="A139" s="83" t="s">
        <v>554</v>
      </c>
      <c r="B139" s="83" t="s">
        <v>878</v>
      </c>
      <c r="C139" s="83">
        <v>3.68</v>
      </c>
      <c r="D139" s="83">
        <v>279.51</v>
      </c>
      <c r="E139" s="83">
        <v>3.5249999999999999</v>
      </c>
      <c r="F139" s="83">
        <v>0.40699999999999997</v>
      </c>
      <c r="G139" s="83">
        <v>0.316</v>
      </c>
      <c r="H139" s="83" t="s">
        <v>547</v>
      </c>
      <c r="I139" s="83" t="s">
        <v>509</v>
      </c>
      <c r="J139" s="83">
        <v>180</v>
      </c>
      <c r="K139" s="83" t="s">
        <v>485</v>
      </c>
      <c r="L139"/>
      <c r="M139"/>
      <c r="N139"/>
      <c r="O139"/>
      <c r="P139"/>
      <c r="Q139"/>
      <c r="R139"/>
      <c r="S139"/>
    </row>
    <row r="140" spans="1:19">
      <c r="A140" s="83" t="s">
        <v>568</v>
      </c>
      <c r="B140" s="83" t="s">
        <v>878</v>
      </c>
      <c r="C140" s="83">
        <v>6.75</v>
      </c>
      <c r="D140" s="83">
        <v>60.74</v>
      </c>
      <c r="E140" s="83">
        <v>3.5249999999999999</v>
      </c>
      <c r="F140" s="83">
        <v>0.40699999999999997</v>
      </c>
      <c r="G140" s="83">
        <v>0.316</v>
      </c>
      <c r="H140" s="83" t="s">
        <v>547</v>
      </c>
      <c r="I140" s="83" t="s">
        <v>525</v>
      </c>
      <c r="J140" s="83">
        <v>180</v>
      </c>
      <c r="K140" s="83" t="s">
        <v>485</v>
      </c>
      <c r="L140"/>
      <c r="M140"/>
      <c r="N140"/>
      <c r="O140"/>
      <c r="P140"/>
      <c r="Q140"/>
      <c r="R140"/>
      <c r="S140"/>
    </row>
    <row r="141" spans="1:19">
      <c r="A141" s="83" t="s">
        <v>555</v>
      </c>
      <c r="B141" s="83" t="s">
        <v>878</v>
      </c>
      <c r="C141" s="83">
        <v>3.68</v>
      </c>
      <c r="D141" s="83">
        <v>279.60000000000002</v>
      </c>
      <c r="E141" s="83">
        <v>3.5249999999999999</v>
      </c>
      <c r="F141" s="83">
        <v>0.40699999999999997</v>
      </c>
      <c r="G141" s="83">
        <v>0.316</v>
      </c>
      <c r="H141" s="83" t="s">
        <v>547</v>
      </c>
      <c r="I141" s="83" t="s">
        <v>510</v>
      </c>
      <c r="J141" s="83">
        <v>0</v>
      </c>
      <c r="K141" s="83" t="s">
        <v>481</v>
      </c>
      <c r="L141"/>
      <c r="M141"/>
      <c r="N141"/>
      <c r="O141"/>
      <c r="P141"/>
      <c r="Q141"/>
      <c r="R141"/>
      <c r="S141"/>
    </row>
    <row r="142" spans="1:19">
      <c r="A142" s="83" t="s">
        <v>556</v>
      </c>
      <c r="B142" s="83" t="s">
        <v>878</v>
      </c>
      <c r="C142" s="83">
        <v>8.58</v>
      </c>
      <c r="D142" s="83">
        <v>34.33</v>
      </c>
      <c r="E142" s="83">
        <v>3.5249999999999999</v>
      </c>
      <c r="F142" s="83">
        <v>0.40699999999999997</v>
      </c>
      <c r="G142" s="83">
        <v>0.316</v>
      </c>
      <c r="H142" s="83" t="s">
        <v>547</v>
      </c>
      <c r="I142" s="83" t="s">
        <v>511</v>
      </c>
      <c r="J142" s="83">
        <v>90</v>
      </c>
      <c r="K142" s="83" t="s">
        <v>483</v>
      </c>
      <c r="L142"/>
      <c r="M142"/>
      <c r="N142"/>
      <c r="O142"/>
      <c r="P142"/>
      <c r="Q142"/>
      <c r="R142"/>
      <c r="S142"/>
    </row>
    <row r="143" spans="1:19">
      <c r="A143" s="83" t="s">
        <v>557</v>
      </c>
      <c r="B143" s="83" t="s">
        <v>878</v>
      </c>
      <c r="C143" s="83">
        <v>4.5999999999999996</v>
      </c>
      <c r="D143" s="83">
        <v>18.39</v>
      </c>
      <c r="E143" s="83">
        <v>3.5249999999999999</v>
      </c>
      <c r="F143" s="83">
        <v>0.40699999999999997</v>
      </c>
      <c r="G143" s="83">
        <v>0.316</v>
      </c>
      <c r="H143" s="83" t="s">
        <v>547</v>
      </c>
      <c r="I143" s="83" t="s">
        <v>512</v>
      </c>
      <c r="J143" s="83">
        <v>180</v>
      </c>
      <c r="K143" s="83" t="s">
        <v>485</v>
      </c>
      <c r="L143"/>
      <c r="M143"/>
      <c r="N143"/>
      <c r="O143"/>
      <c r="P143"/>
      <c r="Q143"/>
      <c r="R143"/>
      <c r="S143"/>
    </row>
    <row r="144" spans="1:19">
      <c r="A144" s="83" t="s">
        <v>559</v>
      </c>
      <c r="B144" s="83" t="s">
        <v>878</v>
      </c>
      <c r="C144" s="83">
        <v>8.58</v>
      </c>
      <c r="D144" s="83">
        <v>34.33</v>
      </c>
      <c r="E144" s="83">
        <v>3.5249999999999999</v>
      </c>
      <c r="F144" s="83">
        <v>0.40699999999999997</v>
      </c>
      <c r="G144" s="83">
        <v>0.316</v>
      </c>
      <c r="H144" s="83" t="s">
        <v>547</v>
      </c>
      <c r="I144" s="83" t="s">
        <v>514</v>
      </c>
      <c r="J144" s="83">
        <v>90</v>
      </c>
      <c r="K144" s="83" t="s">
        <v>483</v>
      </c>
      <c r="L144"/>
      <c r="M144"/>
      <c r="N144"/>
      <c r="O144"/>
      <c r="P144"/>
      <c r="Q144"/>
      <c r="R144"/>
      <c r="S144"/>
    </row>
    <row r="145" spans="1:19">
      <c r="A145" s="83" t="s">
        <v>558</v>
      </c>
      <c r="B145" s="83" t="s">
        <v>878</v>
      </c>
      <c r="C145" s="83">
        <v>4.5999999999999996</v>
      </c>
      <c r="D145" s="83">
        <v>18.39</v>
      </c>
      <c r="E145" s="83">
        <v>3.5249999999999999</v>
      </c>
      <c r="F145" s="83">
        <v>0.40699999999999997</v>
      </c>
      <c r="G145" s="83">
        <v>0.316</v>
      </c>
      <c r="H145" s="83" t="s">
        <v>547</v>
      </c>
      <c r="I145" s="83" t="s">
        <v>513</v>
      </c>
      <c r="J145" s="83">
        <v>0</v>
      </c>
      <c r="K145" s="83" t="s">
        <v>481</v>
      </c>
      <c r="L145"/>
      <c r="M145"/>
      <c r="N145"/>
      <c r="O145"/>
      <c r="P145"/>
      <c r="Q145"/>
      <c r="R145"/>
      <c r="S145"/>
    </row>
    <row r="146" spans="1:19">
      <c r="A146" s="83" t="s">
        <v>577</v>
      </c>
      <c r="B146" s="83"/>
      <c r="C146" s="83"/>
      <c r="D146" s="83">
        <v>1214.08</v>
      </c>
      <c r="E146" s="83">
        <v>3.52</v>
      </c>
      <c r="F146" s="83">
        <v>0.40699999999999997</v>
      </c>
      <c r="G146" s="83">
        <v>0.316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578</v>
      </c>
      <c r="B147" s="83"/>
      <c r="C147" s="83"/>
      <c r="D147" s="83">
        <v>432.93</v>
      </c>
      <c r="E147" s="83">
        <v>3.52</v>
      </c>
      <c r="F147" s="83">
        <v>0.40699999999999997</v>
      </c>
      <c r="G147" s="83">
        <v>0.316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579</v>
      </c>
      <c r="B148" s="83"/>
      <c r="C148" s="83"/>
      <c r="D148" s="83">
        <v>781.15</v>
      </c>
      <c r="E148" s="83">
        <v>3.52</v>
      </c>
      <c r="F148" s="83">
        <v>0.40699999999999997</v>
      </c>
      <c r="G148" s="83">
        <v>0.316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240</v>
      </c>
      <c r="C150" s="83" t="s">
        <v>580</v>
      </c>
      <c r="D150" s="83" t="s">
        <v>581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582</v>
      </c>
      <c r="B151" s="83" t="s">
        <v>583</v>
      </c>
      <c r="C151" s="83">
        <v>3214441.33</v>
      </c>
      <c r="D151" s="83">
        <v>2.64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584</v>
      </c>
      <c r="B152" s="83" t="s">
        <v>585</v>
      </c>
      <c r="C152" s="83">
        <v>4766534.93</v>
      </c>
      <c r="D152" s="83">
        <v>0.76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240</v>
      </c>
      <c r="C154" s="83" t="s">
        <v>586</v>
      </c>
      <c r="D154" s="83" t="s">
        <v>587</v>
      </c>
      <c r="E154" s="83" t="s">
        <v>588</v>
      </c>
      <c r="F154" s="83" t="s">
        <v>589</v>
      </c>
      <c r="G154" s="83" t="s">
        <v>581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590</v>
      </c>
      <c r="B155" s="83" t="s">
        <v>591</v>
      </c>
      <c r="C155" s="83">
        <v>34858.97</v>
      </c>
      <c r="D155" s="83">
        <v>24101.61</v>
      </c>
      <c r="E155" s="83">
        <v>10757.37</v>
      </c>
      <c r="F155" s="83">
        <v>0.69</v>
      </c>
      <c r="G155" s="83" t="s">
        <v>592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598</v>
      </c>
      <c r="B156" s="83" t="s">
        <v>591</v>
      </c>
      <c r="C156" s="83">
        <v>9612.07</v>
      </c>
      <c r="D156" s="83">
        <v>6662.23</v>
      </c>
      <c r="E156" s="83">
        <v>2949.84</v>
      </c>
      <c r="F156" s="83">
        <v>0.69</v>
      </c>
      <c r="G156" s="83" t="s">
        <v>592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593</v>
      </c>
      <c r="B157" s="83" t="s">
        <v>591</v>
      </c>
      <c r="C157" s="83">
        <v>34317.15</v>
      </c>
      <c r="D157" s="83">
        <v>23717.43</v>
      </c>
      <c r="E157" s="83">
        <v>10599.72</v>
      </c>
      <c r="F157" s="83">
        <v>0.69</v>
      </c>
      <c r="G157" s="83" t="s">
        <v>592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599</v>
      </c>
      <c r="B158" s="83" t="s">
        <v>591</v>
      </c>
      <c r="C158" s="83">
        <v>9493.99</v>
      </c>
      <c r="D158" s="83">
        <v>6578.42</v>
      </c>
      <c r="E158" s="83">
        <v>2915.56</v>
      </c>
      <c r="F158" s="83">
        <v>0.69</v>
      </c>
      <c r="G158" s="83" t="s">
        <v>592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594</v>
      </c>
      <c r="B159" s="83" t="s">
        <v>591</v>
      </c>
      <c r="C159" s="83">
        <v>677490.23</v>
      </c>
      <c r="D159" s="83">
        <v>425361.55</v>
      </c>
      <c r="E159" s="83">
        <v>252128.69</v>
      </c>
      <c r="F159" s="83">
        <v>0.63</v>
      </c>
      <c r="G159" s="83" t="s">
        <v>592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600</v>
      </c>
      <c r="B160" s="83" t="s">
        <v>591</v>
      </c>
      <c r="C160" s="83">
        <v>46860.92</v>
      </c>
      <c r="D160" s="83">
        <v>29435.68</v>
      </c>
      <c r="E160" s="83">
        <v>17425.240000000002</v>
      </c>
      <c r="F160" s="83">
        <v>0.63</v>
      </c>
      <c r="G160" s="83" t="s">
        <v>592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595</v>
      </c>
      <c r="B161" s="83" t="s">
        <v>591</v>
      </c>
      <c r="C161" s="83">
        <v>677490.23</v>
      </c>
      <c r="D161" s="83">
        <v>425361.55</v>
      </c>
      <c r="E161" s="83">
        <v>252128.69</v>
      </c>
      <c r="F161" s="83">
        <v>0.63</v>
      </c>
      <c r="G161" s="83" t="s">
        <v>592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596</v>
      </c>
      <c r="B162" s="83" t="s">
        <v>591</v>
      </c>
      <c r="C162" s="83">
        <v>28508.87</v>
      </c>
      <c r="D162" s="83">
        <v>19616.3</v>
      </c>
      <c r="E162" s="83">
        <v>8892.57</v>
      </c>
      <c r="F162" s="83">
        <v>0.69</v>
      </c>
      <c r="G162" s="83" t="s">
        <v>592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597</v>
      </c>
      <c r="B163" s="83" t="s">
        <v>591</v>
      </c>
      <c r="C163" s="83">
        <v>28263.91</v>
      </c>
      <c r="D163" s="83">
        <v>19443.03</v>
      </c>
      <c r="E163" s="83">
        <v>8820.8700000000008</v>
      </c>
      <c r="F163" s="83">
        <v>0.69</v>
      </c>
      <c r="G163" s="83" t="s">
        <v>592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601</v>
      </c>
      <c r="B164" s="83" t="s">
        <v>591</v>
      </c>
      <c r="C164" s="83">
        <v>78559.42</v>
      </c>
      <c r="D164" s="83">
        <v>49359.77</v>
      </c>
      <c r="E164" s="83">
        <v>29199.65</v>
      </c>
      <c r="F164" s="83">
        <v>0.63</v>
      </c>
      <c r="G164" s="83" t="s">
        <v>592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602</v>
      </c>
      <c r="B165" s="83" t="s">
        <v>591</v>
      </c>
      <c r="C165" s="83">
        <v>5265.04</v>
      </c>
      <c r="D165" s="83">
        <v>3290.92</v>
      </c>
      <c r="E165" s="83">
        <v>1974.12</v>
      </c>
      <c r="F165" s="83">
        <v>0.63</v>
      </c>
      <c r="G165" s="83" t="s">
        <v>592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825</v>
      </c>
      <c r="B166" s="83" t="s">
        <v>591</v>
      </c>
      <c r="C166" s="83">
        <v>811601.47</v>
      </c>
      <c r="D166" s="83">
        <v>541569.05000000005</v>
      </c>
      <c r="E166" s="83">
        <v>270032.40999999997</v>
      </c>
      <c r="F166" s="83">
        <v>0.67</v>
      </c>
      <c r="G166" s="83" t="s">
        <v>592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240</v>
      </c>
      <c r="C168" s="83" t="s">
        <v>586</v>
      </c>
      <c r="D168" s="83" t="s">
        <v>581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622</v>
      </c>
      <c r="B169" s="83" t="s">
        <v>604</v>
      </c>
      <c r="C169" s="83">
        <v>135737.01999999999</v>
      </c>
      <c r="D169" s="83" t="s">
        <v>592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603</v>
      </c>
      <c r="B170" s="83" t="s">
        <v>604</v>
      </c>
      <c r="C170" s="83">
        <v>125985.42</v>
      </c>
      <c r="D170" s="83" t="s">
        <v>592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610</v>
      </c>
      <c r="B171" s="83" t="s">
        <v>604</v>
      </c>
      <c r="C171" s="83">
        <v>63006.68</v>
      </c>
      <c r="D171" s="83" t="s">
        <v>592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618</v>
      </c>
      <c r="B172" s="83" t="s">
        <v>604</v>
      </c>
      <c r="C172" s="83">
        <v>38335.33</v>
      </c>
      <c r="D172" s="83" t="s">
        <v>592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625</v>
      </c>
      <c r="B173" s="83" t="s">
        <v>604</v>
      </c>
      <c r="C173" s="83">
        <v>15085.51</v>
      </c>
      <c r="D173" s="83" t="s">
        <v>592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818</v>
      </c>
      <c r="B174" s="83" t="s">
        <v>819</v>
      </c>
      <c r="C174" s="83">
        <v>20052.57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623</v>
      </c>
      <c r="B175" s="83" t="s">
        <v>604</v>
      </c>
      <c r="C175" s="83">
        <v>139299.62</v>
      </c>
      <c r="D175" s="83" t="s">
        <v>592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624</v>
      </c>
      <c r="B176" s="83" t="s">
        <v>604</v>
      </c>
      <c r="C176" s="83">
        <v>56399.74</v>
      </c>
      <c r="D176" s="83" t="s">
        <v>592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609</v>
      </c>
      <c r="B177" s="83" t="s">
        <v>604</v>
      </c>
      <c r="C177" s="83">
        <v>156122.5</v>
      </c>
      <c r="D177" s="83" t="s">
        <v>592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611</v>
      </c>
      <c r="B178" s="83" t="s">
        <v>604</v>
      </c>
      <c r="C178" s="83">
        <v>306500</v>
      </c>
      <c r="D178" s="83" t="s">
        <v>592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607</v>
      </c>
      <c r="B179" s="83" t="s">
        <v>604</v>
      </c>
      <c r="C179" s="83">
        <v>1707.58</v>
      </c>
      <c r="D179" s="83" t="s">
        <v>592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605</v>
      </c>
      <c r="B180" s="83" t="s">
        <v>604</v>
      </c>
      <c r="C180" s="83">
        <v>20170.990000000002</v>
      </c>
      <c r="D180" s="83" t="s">
        <v>592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606</v>
      </c>
      <c r="B181" s="83" t="s">
        <v>604</v>
      </c>
      <c r="C181" s="83">
        <v>23472.36</v>
      </c>
      <c r="D181" s="83" t="s">
        <v>592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612</v>
      </c>
      <c r="B182" s="83" t="s">
        <v>604</v>
      </c>
      <c r="C182" s="83">
        <v>21512.799999999999</v>
      </c>
      <c r="D182" s="83" t="s">
        <v>592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619</v>
      </c>
      <c r="B183" s="83" t="s">
        <v>604</v>
      </c>
      <c r="C183" s="83">
        <v>6187.7</v>
      </c>
      <c r="D183" s="83" t="s">
        <v>592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613</v>
      </c>
      <c r="B184" s="83" t="s">
        <v>604</v>
      </c>
      <c r="C184" s="83">
        <v>21489.81</v>
      </c>
      <c r="D184" s="83" t="s">
        <v>592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620</v>
      </c>
      <c r="B185" s="83" t="s">
        <v>604</v>
      </c>
      <c r="C185" s="83">
        <v>6188.3</v>
      </c>
      <c r="D185" s="83" t="s">
        <v>592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614</v>
      </c>
      <c r="B186" s="83" t="s">
        <v>604</v>
      </c>
      <c r="C186" s="83">
        <v>952901.87</v>
      </c>
      <c r="D186" s="83" t="s">
        <v>592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621</v>
      </c>
      <c r="B187" s="83" t="s">
        <v>604</v>
      </c>
      <c r="C187" s="83">
        <v>57423.08</v>
      </c>
      <c r="D187" s="83" t="s">
        <v>592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615</v>
      </c>
      <c r="B188" s="83" t="s">
        <v>604</v>
      </c>
      <c r="C188" s="83">
        <v>952901.87</v>
      </c>
      <c r="D188" s="83" t="s">
        <v>592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616</v>
      </c>
      <c r="B189" s="83" t="s">
        <v>604</v>
      </c>
      <c r="C189" s="83">
        <v>21127.21</v>
      </c>
      <c r="D189" s="83" t="s">
        <v>592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617</v>
      </c>
      <c r="B190" s="83" t="s">
        <v>604</v>
      </c>
      <c r="C190" s="83">
        <v>21111.01</v>
      </c>
      <c r="D190" s="83" t="s">
        <v>592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608</v>
      </c>
      <c r="B191" s="83" t="s">
        <v>604</v>
      </c>
      <c r="C191" s="83">
        <v>2016.46</v>
      </c>
      <c r="D191" s="83" t="s">
        <v>592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626</v>
      </c>
      <c r="B192" s="83" t="s">
        <v>604</v>
      </c>
      <c r="C192" s="83">
        <v>69468.240000000005</v>
      </c>
      <c r="D192" s="83" t="s">
        <v>592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627</v>
      </c>
      <c r="B193" s="83" t="s">
        <v>604</v>
      </c>
      <c r="C193" s="83">
        <v>4548.5200000000004</v>
      </c>
      <c r="D193" s="83" t="s">
        <v>592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826</v>
      </c>
      <c r="B194" s="83" t="s">
        <v>604</v>
      </c>
      <c r="C194" s="83">
        <v>368831.47</v>
      </c>
      <c r="D194" s="83" t="s">
        <v>592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240</v>
      </c>
      <c r="C196" s="83" t="s">
        <v>628</v>
      </c>
      <c r="D196" s="83" t="s">
        <v>629</v>
      </c>
      <c r="E196" s="83" t="s">
        <v>630</v>
      </c>
      <c r="F196" s="83" t="s">
        <v>631</v>
      </c>
      <c r="G196" s="83" t="s">
        <v>632</v>
      </c>
      <c r="H196" s="83" t="s">
        <v>633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820</v>
      </c>
      <c r="B197" s="83" t="s">
        <v>638</v>
      </c>
      <c r="C197" s="83">
        <v>0.54</v>
      </c>
      <c r="D197" s="83">
        <v>50</v>
      </c>
      <c r="E197" s="83">
        <v>0.54</v>
      </c>
      <c r="F197" s="83">
        <v>50.26</v>
      </c>
      <c r="G197" s="83">
        <v>1</v>
      </c>
      <c r="H197" s="83" t="s">
        <v>821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648</v>
      </c>
      <c r="B198" s="83" t="s">
        <v>635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636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649</v>
      </c>
      <c r="B199" s="83" t="s">
        <v>635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636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634</v>
      </c>
      <c r="B200" s="83" t="s">
        <v>635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636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637</v>
      </c>
      <c r="B201" s="83" t="s">
        <v>638</v>
      </c>
      <c r="C201" s="83">
        <v>0.52</v>
      </c>
      <c r="D201" s="83">
        <v>331</v>
      </c>
      <c r="E201" s="83">
        <v>1.43</v>
      </c>
      <c r="F201" s="83">
        <v>913.24</v>
      </c>
      <c r="G201" s="83">
        <v>1</v>
      </c>
      <c r="H201" s="83" t="s">
        <v>639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645</v>
      </c>
      <c r="B202" s="83" t="s">
        <v>638</v>
      </c>
      <c r="C202" s="83">
        <v>0.52</v>
      </c>
      <c r="D202" s="83">
        <v>331</v>
      </c>
      <c r="E202" s="83">
        <v>0.4</v>
      </c>
      <c r="F202" s="83">
        <v>253.17</v>
      </c>
      <c r="G202" s="83">
        <v>1</v>
      </c>
      <c r="H202" s="83" t="s">
        <v>639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640</v>
      </c>
      <c r="B203" s="83" t="s">
        <v>638</v>
      </c>
      <c r="C203" s="83">
        <v>0.52</v>
      </c>
      <c r="D203" s="83">
        <v>331</v>
      </c>
      <c r="E203" s="83">
        <v>1.41</v>
      </c>
      <c r="F203" s="83">
        <v>898.27</v>
      </c>
      <c r="G203" s="83">
        <v>1</v>
      </c>
      <c r="H203" s="83" t="s">
        <v>639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646</v>
      </c>
      <c r="B204" s="83" t="s">
        <v>638</v>
      </c>
      <c r="C204" s="83">
        <v>0.52</v>
      </c>
      <c r="D204" s="83">
        <v>331</v>
      </c>
      <c r="E204" s="83">
        <v>0.39</v>
      </c>
      <c r="F204" s="83">
        <v>249.9</v>
      </c>
      <c r="G204" s="83">
        <v>1</v>
      </c>
      <c r="H204" s="83" t="s">
        <v>639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641</v>
      </c>
      <c r="B205" s="83" t="s">
        <v>638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639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647</v>
      </c>
      <c r="B206" s="83" t="s">
        <v>638</v>
      </c>
      <c r="C206" s="83">
        <v>0.52</v>
      </c>
      <c r="D206" s="83">
        <v>331</v>
      </c>
      <c r="E206" s="83">
        <v>1.42</v>
      </c>
      <c r="F206" s="83">
        <v>902.45</v>
      </c>
      <c r="G206" s="83">
        <v>1</v>
      </c>
      <c r="H206" s="83" t="s">
        <v>639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642</v>
      </c>
      <c r="B207" s="83" t="s">
        <v>638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639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643</v>
      </c>
      <c r="B208" s="83" t="s">
        <v>638</v>
      </c>
      <c r="C208" s="83">
        <v>0.52</v>
      </c>
      <c r="D208" s="83">
        <v>331</v>
      </c>
      <c r="E208" s="83">
        <v>1.1599999999999999</v>
      </c>
      <c r="F208" s="83">
        <v>740.81</v>
      </c>
      <c r="G208" s="83">
        <v>1</v>
      </c>
      <c r="H208" s="83" t="s">
        <v>639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644</v>
      </c>
      <c r="B209" s="83" t="s">
        <v>638</v>
      </c>
      <c r="C209" s="83">
        <v>0.52</v>
      </c>
      <c r="D209" s="83">
        <v>331</v>
      </c>
      <c r="E209" s="83">
        <v>1.1499999999999999</v>
      </c>
      <c r="F209" s="83">
        <v>734.09</v>
      </c>
      <c r="G209" s="83">
        <v>1</v>
      </c>
      <c r="H209" s="83" t="s">
        <v>639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651</v>
      </c>
      <c r="B210" s="83" t="s">
        <v>638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650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652</v>
      </c>
      <c r="B211" s="83" t="s">
        <v>638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650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827</v>
      </c>
      <c r="B212" s="83" t="s">
        <v>638</v>
      </c>
      <c r="C212" s="83">
        <v>0.61</v>
      </c>
      <c r="D212" s="83">
        <v>1017.59</v>
      </c>
      <c r="E212" s="83">
        <v>38.67</v>
      </c>
      <c r="F212" s="83">
        <v>64332.27</v>
      </c>
      <c r="G212" s="83">
        <v>1</v>
      </c>
      <c r="H212" s="83" t="s">
        <v>650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240</v>
      </c>
      <c r="C214" s="83" t="s">
        <v>653</v>
      </c>
      <c r="D214" s="83" t="s">
        <v>654</v>
      </c>
      <c r="E214" s="83" t="s">
        <v>655</v>
      </c>
      <c r="F214" s="83" t="s">
        <v>656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661</v>
      </c>
      <c r="B215" s="83" t="s">
        <v>658</v>
      </c>
      <c r="C215" s="83" t="s">
        <v>659</v>
      </c>
      <c r="D215" s="83">
        <v>179352</v>
      </c>
      <c r="E215" s="83">
        <v>29455.91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660</v>
      </c>
      <c r="B216" s="83" t="s">
        <v>658</v>
      </c>
      <c r="C216" s="83" t="s">
        <v>659</v>
      </c>
      <c r="D216" s="83">
        <v>179352</v>
      </c>
      <c r="E216" s="83">
        <v>26246.57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657</v>
      </c>
      <c r="B217" s="83" t="s">
        <v>658</v>
      </c>
      <c r="C217" s="83" t="s">
        <v>659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240</v>
      </c>
      <c r="C219" s="83" t="s">
        <v>662</v>
      </c>
      <c r="D219" s="83" t="s">
        <v>663</v>
      </c>
      <c r="E219" s="83" t="s">
        <v>664</v>
      </c>
      <c r="F219" s="83" t="s">
        <v>665</v>
      </c>
      <c r="G219" s="83" t="s">
        <v>666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667</v>
      </c>
      <c r="B220" s="83" t="s">
        <v>668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669</v>
      </c>
      <c r="C222" s="83" t="s">
        <v>670</v>
      </c>
      <c r="D222" s="83" t="s">
        <v>671</v>
      </c>
      <c r="E222" s="83" t="s">
        <v>672</v>
      </c>
      <c r="F222" s="83" t="s">
        <v>673</v>
      </c>
      <c r="G222" s="83" t="s">
        <v>674</v>
      </c>
      <c r="H222" s="83" t="s">
        <v>675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676</v>
      </c>
      <c r="B223" s="83">
        <v>253529.60569999999</v>
      </c>
      <c r="C223" s="83">
        <v>410.1456</v>
      </c>
      <c r="D223" s="83">
        <v>1080.1986999999999</v>
      </c>
      <c r="E223" s="83">
        <v>0</v>
      </c>
      <c r="F223" s="83">
        <v>3.3999999999999998E-3</v>
      </c>
      <c r="G223" s="83">
        <v>248607.1747</v>
      </c>
      <c r="H223" s="83">
        <v>104958.4148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677</v>
      </c>
      <c r="B224" s="83">
        <v>229031.7268</v>
      </c>
      <c r="C224" s="83">
        <v>371.16050000000001</v>
      </c>
      <c r="D224" s="83">
        <v>979.69579999999996</v>
      </c>
      <c r="E224" s="83">
        <v>0</v>
      </c>
      <c r="F224" s="83">
        <v>3.0999999999999999E-3</v>
      </c>
      <c r="G224" s="83">
        <v>225477.56760000001</v>
      </c>
      <c r="H224" s="83">
        <v>94878.351200000005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678</v>
      </c>
      <c r="B225" s="83">
        <v>253152.33180000001</v>
      </c>
      <c r="C225" s="83">
        <v>413.30520000000001</v>
      </c>
      <c r="D225" s="83">
        <v>1101.1912</v>
      </c>
      <c r="E225" s="83">
        <v>0</v>
      </c>
      <c r="F225" s="83">
        <v>3.3999999999999998E-3</v>
      </c>
      <c r="G225" s="83">
        <v>253444.87040000001</v>
      </c>
      <c r="H225" s="83">
        <v>105162.6761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679</v>
      </c>
      <c r="B226" s="83">
        <v>243631.8033</v>
      </c>
      <c r="C226" s="83">
        <v>404.71969999999999</v>
      </c>
      <c r="D226" s="83">
        <v>1101.4893999999999</v>
      </c>
      <c r="E226" s="83">
        <v>0</v>
      </c>
      <c r="F226" s="83">
        <v>3.3999999999999998E-3</v>
      </c>
      <c r="G226" s="83">
        <v>253524.87169999999</v>
      </c>
      <c r="H226" s="83">
        <v>101872.993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385</v>
      </c>
      <c r="B227" s="83">
        <v>268099.1251</v>
      </c>
      <c r="C227" s="83">
        <v>453.69040000000001</v>
      </c>
      <c r="D227" s="83">
        <v>1262.0196000000001</v>
      </c>
      <c r="E227" s="83">
        <v>0</v>
      </c>
      <c r="F227" s="83">
        <v>3.8999999999999998E-3</v>
      </c>
      <c r="G227" s="83">
        <v>290486.46370000002</v>
      </c>
      <c r="H227" s="83">
        <v>112899.8648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680</v>
      </c>
      <c r="B228" s="83">
        <v>290450.31040000002</v>
      </c>
      <c r="C228" s="83">
        <v>498.99860000000001</v>
      </c>
      <c r="D228" s="83">
        <v>1412.1001000000001</v>
      </c>
      <c r="E228" s="83">
        <v>0</v>
      </c>
      <c r="F228" s="83">
        <v>4.3E-3</v>
      </c>
      <c r="G228" s="83">
        <v>325042.66930000001</v>
      </c>
      <c r="H228" s="83">
        <v>123027.81540000001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681</v>
      </c>
      <c r="B229" s="83">
        <v>322134.19809999998</v>
      </c>
      <c r="C229" s="83">
        <v>557.95680000000004</v>
      </c>
      <c r="D229" s="83">
        <v>1593.2639999999999</v>
      </c>
      <c r="E229" s="83">
        <v>0</v>
      </c>
      <c r="F229" s="83">
        <v>4.8999999999999998E-3</v>
      </c>
      <c r="G229" s="83">
        <v>366750.29830000002</v>
      </c>
      <c r="H229" s="83">
        <v>136880.96419999999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682</v>
      </c>
      <c r="B230" s="83">
        <v>310475.9313</v>
      </c>
      <c r="C230" s="83">
        <v>537.4402</v>
      </c>
      <c r="D230" s="83">
        <v>1533.6622</v>
      </c>
      <c r="E230" s="83">
        <v>0</v>
      </c>
      <c r="F230" s="83">
        <v>4.7000000000000002E-3</v>
      </c>
      <c r="G230" s="83">
        <v>353030.21279999998</v>
      </c>
      <c r="H230" s="83">
        <v>131896.1961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683</v>
      </c>
      <c r="B231" s="83">
        <v>270611.70179999998</v>
      </c>
      <c r="C231" s="83">
        <v>464.7894</v>
      </c>
      <c r="D231" s="83">
        <v>1314.8936000000001</v>
      </c>
      <c r="E231" s="83">
        <v>0</v>
      </c>
      <c r="F231" s="83">
        <v>4.0000000000000001E-3</v>
      </c>
      <c r="G231" s="83">
        <v>302667.125</v>
      </c>
      <c r="H231" s="83">
        <v>114612.5989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684</v>
      </c>
      <c r="B232" s="83">
        <v>254789.394</v>
      </c>
      <c r="C232" s="83">
        <v>430.8974</v>
      </c>
      <c r="D232" s="83">
        <v>1197.7505000000001</v>
      </c>
      <c r="E232" s="83">
        <v>0</v>
      </c>
      <c r="F232" s="83">
        <v>3.7000000000000002E-3</v>
      </c>
      <c r="G232" s="83">
        <v>275692.86859999999</v>
      </c>
      <c r="H232" s="83">
        <v>107269.19289999999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685</v>
      </c>
      <c r="B233" s="83">
        <v>240686.54730000001</v>
      </c>
      <c r="C233" s="83">
        <v>398.87819999999999</v>
      </c>
      <c r="D233" s="83">
        <v>1082.4852000000001</v>
      </c>
      <c r="E233" s="83">
        <v>0</v>
      </c>
      <c r="F233" s="83">
        <v>3.3999999999999998E-3</v>
      </c>
      <c r="G233" s="83">
        <v>249149.25719999999</v>
      </c>
      <c r="H233" s="83">
        <v>100550.7294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686</v>
      </c>
      <c r="B234" s="83">
        <v>250086.14660000001</v>
      </c>
      <c r="C234" s="83">
        <v>406.9846</v>
      </c>
      <c r="D234" s="83">
        <v>1079.9722999999999</v>
      </c>
      <c r="E234" s="83">
        <v>0</v>
      </c>
      <c r="F234" s="83">
        <v>3.3999999999999998E-3</v>
      </c>
      <c r="G234" s="83">
        <v>248559.07800000001</v>
      </c>
      <c r="H234" s="83">
        <v>103763.2447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687</v>
      </c>
      <c r="B236" s="84">
        <v>3186680</v>
      </c>
      <c r="C236" s="83">
        <v>5348.9666999999999</v>
      </c>
      <c r="D236" s="83">
        <v>14738.7225</v>
      </c>
      <c r="E236" s="83">
        <v>0</v>
      </c>
      <c r="F236" s="83">
        <v>4.5400000000000003E-2</v>
      </c>
      <c r="G236" s="84">
        <v>3392430</v>
      </c>
      <c r="H236" s="84">
        <v>1337770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688</v>
      </c>
      <c r="B237" s="83">
        <v>229031.7268</v>
      </c>
      <c r="C237" s="83">
        <v>371.16050000000001</v>
      </c>
      <c r="D237" s="83">
        <v>979.69579999999996</v>
      </c>
      <c r="E237" s="83">
        <v>0</v>
      </c>
      <c r="F237" s="83">
        <v>3.0999999999999999E-3</v>
      </c>
      <c r="G237" s="83">
        <v>225477.56760000001</v>
      </c>
      <c r="H237" s="83">
        <v>94878.351200000005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689</v>
      </c>
      <c r="B238" s="83">
        <v>322134.19809999998</v>
      </c>
      <c r="C238" s="83">
        <v>557.95680000000004</v>
      </c>
      <c r="D238" s="83">
        <v>1593.2639999999999</v>
      </c>
      <c r="E238" s="83">
        <v>0</v>
      </c>
      <c r="F238" s="83">
        <v>4.8999999999999998E-3</v>
      </c>
      <c r="G238" s="83">
        <v>366750.29830000002</v>
      </c>
      <c r="H238" s="83">
        <v>136880.96419999999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690</v>
      </c>
      <c r="C240" s="83" t="s">
        <v>691</v>
      </c>
      <c r="D240" s="83" t="s">
        <v>692</v>
      </c>
      <c r="E240" s="83" t="s">
        <v>693</v>
      </c>
      <c r="F240" s="83" t="s">
        <v>694</v>
      </c>
      <c r="G240" s="83" t="s">
        <v>695</v>
      </c>
      <c r="H240" s="83" t="s">
        <v>696</v>
      </c>
      <c r="I240" s="83" t="s">
        <v>697</v>
      </c>
      <c r="J240" s="83" t="s">
        <v>698</v>
      </c>
      <c r="K240" s="83" t="s">
        <v>699</v>
      </c>
      <c r="L240" s="83" t="s">
        <v>700</v>
      </c>
      <c r="M240" s="83" t="s">
        <v>701</v>
      </c>
      <c r="N240" s="83" t="s">
        <v>702</v>
      </c>
      <c r="O240" s="83" t="s">
        <v>703</v>
      </c>
      <c r="P240" s="83" t="s">
        <v>704</v>
      </c>
      <c r="Q240" s="83" t="s">
        <v>705</v>
      </c>
      <c r="R240" s="83" t="s">
        <v>706</v>
      </c>
      <c r="S240" s="83" t="s">
        <v>707</v>
      </c>
    </row>
    <row r="241" spans="1:19">
      <c r="A241" s="83" t="s">
        <v>676</v>
      </c>
      <c r="B241" s="84">
        <v>576874000000</v>
      </c>
      <c r="C241" s="83">
        <v>391720.98599999998</v>
      </c>
      <c r="D241" s="83" t="s">
        <v>792</v>
      </c>
      <c r="E241" s="83">
        <v>177438.022</v>
      </c>
      <c r="F241" s="83">
        <v>92719.3</v>
      </c>
      <c r="G241" s="83">
        <v>39301.108999999997</v>
      </c>
      <c r="H241" s="83">
        <v>0</v>
      </c>
      <c r="I241" s="83">
        <v>17910.432000000001</v>
      </c>
      <c r="J241" s="83">
        <v>11888</v>
      </c>
      <c r="K241" s="83">
        <v>1426.575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2148.7579999999998</v>
      </c>
      <c r="R241" s="83">
        <v>0</v>
      </c>
      <c r="S241" s="83">
        <v>0</v>
      </c>
    </row>
    <row r="242" spans="1:19">
      <c r="A242" s="83" t="s">
        <v>677</v>
      </c>
      <c r="B242" s="84">
        <v>523204000000</v>
      </c>
      <c r="C242" s="83">
        <v>390781.84899999999</v>
      </c>
      <c r="D242" s="83" t="s">
        <v>793</v>
      </c>
      <c r="E242" s="83">
        <v>177438.022</v>
      </c>
      <c r="F242" s="83">
        <v>92719.3</v>
      </c>
      <c r="G242" s="83">
        <v>38992.940999999999</v>
      </c>
      <c r="H242" s="83">
        <v>0</v>
      </c>
      <c r="I242" s="83">
        <v>16895.560000000001</v>
      </c>
      <c r="J242" s="83">
        <v>11888</v>
      </c>
      <c r="K242" s="83">
        <v>1395.3589999999999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2563.877</v>
      </c>
      <c r="R242" s="83">
        <v>0</v>
      </c>
      <c r="S242" s="83">
        <v>0</v>
      </c>
    </row>
    <row r="243" spans="1:19">
      <c r="A243" s="83" t="s">
        <v>678</v>
      </c>
      <c r="B243" s="84">
        <v>588100000000</v>
      </c>
      <c r="C243" s="83">
        <v>420368.41200000001</v>
      </c>
      <c r="D243" s="83" t="s">
        <v>794</v>
      </c>
      <c r="E243" s="83">
        <v>177438.022</v>
      </c>
      <c r="F243" s="83">
        <v>92719.3</v>
      </c>
      <c r="G243" s="83">
        <v>42558.19</v>
      </c>
      <c r="H243" s="83">
        <v>0</v>
      </c>
      <c r="I243" s="83">
        <v>42678.02</v>
      </c>
      <c r="J243" s="83">
        <v>11888</v>
      </c>
      <c r="K243" s="83">
        <v>1876.1079999999999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2321.9810000000002</v>
      </c>
      <c r="R243" s="83">
        <v>0</v>
      </c>
      <c r="S243" s="83">
        <v>0</v>
      </c>
    </row>
    <row r="244" spans="1:19">
      <c r="A244" s="83" t="s">
        <v>679</v>
      </c>
      <c r="B244" s="84">
        <v>588285000000</v>
      </c>
      <c r="C244" s="83">
        <v>416285.04200000002</v>
      </c>
      <c r="D244" s="83" t="s">
        <v>823</v>
      </c>
      <c r="E244" s="83">
        <v>177438.022</v>
      </c>
      <c r="F244" s="83">
        <v>92719.3</v>
      </c>
      <c r="G244" s="83">
        <v>43655.697</v>
      </c>
      <c r="H244" s="83">
        <v>0</v>
      </c>
      <c r="I244" s="83">
        <v>37639.845000000001</v>
      </c>
      <c r="J244" s="83">
        <v>11888</v>
      </c>
      <c r="K244" s="83">
        <v>1785.893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2269.4949999999999</v>
      </c>
      <c r="R244" s="83">
        <v>0</v>
      </c>
      <c r="S244" s="83">
        <v>0</v>
      </c>
    </row>
    <row r="245" spans="1:19">
      <c r="A245" s="83" t="s">
        <v>385</v>
      </c>
      <c r="B245" s="84">
        <v>674052000000</v>
      </c>
      <c r="C245" s="83">
        <v>476372.484</v>
      </c>
      <c r="D245" s="83" t="s">
        <v>824</v>
      </c>
      <c r="E245" s="83">
        <v>177438.022</v>
      </c>
      <c r="F245" s="83">
        <v>92719.3</v>
      </c>
      <c r="G245" s="83">
        <v>46316.66</v>
      </c>
      <c r="H245" s="83">
        <v>0</v>
      </c>
      <c r="I245" s="83">
        <v>92716.570999999996</v>
      </c>
      <c r="J245" s="83">
        <v>11888</v>
      </c>
      <c r="K245" s="83">
        <v>3952.739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2452.402</v>
      </c>
      <c r="R245" s="83">
        <v>0</v>
      </c>
      <c r="S245" s="83">
        <v>0</v>
      </c>
    </row>
    <row r="246" spans="1:19">
      <c r="A246" s="83" t="s">
        <v>680</v>
      </c>
      <c r="B246" s="84">
        <v>754237000000</v>
      </c>
      <c r="C246" s="83">
        <v>543174.76199999999</v>
      </c>
      <c r="D246" s="83" t="s">
        <v>883</v>
      </c>
      <c r="E246" s="83">
        <v>177438.022</v>
      </c>
      <c r="F246" s="83">
        <v>92719.3</v>
      </c>
      <c r="G246" s="83">
        <v>50073.656999999999</v>
      </c>
      <c r="H246" s="83">
        <v>0</v>
      </c>
      <c r="I246" s="83">
        <v>154830.99600000001</v>
      </c>
      <c r="J246" s="83">
        <v>11888</v>
      </c>
      <c r="K246" s="83">
        <v>4797.1319999999996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2538.864</v>
      </c>
      <c r="R246" s="83">
        <v>0</v>
      </c>
      <c r="S246" s="83">
        <v>0</v>
      </c>
    </row>
    <row r="247" spans="1:19">
      <c r="A247" s="83" t="s">
        <v>681</v>
      </c>
      <c r="B247" s="84">
        <v>851016000000</v>
      </c>
      <c r="C247" s="83">
        <v>596713.41</v>
      </c>
      <c r="D247" s="83" t="s">
        <v>888</v>
      </c>
      <c r="E247" s="83">
        <v>177438.022</v>
      </c>
      <c r="F247" s="83">
        <v>92719.3</v>
      </c>
      <c r="G247" s="83">
        <v>50266.858</v>
      </c>
      <c r="H247" s="83">
        <v>0</v>
      </c>
      <c r="I247" s="83">
        <v>207014.557</v>
      </c>
      <c r="J247" s="83">
        <v>11888</v>
      </c>
      <c r="K247" s="83">
        <v>5974.9939999999997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2522.8879999999999</v>
      </c>
      <c r="R247" s="83">
        <v>0</v>
      </c>
      <c r="S247" s="83">
        <v>0</v>
      </c>
    </row>
    <row r="248" spans="1:19">
      <c r="A248" s="83" t="s">
        <v>682</v>
      </c>
      <c r="B248" s="84">
        <v>819180000000</v>
      </c>
      <c r="C248" s="83">
        <v>635008.41399999999</v>
      </c>
      <c r="D248" s="83" t="s">
        <v>770</v>
      </c>
      <c r="E248" s="83">
        <v>177438.022</v>
      </c>
      <c r="F248" s="83">
        <v>92719.3</v>
      </c>
      <c r="G248" s="83">
        <v>50276.510999999999</v>
      </c>
      <c r="H248" s="83">
        <v>0</v>
      </c>
      <c r="I248" s="83">
        <v>244610.307</v>
      </c>
      <c r="J248" s="83">
        <v>11888</v>
      </c>
      <c r="K248" s="83">
        <v>6646.8739999999998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2540.6080000000002</v>
      </c>
      <c r="R248" s="83">
        <v>0</v>
      </c>
      <c r="S248" s="83">
        <v>0</v>
      </c>
    </row>
    <row r="249" spans="1:19">
      <c r="A249" s="83" t="s">
        <v>683</v>
      </c>
      <c r="B249" s="84">
        <v>702316000000</v>
      </c>
      <c r="C249" s="83">
        <v>522254.87900000002</v>
      </c>
      <c r="D249" s="83" t="s">
        <v>795</v>
      </c>
      <c r="E249" s="83">
        <v>177438.022</v>
      </c>
      <c r="F249" s="83">
        <v>92719.3</v>
      </c>
      <c r="G249" s="83">
        <v>48371.258999999998</v>
      </c>
      <c r="H249" s="83">
        <v>0</v>
      </c>
      <c r="I249" s="83">
        <v>135812.345</v>
      </c>
      <c r="J249" s="83">
        <v>11888</v>
      </c>
      <c r="K249" s="83">
        <v>4175.3429999999998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2961.819</v>
      </c>
      <c r="R249" s="83">
        <v>0</v>
      </c>
      <c r="S249" s="83">
        <v>0</v>
      </c>
    </row>
    <row r="250" spans="1:19">
      <c r="A250" s="83" t="s">
        <v>684</v>
      </c>
      <c r="B250" s="84">
        <v>639725000000</v>
      </c>
      <c r="C250" s="83">
        <v>454822.70600000001</v>
      </c>
      <c r="D250" s="83" t="s">
        <v>855</v>
      </c>
      <c r="E250" s="83">
        <v>177438.022</v>
      </c>
      <c r="F250" s="83">
        <v>92719.3</v>
      </c>
      <c r="G250" s="83">
        <v>44207.161</v>
      </c>
      <c r="H250" s="83">
        <v>0</v>
      </c>
      <c r="I250" s="83">
        <v>73993.664999999994</v>
      </c>
      <c r="J250" s="83">
        <v>11888</v>
      </c>
      <c r="K250" s="83">
        <v>2814.203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2873.5650000000001</v>
      </c>
      <c r="R250" s="83">
        <v>0</v>
      </c>
      <c r="S250" s="83">
        <v>0</v>
      </c>
    </row>
    <row r="251" spans="1:19">
      <c r="A251" s="83" t="s">
        <v>685</v>
      </c>
      <c r="B251" s="84">
        <v>578132000000</v>
      </c>
      <c r="C251" s="83">
        <v>451776.44300000003</v>
      </c>
      <c r="D251" s="83" t="s">
        <v>725</v>
      </c>
      <c r="E251" s="83">
        <v>177438.022</v>
      </c>
      <c r="F251" s="83">
        <v>92719.3</v>
      </c>
      <c r="G251" s="83">
        <v>44155.133000000002</v>
      </c>
      <c r="H251" s="83">
        <v>0</v>
      </c>
      <c r="I251" s="83">
        <v>70973.22</v>
      </c>
      <c r="J251" s="83">
        <v>11888</v>
      </c>
      <c r="K251" s="83">
        <v>2777.3110000000001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2936.6660000000002</v>
      </c>
      <c r="R251" s="83">
        <v>0</v>
      </c>
      <c r="S251" s="83">
        <v>0</v>
      </c>
    </row>
    <row r="252" spans="1:19">
      <c r="A252" s="83" t="s">
        <v>686</v>
      </c>
      <c r="B252" s="84">
        <v>576763000000</v>
      </c>
      <c r="C252" s="83">
        <v>392153.08</v>
      </c>
      <c r="D252" s="83" t="s">
        <v>724</v>
      </c>
      <c r="E252" s="83">
        <v>177438.022</v>
      </c>
      <c r="F252" s="83">
        <v>92719.3</v>
      </c>
      <c r="G252" s="83">
        <v>39164.830999999998</v>
      </c>
      <c r="H252" s="83">
        <v>0</v>
      </c>
      <c r="I252" s="83">
        <v>18073.518</v>
      </c>
      <c r="J252" s="83">
        <v>11888</v>
      </c>
      <c r="K252" s="83">
        <v>1411.2850000000001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2569.3339999999998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687</v>
      </c>
      <c r="B254" s="84">
        <v>7871880000000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688</v>
      </c>
      <c r="B255" s="84">
        <v>523204000000</v>
      </c>
      <c r="C255" s="83">
        <v>390781.84899999999</v>
      </c>
      <c r="D255" s="83"/>
      <c r="E255" s="83">
        <v>177438.022</v>
      </c>
      <c r="F255" s="83">
        <v>92719.3</v>
      </c>
      <c r="G255" s="83">
        <v>38992.940999999999</v>
      </c>
      <c r="H255" s="83">
        <v>0</v>
      </c>
      <c r="I255" s="83">
        <v>16895.560000000001</v>
      </c>
      <c r="J255" s="83">
        <v>11888</v>
      </c>
      <c r="K255" s="83">
        <v>1395.3589999999999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2148.7579999999998</v>
      </c>
      <c r="R255" s="83">
        <v>0</v>
      </c>
      <c r="S255" s="83">
        <v>0</v>
      </c>
    </row>
    <row r="256" spans="1:19">
      <c r="A256" s="83" t="s">
        <v>689</v>
      </c>
      <c r="B256" s="84">
        <v>851016000000</v>
      </c>
      <c r="C256" s="83">
        <v>635008.41399999999</v>
      </c>
      <c r="D256" s="83"/>
      <c r="E256" s="83">
        <v>177438.022</v>
      </c>
      <c r="F256" s="83">
        <v>92719.3</v>
      </c>
      <c r="G256" s="83">
        <v>50276.510999999999</v>
      </c>
      <c r="H256" s="83">
        <v>0</v>
      </c>
      <c r="I256" s="83">
        <v>244610.307</v>
      </c>
      <c r="J256" s="83">
        <v>11888</v>
      </c>
      <c r="K256" s="83">
        <v>6646.8739999999998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2961.819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710</v>
      </c>
      <c r="C258" s="83" t="s">
        <v>711</v>
      </c>
      <c r="D258" s="83" t="s">
        <v>131</v>
      </c>
      <c r="E258" s="83" t="s">
        <v>286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712</v>
      </c>
      <c r="B259" s="83">
        <v>207453.4</v>
      </c>
      <c r="C259" s="83">
        <v>85155.26</v>
      </c>
      <c r="D259" s="83">
        <v>0</v>
      </c>
      <c r="E259" s="83">
        <v>292608.65999999997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713</v>
      </c>
      <c r="B260" s="83">
        <v>18.29</v>
      </c>
      <c r="C260" s="83">
        <v>7.51</v>
      </c>
      <c r="D260" s="83">
        <v>0</v>
      </c>
      <c r="E260" s="83">
        <v>25.79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714</v>
      </c>
      <c r="B261" s="83">
        <v>18.29</v>
      </c>
      <c r="C261" s="83">
        <v>7.51</v>
      </c>
      <c r="D261" s="83">
        <v>0</v>
      </c>
      <c r="E261" s="83">
        <v>25.79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424</v>
      </c>
      <c r="C1" s="83" t="s">
        <v>425</v>
      </c>
      <c r="D1" s="83" t="s">
        <v>426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427</v>
      </c>
      <c r="B2" s="83">
        <v>17055.36</v>
      </c>
      <c r="C2" s="83">
        <v>1503.3</v>
      </c>
      <c r="D2" s="83">
        <v>1503.3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428</v>
      </c>
      <c r="B3" s="83">
        <v>17055.36</v>
      </c>
      <c r="C3" s="83">
        <v>1503.3</v>
      </c>
      <c r="D3" s="83">
        <v>1503.3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429</v>
      </c>
      <c r="B4" s="83">
        <v>35917.82</v>
      </c>
      <c r="C4" s="83">
        <v>3165.88</v>
      </c>
      <c r="D4" s="83">
        <v>3165.88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430</v>
      </c>
      <c r="B5" s="83">
        <v>35917.82</v>
      </c>
      <c r="C5" s="83">
        <v>3165.88</v>
      </c>
      <c r="D5" s="83">
        <v>3165.88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432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433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434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435</v>
      </c>
      <c r="C12" s="83" t="s">
        <v>436</v>
      </c>
      <c r="D12" s="83" t="s">
        <v>437</v>
      </c>
      <c r="E12" s="83" t="s">
        <v>438</v>
      </c>
      <c r="F12" s="83" t="s">
        <v>439</v>
      </c>
      <c r="G12" s="83" t="s">
        <v>440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195</v>
      </c>
      <c r="B13" s="83">
        <v>1.05</v>
      </c>
      <c r="C13" s="83">
        <v>964.08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196</v>
      </c>
      <c r="B14" s="83">
        <v>1009.99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204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205</v>
      </c>
      <c r="B16" s="83">
        <v>186.65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206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207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208</v>
      </c>
      <c r="B19" s="83">
        <v>1303.95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209</v>
      </c>
      <c r="B20" s="83">
        <v>57.93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210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211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190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212</v>
      </c>
      <c r="B24" s="83">
        <v>0</v>
      </c>
      <c r="C24" s="83">
        <v>7083.82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213</v>
      </c>
      <c r="B25" s="83">
        <v>71.87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214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215</v>
      </c>
      <c r="B28" s="83">
        <v>7768.81</v>
      </c>
      <c r="C28" s="83">
        <v>9286.5499999999993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431</v>
      </c>
      <c r="C30" s="83" t="s">
        <v>337</v>
      </c>
      <c r="D30" s="83" t="s">
        <v>441</v>
      </c>
      <c r="E30" s="83" t="s">
        <v>442</v>
      </c>
      <c r="F30" s="83" t="s">
        <v>443</v>
      </c>
      <c r="G30" s="83" t="s">
        <v>444</v>
      </c>
      <c r="H30" s="83" t="s">
        <v>445</v>
      </c>
      <c r="I30" s="83" t="s">
        <v>446</v>
      </c>
      <c r="J30" s="83" t="s">
        <v>447</v>
      </c>
      <c r="K30"/>
      <c r="L30"/>
      <c r="M30"/>
      <c r="N30"/>
      <c r="O30"/>
      <c r="P30"/>
      <c r="Q30"/>
      <c r="R30"/>
      <c r="S30"/>
    </row>
    <row r="31" spans="1:19">
      <c r="A31" s="83" t="s">
        <v>466</v>
      </c>
      <c r="B31" s="83">
        <v>331.66</v>
      </c>
      <c r="C31" s="83" t="s">
        <v>285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448</v>
      </c>
      <c r="B32" s="83">
        <v>1978.83</v>
      </c>
      <c r="C32" s="83" t="s">
        <v>285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454</v>
      </c>
      <c r="B33" s="83">
        <v>188.86</v>
      </c>
      <c r="C33" s="83" t="s">
        <v>285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462</v>
      </c>
      <c r="B34" s="83">
        <v>389.4</v>
      </c>
      <c r="C34" s="83" t="s">
        <v>285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469</v>
      </c>
      <c r="B35" s="83">
        <v>412.12</v>
      </c>
      <c r="C35" s="83" t="s">
        <v>285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467</v>
      </c>
      <c r="B36" s="83">
        <v>331.66</v>
      </c>
      <c r="C36" s="83" t="s">
        <v>285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468</v>
      </c>
      <c r="B37" s="83">
        <v>103.3</v>
      </c>
      <c r="C37" s="83" t="s">
        <v>285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453</v>
      </c>
      <c r="B38" s="83">
        <v>78.040000000000006</v>
      </c>
      <c r="C38" s="83" t="s">
        <v>285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455</v>
      </c>
      <c r="B39" s="83">
        <v>1308.19</v>
      </c>
      <c r="C39" s="83" t="s">
        <v>285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451</v>
      </c>
      <c r="B40" s="83">
        <v>164.24</v>
      </c>
      <c r="C40" s="83" t="s">
        <v>285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449</v>
      </c>
      <c r="B41" s="83">
        <v>67.069999999999993</v>
      </c>
      <c r="C41" s="83" t="s">
        <v>285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450</v>
      </c>
      <c r="B42" s="83">
        <v>77.67</v>
      </c>
      <c r="C42" s="83" t="s">
        <v>285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456</v>
      </c>
      <c r="B43" s="83">
        <v>39.020000000000003</v>
      </c>
      <c r="C43" s="83" t="s">
        <v>285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463</v>
      </c>
      <c r="B44" s="83">
        <v>39.020000000000003</v>
      </c>
      <c r="C44" s="83" t="s">
        <v>285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457</v>
      </c>
      <c r="B45" s="83">
        <v>39.020000000000003</v>
      </c>
      <c r="C45" s="83" t="s">
        <v>285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464</v>
      </c>
      <c r="B46" s="83">
        <v>39.020000000000003</v>
      </c>
      <c r="C46" s="83" t="s">
        <v>285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458</v>
      </c>
      <c r="B47" s="83">
        <v>24.52</v>
      </c>
      <c r="C47" s="83" t="s">
        <v>285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465</v>
      </c>
      <c r="B48" s="83">
        <v>24.53</v>
      </c>
      <c r="C48" s="83" t="s">
        <v>285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459</v>
      </c>
      <c r="B49" s="83">
        <v>24.53</v>
      </c>
      <c r="C49" s="83" t="s">
        <v>285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460</v>
      </c>
      <c r="B50" s="83">
        <v>39.020000000000003</v>
      </c>
      <c r="C50" s="83" t="s">
        <v>285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461</v>
      </c>
      <c r="B51" s="83">
        <v>39.020000000000003</v>
      </c>
      <c r="C51" s="83" t="s">
        <v>285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452</v>
      </c>
      <c r="B52" s="83">
        <v>94.76</v>
      </c>
      <c r="C52" s="83" t="s">
        <v>285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286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470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471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175</v>
      </c>
      <c r="C57" s="83" t="s">
        <v>472</v>
      </c>
      <c r="D57" s="83" t="s">
        <v>473</v>
      </c>
      <c r="E57" s="83" t="s">
        <v>474</v>
      </c>
      <c r="F57" s="83" t="s">
        <v>475</v>
      </c>
      <c r="G57" s="83" t="s">
        <v>476</v>
      </c>
      <c r="H57" s="83" t="s">
        <v>477</v>
      </c>
      <c r="I57" s="83" t="s">
        <v>478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527</v>
      </c>
      <c r="B58" s="83" t="s">
        <v>726</v>
      </c>
      <c r="C58" s="83">
        <v>0.08</v>
      </c>
      <c r="D58" s="83">
        <v>0.91400000000000003</v>
      </c>
      <c r="E58" s="83">
        <v>1.0589999999999999</v>
      </c>
      <c r="F58" s="83">
        <v>97.55</v>
      </c>
      <c r="G58" s="83">
        <v>0</v>
      </c>
      <c r="H58" s="83">
        <v>90</v>
      </c>
      <c r="I58" s="83" t="s">
        <v>481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528</v>
      </c>
      <c r="B59" s="83" t="s">
        <v>727</v>
      </c>
      <c r="C59" s="83">
        <v>0.3</v>
      </c>
      <c r="D59" s="83">
        <v>0.42199999999999999</v>
      </c>
      <c r="E59" s="83">
        <v>0.45900000000000002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482</v>
      </c>
      <c r="B60" s="83" t="s">
        <v>480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483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479</v>
      </c>
      <c r="B61" s="83" t="s">
        <v>480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481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484</v>
      </c>
      <c r="B62" s="83" t="s">
        <v>480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485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486</v>
      </c>
      <c r="B63" s="83" t="s">
        <v>480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487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488</v>
      </c>
      <c r="B64" s="83" t="s">
        <v>480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497</v>
      </c>
      <c r="B65" s="83" t="s">
        <v>728</v>
      </c>
      <c r="C65" s="83">
        <v>0.08</v>
      </c>
      <c r="D65" s="83">
        <v>0.91400000000000003</v>
      </c>
      <c r="E65" s="83">
        <v>1.0589999999999999</v>
      </c>
      <c r="F65" s="83">
        <v>22.95</v>
      </c>
      <c r="G65" s="83">
        <v>90</v>
      </c>
      <c r="H65" s="83">
        <v>90</v>
      </c>
      <c r="I65" s="83" t="s">
        <v>483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498</v>
      </c>
      <c r="B66" s="83" t="s">
        <v>728</v>
      </c>
      <c r="C66" s="83">
        <v>0.08</v>
      </c>
      <c r="D66" s="83">
        <v>0.91400000000000003</v>
      </c>
      <c r="E66" s="83">
        <v>1.0589999999999999</v>
      </c>
      <c r="F66" s="83">
        <v>129.22999999999999</v>
      </c>
      <c r="G66" s="83">
        <v>180</v>
      </c>
      <c r="H66" s="83">
        <v>90</v>
      </c>
      <c r="I66" s="83" t="s">
        <v>485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499</v>
      </c>
      <c r="B67" s="83" t="s">
        <v>727</v>
      </c>
      <c r="C67" s="83">
        <v>0.3</v>
      </c>
      <c r="D67" s="83">
        <v>0.42199999999999999</v>
      </c>
      <c r="E67" s="83">
        <v>0.45900000000000002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515</v>
      </c>
      <c r="B68" s="83" t="s">
        <v>726</v>
      </c>
      <c r="C68" s="83">
        <v>0.08</v>
      </c>
      <c r="D68" s="83">
        <v>0.91400000000000003</v>
      </c>
      <c r="E68" s="83">
        <v>1.0589999999999999</v>
      </c>
      <c r="F68" s="83">
        <v>70.599999999999994</v>
      </c>
      <c r="G68" s="83">
        <v>0</v>
      </c>
      <c r="H68" s="83">
        <v>90</v>
      </c>
      <c r="I68" s="83" t="s">
        <v>481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517</v>
      </c>
      <c r="B69" s="83" t="s">
        <v>726</v>
      </c>
      <c r="C69" s="83">
        <v>0.08</v>
      </c>
      <c r="D69" s="83">
        <v>0.91400000000000003</v>
      </c>
      <c r="E69" s="83">
        <v>1.0589999999999999</v>
      </c>
      <c r="F69" s="83">
        <v>26.02</v>
      </c>
      <c r="G69" s="83">
        <v>180</v>
      </c>
      <c r="H69" s="83">
        <v>90</v>
      </c>
      <c r="I69" s="83" t="s">
        <v>485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516</v>
      </c>
      <c r="B70" s="83" t="s">
        <v>726</v>
      </c>
      <c r="C70" s="83">
        <v>0.08</v>
      </c>
      <c r="D70" s="83">
        <v>0.91400000000000003</v>
      </c>
      <c r="E70" s="83">
        <v>1.0589999999999999</v>
      </c>
      <c r="F70" s="83">
        <v>26.01</v>
      </c>
      <c r="G70" s="83">
        <v>0</v>
      </c>
      <c r="H70" s="83">
        <v>90</v>
      </c>
      <c r="I70" s="83" t="s">
        <v>481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518</v>
      </c>
      <c r="B71" s="83" t="s">
        <v>726</v>
      </c>
      <c r="C71" s="83">
        <v>0.08</v>
      </c>
      <c r="D71" s="83">
        <v>0.91400000000000003</v>
      </c>
      <c r="E71" s="83">
        <v>1.0589999999999999</v>
      </c>
      <c r="F71" s="83">
        <v>70.599999999999994</v>
      </c>
      <c r="G71" s="83">
        <v>180</v>
      </c>
      <c r="H71" s="83">
        <v>90</v>
      </c>
      <c r="I71" s="83" t="s">
        <v>485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535</v>
      </c>
      <c r="B72" s="83" t="s">
        <v>726</v>
      </c>
      <c r="C72" s="83">
        <v>0.08</v>
      </c>
      <c r="D72" s="83">
        <v>0.91400000000000003</v>
      </c>
      <c r="E72" s="83">
        <v>1.0589999999999999</v>
      </c>
      <c r="F72" s="83">
        <v>17.649999999999999</v>
      </c>
      <c r="G72" s="83">
        <v>0</v>
      </c>
      <c r="H72" s="83">
        <v>90</v>
      </c>
      <c r="I72" s="83" t="s">
        <v>481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536</v>
      </c>
      <c r="B73" s="83" t="s">
        <v>726</v>
      </c>
      <c r="C73" s="83">
        <v>0.08</v>
      </c>
      <c r="D73" s="83">
        <v>0.91400000000000003</v>
      </c>
      <c r="E73" s="83">
        <v>1.0589999999999999</v>
      </c>
      <c r="F73" s="83">
        <v>15.79</v>
      </c>
      <c r="G73" s="83">
        <v>0</v>
      </c>
      <c r="H73" s="83">
        <v>90</v>
      </c>
      <c r="I73" s="83" t="s">
        <v>481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537</v>
      </c>
      <c r="B74" s="83" t="s">
        <v>726</v>
      </c>
      <c r="C74" s="83">
        <v>0.08</v>
      </c>
      <c r="D74" s="83">
        <v>0.91400000000000003</v>
      </c>
      <c r="E74" s="83">
        <v>1.0589999999999999</v>
      </c>
      <c r="F74" s="83">
        <v>52.03</v>
      </c>
      <c r="G74" s="83">
        <v>180</v>
      </c>
      <c r="H74" s="83">
        <v>90</v>
      </c>
      <c r="I74" s="83" t="s">
        <v>485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538</v>
      </c>
      <c r="B75" s="83" t="s">
        <v>727</v>
      </c>
      <c r="C75" s="83">
        <v>0.3</v>
      </c>
      <c r="D75" s="83">
        <v>0.42199999999999999</v>
      </c>
      <c r="E75" s="83">
        <v>0.45900000000000002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539</v>
      </c>
      <c r="B76" s="83" t="s">
        <v>727</v>
      </c>
      <c r="C76" s="83">
        <v>0.3</v>
      </c>
      <c r="D76" s="83">
        <v>0.42199999999999999</v>
      </c>
      <c r="E76" s="83">
        <v>0.45900000000000002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529</v>
      </c>
      <c r="B77" s="83" t="s">
        <v>726</v>
      </c>
      <c r="C77" s="83">
        <v>0.08</v>
      </c>
      <c r="D77" s="83">
        <v>0.91400000000000003</v>
      </c>
      <c r="E77" s="83">
        <v>1.0589999999999999</v>
      </c>
      <c r="F77" s="83">
        <v>97.55</v>
      </c>
      <c r="G77" s="83">
        <v>0</v>
      </c>
      <c r="H77" s="83">
        <v>90</v>
      </c>
      <c r="I77" s="83" t="s">
        <v>481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530</v>
      </c>
      <c r="B78" s="83" t="s">
        <v>727</v>
      </c>
      <c r="C78" s="83">
        <v>0.3</v>
      </c>
      <c r="D78" s="83">
        <v>0.42199999999999999</v>
      </c>
      <c r="E78" s="83">
        <v>0.45900000000000002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533</v>
      </c>
      <c r="B79" s="83" t="s">
        <v>726</v>
      </c>
      <c r="C79" s="83">
        <v>0.08</v>
      </c>
      <c r="D79" s="83">
        <v>0.91400000000000003</v>
      </c>
      <c r="E79" s="83">
        <v>1.0589999999999999</v>
      </c>
      <c r="F79" s="83">
        <v>13.94</v>
      </c>
      <c r="G79" s="83">
        <v>180</v>
      </c>
      <c r="H79" s="83">
        <v>90</v>
      </c>
      <c r="I79" s="83" t="s">
        <v>485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532</v>
      </c>
      <c r="B80" s="83" t="s">
        <v>726</v>
      </c>
      <c r="C80" s="83">
        <v>0.08</v>
      </c>
      <c r="D80" s="83">
        <v>0.91400000000000003</v>
      </c>
      <c r="E80" s="83">
        <v>1.0589999999999999</v>
      </c>
      <c r="F80" s="83">
        <v>52.03</v>
      </c>
      <c r="G80" s="83">
        <v>90</v>
      </c>
      <c r="H80" s="83">
        <v>90</v>
      </c>
      <c r="I80" s="83" t="s">
        <v>483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531</v>
      </c>
      <c r="B81" s="83" t="s">
        <v>726</v>
      </c>
      <c r="C81" s="83">
        <v>0.08</v>
      </c>
      <c r="D81" s="83">
        <v>0.91400000000000003</v>
      </c>
      <c r="E81" s="83">
        <v>1.0589999999999999</v>
      </c>
      <c r="F81" s="83">
        <v>21.37</v>
      </c>
      <c r="G81" s="83">
        <v>0</v>
      </c>
      <c r="H81" s="83">
        <v>90</v>
      </c>
      <c r="I81" s="83" t="s">
        <v>481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534</v>
      </c>
      <c r="B82" s="83" t="s">
        <v>727</v>
      </c>
      <c r="C82" s="83">
        <v>0.3</v>
      </c>
      <c r="D82" s="83">
        <v>0.42199999999999999</v>
      </c>
      <c r="E82" s="83">
        <v>0.45900000000000002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496</v>
      </c>
      <c r="B83" s="83" t="s">
        <v>728</v>
      </c>
      <c r="C83" s="83">
        <v>0.08</v>
      </c>
      <c r="D83" s="83">
        <v>0.91400000000000003</v>
      </c>
      <c r="E83" s="83">
        <v>1.0589999999999999</v>
      </c>
      <c r="F83" s="83">
        <v>67.63</v>
      </c>
      <c r="G83" s="83">
        <v>90</v>
      </c>
      <c r="H83" s="83">
        <v>90</v>
      </c>
      <c r="I83" s="83" t="s">
        <v>483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495</v>
      </c>
      <c r="B84" s="83" t="s">
        <v>728</v>
      </c>
      <c r="C84" s="83">
        <v>0.08</v>
      </c>
      <c r="D84" s="83">
        <v>0.91400000000000003</v>
      </c>
      <c r="E84" s="83">
        <v>1.0589999999999999</v>
      </c>
      <c r="F84" s="83">
        <v>18.12</v>
      </c>
      <c r="G84" s="83">
        <v>0</v>
      </c>
      <c r="H84" s="83">
        <v>90</v>
      </c>
      <c r="I84" s="83" t="s">
        <v>481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500</v>
      </c>
      <c r="B85" s="83" t="s">
        <v>728</v>
      </c>
      <c r="C85" s="83">
        <v>0.08</v>
      </c>
      <c r="D85" s="83">
        <v>0.91400000000000003</v>
      </c>
      <c r="E85" s="83">
        <v>1.0589999999999999</v>
      </c>
      <c r="F85" s="83">
        <v>213.77</v>
      </c>
      <c r="G85" s="83">
        <v>0</v>
      </c>
      <c r="H85" s="83">
        <v>90</v>
      </c>
      <c r="I85" s="83" t="s">
        <v>481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502</v>
      </c>
      <c r="B86" s="83" t="s">
        <v>728</v>
      </c>
      <c r="C86" s="83">
        <v>0.08</v>
      </c>
      <c r="D86" s="83">
        <v>0.91400000000000003</v>
      </c>
      <c r="E86" s="83">
        <v>1.0589999999999999</v>
      </c>
      <c r="F86" s="83">
        <v>167.88</v>
      </c>
      <c r="G86" s="83">
        <v>180</v>
      </c>
      <c r="H86" s="83">
        <v>90</v>
      </c>
      <c r="I86" s="83" t="s">
        <v>485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503</v>
      </c>
      <c r="B87" s="83" t="s">
        <v>728</v>
      </c>
      <c r="C87" s="83">
        <v>0.08</v>
      </c>
      <c r="D87" s="83">
        <v>0.91400000000000003</v>
      </c>
      <c r="E87" s="83">
        <v>1.0589999999999999</v>
      </c>
      <c r="F87" s="83">
        <v>41.06</v>
      </c>
      <c r="G87" s="83">
        <v>270</v>
      </c>
      <c r="H87" s="83">
        <v>90</v>
      </c>
      <c r="I87" s="83" t="s">
        <v>487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501</v>
      </c>
      <c r="B88" s="83" t="s">
        <v>728</v>
      </c>
      <c r="C88" s="83">
        <v>0.08</v>
      </c>
      <c r="D88" s="83">
        <v>0.91400000000000003</v>
      </c>
      <c r="E88" s="83">
        <v>1.0589999999999999</v>
      </c>
      <c r="F88" s="83">
        <v>12.08</v>
      </c>
      <c r="G88" s="83">
        <v>0</v>
      </c>
      <c r="H88" s="83">
        <v>90</v>
      </c>
      <c r="I88" s="83" t="s">
        <v>481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504</v>
      </c>
      <c r="B89" s="83" t="s">
        <v>727</v>
      </c>
      <c r="C89" s="83">
        <v>0.3</v>
      </c>
      <c r="D89" s="83">
        <v>0.42199999999999999</v>
      </c>
      <c r="E89" s="83">
        <v>0.45900000000000002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493</v>
      </c>
      <c r="B90" s="83" t="s">
        <v>728</v>
      </c>
      <c r="C90" s="83">
        <v>0.08</v>
      </c>
      <c r="D90" s="83">
        <v>0.91400000000000003</v>
      </c>
      <c r="E90" s="83">
        <v>1.0589999999999999</v>
      </c>
      <c r="F90" s="83">
        <v>62.8</v>
      </c>
      <c r="G90" s="83">
        <v>0</v>
      </c>
      <c r="H90" s="83">
        <v>90</v>
      </c>
      <c r="I90" s="83" t="s">
        <v>481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489</v>
      </c>
      <c r="B91" s="83" t="s">
        <v>728</v>
      </c>
      <c r="C91" s="83">
        <v>0.08</v>
      </c>
      <c r="D91" s="83">
        <v>0.91400000000000003</v>
      </c>
      <c r="E91" s="83">
        <v>1.0589999999999999</v>
      </c>
      <c r="F91" s="83">
        <v>45.89</v>
      </c>
      <c r="G91" s="83">
        <v>180</v>
      </c>
      <c r="H91" s="83">
        <v>90</v>
      </c>
      <c r="I91" s="83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490</v>
      </c>
      <c r="B92" s="83" t="s">
        <v>728</v>
      </c>
      <c r="C92" s="83">
        <v>0.08</v>
      </c>
      <c r="D92" s="83">
        <v>0.91400000000000003</v>
      </c>
      <c r="E92" s="83">
        <v>1.0589999999999999</v>
      </c>
      <c r="F92" s="83">
        <v>22.95</v>
      </c>
      <c r="G92" s="83">
        <v>270</v>
      </c>
      <c r="H92" s="83">
        <v>90</v>
      </c>
      <c r="I92" s="83" t="s">
        <v>487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491</v>
      </c>
      <c r="B93" s="83" t="s">
        <v>727</v>
      </c>
      <c r="C93" s="83">
        <v>0.3</v>
      </c>
      <c r="D93" s="83">
        <v>0.42199999999999999</v>
      </c>
      <c r="E93" s="83">
        <v>0.45900000000000002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492</v>
      </c>
      <c r="B94" s="83" t="s">
        <v>728</v>
      </c>
      <c r="C94" s="83">
        <v>0.08</v>
      </c>
      <c r="D94" s="83">
        <v>0.91400000000000003</v>
      </c>
      <c r="E94" s="83">
        <v>1.0589999999999999</v>
      </c>
      <c r="F94" s="83">
        <v>26.57</v>
      </c>
      <c r="G94" s="83">
        <v>270</v>
      </c>
      <c r="H94" s="83">
        <v>90</v>
      </c>
      <c r="I94" s="83" t="s">
        <v>487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505</v>
      </c>
      <c r="B95" s="83" t="s">
        <v>726</v>
      </c>
      <c r="C95" s="83">
        <v>0.08</v>
      </c>
      <c r="D95" s="83">
        <v>0.91400000000000003</v>
      </c>
      <c r="E95" s="83">
        <v>1.0589999999999999</v>
      </c>
      <c r="F95" s="83">
        <v>55.74</v>
      </c>
      <c r="G95" s="83">
        <v>180</v>
      </c>
      <c r="H95" s="83">
        <v>90</v>
      </c>
      <c r="I95" s="83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506</v>
      </c>
      <c r="B96" s="83" t="s">
        <v>726</v>
      </c>
      <c r="C96" s="83">
        <v>0.08</v>
      </c>
      <c r="D96" s="83">
        <v>0.91400000000000003</v>
      </c>
      <c r="E96" s="83">
        <v>1.0589999999999999</v>
      </c>
      <c r="F96" s="83">
        <v>104.06</v>
      </c>
      <c r="G96" s="83">
        <v>270</v>
      </c>
      <c r="H96" s="83">
        <v>90</v>
      </c>
      <c r="I96" s="83" t="s">
        <v>487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519</v>
      </c>
      <c r="B97" s="83" t="s">
        <v>726</v>
      </c>
      <c r="C97" s="83">
        <v>0.08</v>
      </c>
      <c r="D97" s="83">
        <v>0.91400000000000003</v>
      </c>
      <c r="E97" s="83">
        <v>1.0589999999999999</v>
      </c>
      <c r="F97" s="83">
        <v>13.94</v>
      </c>
      <c r="G97" s="83">
        <v>180</v>
      </c>
      <c r="H97" s="83">
        <v>90</v>
      </c>
      <c r="I97" s="83" t="s">
        <v>485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520</v>
      </c>
      <c r="B98" s="83" t="s">
        <v>726</v>
      </c>
      <c r="C98" s="83">
        <v>0.08</v>
      </c>
      <c r="D98" s="83">
        <v>0.91400000000000003</v>
      </c>
      <c r="E98" s="83">
        <v>1.0589999999999999</v>
      </c>
      <c r="F98" s="83">
        <v>26.01</v>
      </c>
      <c r="G98" s="83">
        <v>270</v>
      </c>
      <c r="H98" s="83">
        <v>90</v>
      </c>
      <c r="I98" s="83" t="s">
        <v>487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521</v>
      </c>
      <c r="B99" s="83" t="s">
        <v>727</v>
      </c>
      <c r="C99" s="83">
        <v>0.3</v>
      </c>
      <c r="D99" s="83">
        <v>0.42199999999999999</v>
      </c>
      <c r="E99" s="83">
        <v>0.45900000000000002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507</v>
      </c>
      <c r="B100" s="83" t="s">
        <v>726</v>
      </c>
      <c r="C100" s="83">
        <v>0.08</v>
      </c>
      <c r="D100" s="83">
        <v>0.91400000000000003</v>
      </c>
      <c r="E100" s="83">
        <v>1.0589999999999999</v>
      </c>
      <c r="F100" s="83">
        <v>55.74</v>
      </c>
      <c r="G100" s="83">
        <v>0</v>
      </c>
      <c r="H100" s="83">
        <v>90</v>
      </c>
      <c r="I100" s="83" t="s">
        <v>481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508</v>
      </c>
      <c r="B101" s="83" t="s">
        <v>726</v>
      </c>
      <c r="C101" s="83">
        <v>0.08</v>
      </c>
      <c r="D101" s="83">
        <v>0.91400000000000003</v>
      </c>
      <c r="E101" s="83">
        <v>1.0589999999999999</v>
      </c>
      <c r="F101" s="83">
        <v>104.05</v>
      </c>
      <c r="G101" s="83">
        <v>270</v>
      </c>
      <c r="H101" s="83">
        <v>90</v>
      </c>
      <c r="I101" s="83" t="s">
        <v>487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522</v>
      </c>
      <c r="B102" s="83" t="s">
        <v>726</v>
      </c>
      <c r="C102" s="83">
        <v>0.08</v>
      </c>
      <c r="D102" s="83">
        <v>0.91400000000000003</v>
      </c>
      <c r="E102" s="83">
        <v>1.0589999999999999</v>
      </c>
      <c r="F102" s="83">
        <v>13.94</v>
      </c>
      <c r="G102" s="83">
        <v>0</v>
      </c>
      <c r="H102" s="83">
        <v>90</v>
      </c>
      <c r="I102" s="83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523</v>
      </c>
      <c r="B103" s="83" t="s">
        <v>726</v>
      </c>
      <c r="C103" s="83">
        <v>0.08</v>
      </c>
      <c r="D103" s="83">
        <v>0.91400000000000003</v>
      </c>
      <c r="E103" s="83">
        <v>1.0589999999999999</v>
      </c>
      <c r="F103" s="83">
        <v>26.01</v>
      </c>
      <c r="G103" s="83">
        <v>270</v>
      </c>
      <c r="H103" s="83">
        <v>90</v>
      </c>
      <c r="I103" s="83" t="s">
        <v>487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524</v>
      </c>
      <c r="B104" s="83" t="s">
        <v>727</v>
      </c>
      <c r="C104" s="83">
        <v>0.3</v>
      </c>
      <c r="D104" s="83">
        <v>0.42199999999999999</v>
      </c>
      <c r="E104" s="83">
        <v>0.45900000000000002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509</v>
      </c>
      <c r="B105" s="83" t="s">
        <v>726</v>
      </c>
      <c r="C105" s="83">
        <v>0.08</v>
      </c>
      <c r="D105" s="83">
        <v>0.91400000000000003</v>
      </c>
      <c r="E105" s="83">
        <v>1.0589999999999999</v>
      </c>
      <c r="F105" s="83">
        <v>847.14</v>
      </c>
      <c r="G105" s="83">
        <v>180</v>
      </c>
      <c r="H105" s="83">
        <v>90</v>
      </c>
      <c r="I105" s="83" t="s">
        <v>485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525</v>
      </c>
      <c r="B106" s="83" t="s">
        <v>726</v>
      </c>
      <c r="C106" s="83">
        <v>0.08</v>
      </c>
      <c r="D106" s="83">
        <v>0.91400000000000003</v>
      </c>
      <c r="E106" s="83">
        <v>1.0589999999999999</v>
      </c>
      <c r="F106" s="83">
        <v>183.96</v>
      </c>
      <c r="G106" s="83">
        <v>180</v>
      </c>
      <c r="H106" s="83">
        <v>90</v>
      </c>
      <c r="I106" s="83" t="s">
        <v>485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526</v>
      </c>
      <c r="B107" s="83" t="s">
        <v>727</v>
      </c>
      <c r="C107" s="83">
        <v>0.3</v>
      </c>
      <c r="D107" s="83">
        <v>0.42199999999999999</v>
      </c>
      <c r="E107" s="83">
        <v>0.45900000000000002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510</v>
      </c>
      <c r="B108" s="83" t="s">
        <v>726</v>
      </c>
      <c r="C108" s="83">
        <v>0.08</v>
      </c>
      <c r="D108" s="83">
        <v>0.91400000000000003</v>
      </c>
      <c r="E108" s="83">
        <v>1.0589999999999999</v>
      </c>
      <c r="F108" s="83">
        <v>847.37</v>
      </c>
      <c r="G108" s="83">
        <v>0</v>
      </c>
      <c r="H108" s="83">
        <v>90</v>
      </c>
      <c r="I108" s="83" t="s">
        <v>481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511</v>
      </c>
      <c r="B109" s="83" t="s">
        <v>726</v>
      </c>
      <c r="C109" s="83">
        <v>0.08</v>
      </c>
      <c r="D109" s="83">
        <v>0.91400000000000003</v>
      </c>
      <c r="E109" s="83">
        <v>1.0589999999999999</v>
      </c>
      <c r="F109" s="83">
        <v>104.06</v>
      </c>
      <c r="G109" s="83">
        <v>90</v>
      </c>
      <c r="H109" s="83">
        <v>90</v>
      </c>
      <c r="I109" s="83" t="s">
        <v>483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512</v>
      </c>
      <c r="B110" s="83" t="s">
        <v>726</v>
      </c>
      <c r="C110" s="83">
        <v>0.08</v>
      </c>
      <c r="D110" s="83">
        <v>0.91400000000000003</v>
      </c>
      <c r="E110" s="83">
        <v>1.0589999999999999</v>
      </c>
      <c r="F110" s="83">
        <v>55.74</v>
      </c>
      <c r="G110" s="83">
        <v>180</v>
      </c>
      <c r="H110" s="83">
        <v>90</v>
      </c>
      <c r="I110" s="83" t="s">
        <v>485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514</v>
      </c>
      <c r="B111" s="83" t="s">
        <v>726</v>
      </c>
      <c r="C111" s="83">
        <v>0.08</v>
      </c>
      <c r="D111" s="83">
        <v>0.91400000000000003</v>
      </c>
      <c r="E111" s="83">
        <v>1.0589999999999999</v>
      </c>
      <c r="F111" s="83">
        <v>104.05</v>
      </c>
      <c r="G111" s="83">
        <v>90</v>
      </c>
      <c r="H111" s="83">
        <v>90</v>
      </c>
      <c r="I111" s="83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513</v>
      </c>
      <c r="B112" s="83" t="s">
        <v>726</v>
      </c>
      <c r="C112" s="83">
        <v>0.08</v>
      </c>
      <c r="D112" s="83">
        <v>0.91400000000000003</v>
      </c>
      <c r="E112" s="83">
        <v>1.0589999999999999</v>
      </c>
      <c r="F112" s="83">
        <v>55.74</v>
      </c>
      <c r="G112" s="83">
        <v>0</v>
      </c>
      <c r="H112" s="83">
        <v>90</v>
      </c>
      <c r="I112" s="83" t="s">
        <v>481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494</v>
      </c>
      <c r="B113" s="83" t="s">
        <v>728</v>
      </c>
      <c r="C113" s="83">
        <v>0.08</v>
      </c>
      <c r="D113" s="83">
        <v>0.91400000000000003</v>
      </c>
      <c r="E113" s="83">
        <v>1.0589999999999999</v>
      </c>
      <c r="F113" s="83">
        <v>36.229999999999997</v>
      </c>
      <c r="G113" s="83">
        <v>0</v>
      </c>
      <c r="H113" s="83">
        <v>90</v>
      </c>
      <c r="I113" s="83" t="s">
        <v>481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175</v>
      </c>
      <c r="C115" s="83" t="s">
        <v>540</v>
      </c>
      <c r="D115" s="83" t="s">
        <v>541</v>
      </c>
      <c r="E115" s="83" t="s">
        <v>542</v>
      </c>
      <c r="F115" s="83" t="s">
        <v>170</v>
      </c>
      <c r="G115" s="83" t="s">
        <v>543</v>
      </c>
      <c r="H115" s="83" t="s">
        <v>544</v>
      </c>
      <c r="I115" s="83" t="s">
        <v>545</v>
      </c>
      <c r="J115" s="83" t="s">
        <v>476</v>
      </c>
      <c r="K115" s="83" t="s">
        <v>478</v>
      </c>
      <c r="L115"/>
      <c r="M115"/>
      <c r="N115"/>
      <c r="O115"/>
      <c r="P115"/>
      <c r="Q115"/>
      <c r="R115"/>
      <c r="S115"/>
    </row>
    <row r="116" spans="1:19">
      <c r="A116" s="83" t="s">
        <v>569</v>
      </c>
      <c r="B116" s="83" t="s">
        <v>877</v>
      </c>
      <c r="C116" s="83">
        <v>32.21</v>
      </c>
      <c r="D116" s="83">
        <v>32.21</v>
      </c>
      <c r="E116" s="83">
        <v>3.5249999999999999</v>
      </c>
      <c r="F116" s="83">
        <v>0.40699999999999997</v>
      </c>
      <c r="G116" s="83">
        <v>0.316</v>
      </c>
      <c r="H116" s="83" t="s">
        <v>547</v>
      </c>
      <c r="I116" s="83" t="s">
        <v>527</v>
      </c>
      <c r="J116" s="83">
        <v>0</v>
      </c>
      <c r="K116" s="83" t="s">
        <v>481</v>
      </c>
      <c r="L116"/>
      <c r="M116"/>
      <c r="N116"/>
      <c r="O116"/>
      <c r="P116"/>
      <c r="Q116"/>
      <c r="R116"/>
      <c r="S116"/>
    </row>
    <row r="117" spans="1:19">
      <c r="A117" s="83" t="s">
        <v>548</v>
      </c>
      <c r="B117" s="83" t="s">
        <v>877</v>
      </c>
      <c r="C117" s="83">
        <v>65.62</v>
      </c>
      <c r="D117" s="83">
        <v>65.62</v>
      </c>
      <c r="E117" s="83">
        <v>3.5249999999999999</v>
      </c>
      <c r="F117" s="83">
        <v>0.40699999999999997</v>
      </c>
      <c r="G117" s="83">
        <v>0.316</v>
      </c>
      <c r="H117" s="83" t="s">
        <v>547</v>
      </c>
      <c r="I117" s="83" t="s">
        <v>498</v>
      </c>
      <c r="J117" s="83">
        <v>180</v>
      </c>
      <c r="K117" s="83" t="s">
        <v>485</v>
      </c>
      <c r="L117"/>
      <c r="M117"/>
      <c r="N117"/>
      <c r="O117"/>
      <c r="P117"/>
      <c r="Q117"/>
      <c r="R117"/>
      <c r="S117"/>
    </row>
    <row r="118" spans="1:19">
      <c r="A118" s="83" t="s">
        <v>560</v>
      </c>
      <c r="B118" s="83" t="s">
        <v>877</v>
      </c>
      <c r="C118" s="83">
        <v>5.82</v>
      </c>
      <c r="D118" s="83">
        <v>23.29</v>
      </c>
      <c r="E118" s="83">
        <v>3.5249999999999999</v>
      </c>
      <c r="F118" s="83">
        <v>0.40699999999999997</v>
      </c>
      <c r="G118" s="83">
        <v>0.316</v>
      </c>
      <c r="H118" s="83" t="s">
        <v>547</v>
      </c>
      <c r="I118" s="83" t="s">
        <v>515</v>
      </c>
      <c r="J118" s="83">
        <v>0</v>
      </c>
      <c r="K118" s="83" t="s">
        <v>481</v>
      </c>
      <c r="L118"/>
      <c r="M118"/>
      <c r="N118"/>
      <c r="O118"/>
      <c r="P118"/>
      <c r="Q118"/>
      <c r="R118"/>
      <c r="S118"/>
    </row>
    <row r="119" spans="1:19">
      <c r="A119" s="83" t="s">
        <v>562</v>
      </c>
      <c r="B119" s="83" t="s">
        <v>877</v>
      </c>
      <c r="C119" s="83">
        <v>2.15</v>
      </c>
      <c r="D119" s="83">
        <v>8.58</v>
      </c>
      <c r="E119" s="83">
        <v>3.5249999999999999</v>
      </c>
      <c r="F119" s="83">
        <v>0.40699999999999997</v>
      </c>
      <c r="G119" s="83">
        <v>0.316</v>
      </c>
      <c r="H119" s="83" t="s">
        <v>547</v>
      </c>
      <c r="I119" s="83" t="s">
        <v>517</v>
      </c>
      <c r="J119" s="83">
        <v>180</v>
      </c>
      <c r="K119" s="83" t="s">
        <v>485</v>
      </c>
      <c r="L119"/>
      <c r="M119"/>
      <c r="N119"/>
      <c r="O119"/>
      <c r="P119"/>
      <c r="Q119"/>
      <c r="R119"/>
      <c r="S119"/>
    </row>
    <row r="120" spans="1:19">
      <c r="A120" s="83" t="s">
        <v>561</v>
      </c>
      <c r="B120" s="83" t="s">
        <v>877</v>
      </c>
      <c r="C120" s="83">
        <v>2.15</v>
      </c>
      <c r="D120" s="83">
        <v>8.59</v>
      </c>
      <c r="E120" s="83">
        <v>3.5249999999999999</v>
      </c>
      <c r="F120" s="83">
        <v>0.40699999999999997</v>
      </c>
      <c r="G120" s="83">
        <v>0.316</v>
      </c>
      <c r="H120" s="83" t="s">
        <v>547</v>
      </c>
      <c r="I120" s="83" t="s">
        <v>516</v>
      </c>
      <c r="J120" s="83">
        <v>0</v>
      </c>
      <c r="K120" s="83" t="s">
        <v>481</v>
      </c>
      <c r="L120"/>
      <c r="M120"/>
      <c r="N120"/>
      <c r="O120"/>
      <c r="P120"/>
      <c r="Q120"/>
      <c r="R120"/>
      <c r="S120"/>
    </row>
    <row r="121" spans="1:19">
      <c r="A121" s="83" t="s">
        <v>563</v>
      </c>
      <c r="B121" s="83" t="s">
        <v>877</v>
      </c>
      <c r="C121" s="83">
        <v>5.82</v>
      </c>
      <c r="D121" s="83">
        <v>23.29</v>
      </c>
      <c r="E121" s="83">
        <v>3.5249999999999999</v>
      </c>
      <c r="F121" s="83">
        <v>0.40699999999999997</v>
      </c>
      <c r="G121" s="83">
        <v>0.316</v>
      </c>
      <c r="H121" s="83" t="s">
        <v>547</v>
      </c>
      <c r="I121" s="83" t="s">
        <v>518</v>
      </c>
      <c r="J121" s="83">
        <v>180</v>
      </c>
      <c r="K121" s="83" t="s">
        <v>485</v>
      </c>
      <c r="L121"/>
      <c r="M121"/>
      <c r="N121"/>
      <c r="O121"/>
      <c r="P121"/>
      <c r="Q121"/>
      <c r="R121"/>
      <c r="S121"/>
    </row>
    <row r="122" spans="1:19">
      <c r="A122" s="83" t="s">
        <v>574</v>
      </c>
      <c r="B122" s="83" t="s">
        <v>877</v>
      </c>
      <c r="C122" s="83">
        <v>5.83</v>
      </c>
      <c r="D122" s="83">
        <v>5.83</v>
      </c>
      <c r="E122" s="83">
        <v>3.5249999999999999</v>
      </c>
      <c r="F122" s="83">
        <v>0.40699999999999997</v>
      </c>
      <c r="G122" s="83">
        <v>0.316</v>
      </c>
      <c r="H122" s="83" t="s">
        <v>547</v>
      </c>
      <c r="I122" s="83" t="s">
        <v>535</v>
      </c>
      <c r="J122" s="83">
        <v>0</v>
      </c>
      <c r="K122" s="83" t="s">
        <v>481</v>
      </c>
      <c r="L122"/>
      <c r="M122"/>
      <c r="N122"/>
      <c r="O122"/>
      <c r="P122"/>
      <c r="Q122"/>
      <c r="R122"/>
      <c r="S122"/>
    </row>
    <row r="123" spans="1:19">
      <c r="A123" s="83" t="s">
        <v>575</v>
      </c>
      <c r="B123" s="83" t="s">
        <v>877</v>
      </c>
      <c r="C123" s="83">
        <v>5.21</v>
      </c>
      <c r="D123" s="83">
        <v>5.21</v>
      </c>
      <c r="E123" s="83">
        <v>3.5249999999999999</v>
      </c>
      <c r="F123" s="83">
        <v>0.40699999999999997</v>
      </c>
      <c r="G123" s="83">
        <v>0.316</v>
      </c>
      <c r="H123" s="83" t="s">
        <v>547</v>
      </c>
      <c r="I123" s="83" t="s">
        <v>536</v>
      </c>
      <c r="J123" s="83">
        <v>0</v>
      </c>
      <c r="K123" s="83" t="s">
        <v>481</v>
      </c>
      <c r="L123"/>
      <c r="M123"/>
      <c r="N123"/>
      <c r="O123"/>
      <c r="P123"/>
      <c r="Q123"/>
      <c r="R123"/>
      <c r="S123"/>
    </row>
    <row r="124" spans="1:19">
      <c r="A124" s="83" t="s">
        <v>576</v>
      </c>
      <c r="B124" s="83" t="s">
        <v>877</v>
      </c>
      <c r="C124" s="83">
        <v>17.18</v>
      </c>
      <c r="D124" s="83">
        <v>17.18</v>
      </c>
      <c r="E124" s="83">
        <v>3.5249999999999999</v>
      </c>
      <c r="F124" s="83">
        <v>0.40699999999999997</v>
      </c>
      <c r="G124" s="83">
        <v>0.316</v>
      </c>
      <c r="H124" s="83" t="s">
        <v>547</v>
      </c>
      <c r="I124" s="83" t="s">
        <v>537</v>
      </c>
      <c r="J124" s="83">
        <v>180</v>
      </c>
      <c r="K124" s="83" t="s">
        <v>485</v>
      </c>
      <c r="L124"/>
      <c r="M124"/>
      <c r="N124"/>
      <c r="O124"/>
      <c r="P124"/>
      <c r="Q124"/>
      <c r="R124"/>
      <c r="S124"/>
    </row>
    <row r="125" spans="1:19">
      <c r="A125" s="83" t="s">
        <v>570</v>
      </c>
      <c r="B125" s="83" t="s">
        <v>877</v>
      </c>
      <c r="C125" s="83">
        <v>32.21</v>
      </c>
      <c r="D125" s="83">
        <v>32.21</v>
      </c>
      <c r="E125" s="83">
        <v>3.5249999999999999</v>
      </c>
      <c r="F125" s="83">
        <v>0.40699999999999997</v>
      </c>
      <c r="G125" s="83">
        <v>0.316</v>
      </c>
      <c r="H125" s="83" t="s">
        <v>547</v>
      </c>
      <c r="I125" s="83" t="s">
        <v>529</v>
      </c>
      <c r="J125" s="83">
        <v>0</v>
      </c>
      <c r="K125" s="83" t="s">
        <v>481</v>
      </c>
      <c r="L125"/>
      <c r="M125"/>
      <c r="N125"/>
      <c r="O125"/>
      <c r="P125"/>
      <c r="Q125"/>
      <c r="R125"/>
      <c r="S125"/>
    </row>
    <row r="126" spans="1:19">
      <c r="A126" s="83" t="s">
        <v>573</v>
      </c>
      <c r="B126" s="83" t="s">
        <v>877</v>
      </c>
      <c r="C126" s="83">
        <v>4.5999999999999996</v>
      </c>
      <c r="D126" s="83">
        <v>4.5999999999999996</v>
      </c>
      <c r="E126" s="83">
        <v>3.5249999999999999</v>
      </c>
      <c r="F126" s="83">
        <v>0.40699999999999997</v>
      </c>
      <c r="G126" s="83">
        <v>0.316</v>
      </c>
      <c r="H126" s="83" t="s">
        <v>547</v>
      </c>
      <c r="I126" s="83" t="s">
        <v>533</v>
      </c>
      <c r="J126" s="83">
        <v>180</v>
      </c>
      <c r="K126" s="83" t="s">
        <v>485</v>
      </c>
      <c r="L126"/>
      <c r="M126"/>
      <c r="N126"/>
      <c r="O126"/>
      <c r="P126"/>
      <c r="Q126"/>
      <c r="R126"/>
      <c r="S126"/>
    </row>
    <row r="127" spans="1:19">
      <c r="A127" s="83" t="s">
        <v>572</v>
      </c>
      <c r="B127" s="83" t="s">
        <v>877</v>
      </c>
      <c r="C127" s="83">
        <v>17.18</v>
      </c>
      <c r="D127" s="83">
        <v>17.18</v>
      </c>
      <c r="E127" s="83">
        <v>3.5249999999999999</v>
      </c>
      <c r="F127" s="83">
        <v>0.40699999999999997</v>
      </c>
      <c r="G127" s="83">
        <v>0.316</v>
      </c>
      <c r="H127" s="83" t="s">
        <v>547</v>
      </c>
      <c r="I127" s="83" t="s">
        <v>532</v>
      </c>
      <c r="J127" s="83">
        <v>90</v>
      </c>
      <c r="K127" s="83" t="s">
        <v>483</v>
      </c>
      <c r="L127"/>
      <c r="M127"/>
      <c r="N127"/>
      <c r="O127"/>
      <c r="P127"/>
      <c r="Q127"/>
      <c r="R127"/>
      <c r="S127"/>
    </row>
    <row r="128" spans="1:19">
      <c r="A128" s="83" t="s">
        <v>571</v>
      </c>
      <c r="B128" s="83" t="s">
        <v>877</v>
      </c>
      <c r="C128" s="83">
        <v>4.5999999999999996</v>
      </c>
      <c r="D128" s="83">
        <v>4.5999999999999996</v>
      </c>
      <c r="E128" s="83">
        <v>3.5249999999999999</v>
      </c>
      <c r="F128" s="83">
        <v>0.40699999999999997</v>
      </c>
      <c r="G128" s="83">
        <v>0.316</v>
      </c>
      <c r="H128" s="83" t="s">
        <v>547</v>
      </c>
      <c r="I128" s="83" t="s">
        <v>531</v>
      </c>
      <c r="J128" s="83">
        <v>0</v>
      </c>
      <c r="K128" s="83" t="s">
        <v>481</v>
      </c>
      <c r="L128"/>
      <c r="M128"/>
      <c r="N128"/>
      <c r="O128"/>
      <c r="P128"/>
      <c r="Q128"/>
      <c r="R128"/>
      <c r="S128"/>
    </row>
    <row r="129" spans="1:19">
      <c r="A129" s="83" t="s">
        <v>549</v>
      </c>
      <c r="B129" s="83" t="s">
        <v>877</v>
      </c>
      <c r="C129" s="83">
        <v>85.24</v>
      </c>
      <c r="D129" s="83">
        <v>85.24</v>
      </c>
      <c r="E129" s="83">
        <v>3.5249999999999999</v>
      </c>
      <c r="F129" s="83">
        <v>0.40699999999999997</v>
      </c>
      <c r="G129" s="83">
        <v>0.316</v>
      </c>
      <c r="H129" s="83" t="s">
        <v>547</v>
      </c>
      <c r="I129" s="83" t="s">
        <v>502</v>
      </c>
      <c r="J129" s="83">
        <v>180</v>
      </c>
      <c r="K129" s="83" t="s">
        <v>485</v>
      </c>
      <c r="L129"/>
      <c r="M129"/>
      <c r="N129"/>
      <c r="O129"/>
      <c r="P129"/>
      <c r="Q129"/>
      <c r="R129"/>
      <c r="S129"/>
    </row>
    <row r="130" spans="1:19">
      <c r="A130" s="83" t="s">
        <v>546</v>
      </c>
      <c r="B130" s="83" t="s">
        <v>877</v>
      </c>
      <c r="C130" s="83">
        <v>23.3</v>
      </c>
      <c r="D130" s="83">
        <v>23.3</v>
      </c>
      <c r="E130" s="83">
        <v>3.5249999999999999</v>
      </c>
      <c r="F130" s="83">
        <v>0.40699999999999997</v>
      </c>
      <c r="G130" s="83">
        <v>0.316</v>
      </c>
      <c r="H130" s="83" t="s">
        <v>547</v>
      </c>
      <c r="I130" s="83" t="s">
        <v>489</v>
      </c>
      <c r="J130" s="83">
        <v>180</v>
      </c>
      <c r="K130" s="83" t="s">
        <v>485</v>
      </c>
      <c r="L130"/>
      <c r="M130"/>
      <c r="N130"/>
      <c r="O130"/>
      <c r="P130"/>
      <c r="Q130"/>
      <c r="R130"/>
      <c r="S130"/>
    </row>
    <row r="131" spans="1:19">
      <c r="A131" s="83" t="s">
        <v>550</v>
      </c>
      <c r="B131" s="83" t="s">
        <v>878</v>
      </c>
      <c r="C131" s="83">
        <v>4.5999999999999996</v>
      </c>
      <c r="D131" s="83">
        <v>18.39</v>
      </c>
      <c r="E131" s="83">
        <v>3.5249999999999999</v>
      </c>
      <c r="F131" s="83">
        <v>0.40699999999999997</v>
      </c>
      <c r="G131" s="83">
        <v>0.316</v>
      </c>
      <c r="H131" s="83" t="s">
        <v>547</v>
      </c>
      <c r="I131" s="83" t="s">
        <v>505</v>
      </c>
      <c r="J131" s="83">
        <v>180</v>
      </c>
      <c r="K131" s="83" t="s">
        <v>485</v>
      </c>
      <c r="L131"/>
      <c r="M131"/>
      <c r="N131"/>
      <c r="O131"/>
      <c r="P131"/>
      <c r="Q131"/>
      <c r="R131"/>
      <c r="S131"/>
    </row>
    <row r="132" spans="1:19">
      <c r="A132" s="83" t="s">
        <v>551</v>
      </c>
      <c r="B132" s="83" t="s">
        <v>878</v>
      </c>
      <c r="C132" s="83">
        <v>8.58</v>
      </c>
      <c r="D132" s="83">
        <v>34.33</v>
      </c>
      <c r="E132" s="83">
        <v>3.5249999999999999</v>
      </c>
      <c r="F132" s="83">
        <v>0.40699999999999997</v>
      </c>
      <c r="G132" s="83">
        <v>0.316</v>
      </c>
      <c r="H132" s="83" t="s">
        <v>547</v>
      </c>
      <c r="I132" s="83" t="s">
        <v>506</v>
      </c>
      <c r="J132" s="83">
        <v>270</v>
      </c>
      <c r="K132" s="83" t="s">
        <v>487</v>
      </c>
      <c r="L132"/>
      <c r="M132"/>
      <c r="N132"/>
      <c r="O132"/>
      <c r="P132"/>
      <c r="Q132"/>
      <c r="R132"/>
      <c r="S132"/>
    </row>
    <row r="133" spans="1:19">
      <c r="A133" s="83" t="s">
        <v>564</v>
      </c>
      <c r="B133" s="83" t="s">
        <v>878</v>
      </c>
      <c r="C133" s="83">
        <v>4.5999999999999996</v>
      </c>
      <c r="D133" s="83">
        <v>4.5999999999999996</v>
      </c>
      <c r="E133" s="83">
        <v>3.5249999999999999</v>
      </c>
      <c r="F133" s="83">
        <v>0.40699999999999997</v>
      </c>
      <c r="G133" s="83">
        <v>0.316</v>
      </c>
      <c r="H133" s="83" t="s">
        <v>547</v>
      </c>
      <c r="I133" s="83" t="s">
        <v>519</v>
      </c>
      <c r="J133" s="83">
        <v>180</v>
      </c>
      <c r="K133" s="83" t="s">
        <v>485</v>
      </c>
      <c r="L133"/>
      <c r="M133"/>
      <c r="N133"/>
      <c r="O133"/>
      <c r="P133"/>
      <c r="Q133"/>
      <c r="R133"/>
      <c r="S133"/>
    </row>
    <row r="134" spans="1:19">
      <c r="A134" s="83" t="s">
        <v>565</v>
      </c>
      <c r="B134" s="83" t="s">
        <v>878</v>
      </c>
      <c r="C134" s="83">
        <v>8.59</v>
      </c>
      <c r="D134" s="83">
        <v>8.59</v>
      </c>
      <c r="E134" s="83">
        <v>3.5249999999999999</v>
      </c>
      <c r="F134" s="83">
        <v>0.40699999999999997</v>
      </c>
      <c r="G134" s="83">
        <v>0.316</v>
      </c>
      <c r="H134" s="83" t="s">
        <v>547</v>
      </c>
      <c r="I134" s="83" t="s">
        <v>520</v>
      </c>
      <c r="J134" s="83">
        <v>270</v>
      </c>
      <c r="K134" s="83" t="s">
        <v>487</v>
      </c>
      <c r="L134"/>
      <c r="M134"/>
      <c r="N134"/>
      <c r="O134"/>
      <c r="P134"/>
      <c r="Q134"/>
      <c r="R134"/>
      <c r="S134"/>
    </row>
    <row r="135" spans="1:19">
      <c r="A135" s="83" t="s">
        <v>552</v>
      </c>
      <c r="B135" s="83" t="s">
        <v>878</v>
      </c>
      <c r="C135" s="83">
        <v>4.5999999999999996</v>
      </c>
      <c r="D135" s="83">
        <v>18.39</v>
      </c>
      <c r="E135" s="83">
        <v>3.5249999999999999</v>
      </c>
      <c r="F135" s="83">
        <v>0.40699999999999997</v>
      </c>
      <c r="G135" s="83">
        <v>0.316</v>
      </c>
      <c r="H135" s="83" t="s">
        <v>547</v>
      </c>
      <c r="I135" s="83" t="s">
        <v>507</v>
      </c>
      <c r="J135" s="83">
        <v>0</v>
      </c>
      <c r="K135" s="83" t="s">
        <v>481</v>
      </c>
      <c r="L135"/>
      <c r="M135"/>
      <c r="N135"/>
      <c r="O135"/>
      <c r="P135"/>
      <c r="Q135"/>
      <c r="R135"/>
      <c r="S135"/>
    </row>
    <row r="136" spans="1:19">
      <c r="A136" s="83" t="s">
        <v>553</v>
      </c>
      <c r="B136" s="83" t="s">
        <v>878</v>
      </c>
      <c r="C136" s="83">
        <v>8.58</v>
      </c>
      <c r="D136" s="83">
        <v>34.33</v>
      </c>
      <c r="E136" s="83">
        <v>3.5249999999999999</v>
      </c>
      <c r="F136" s="83">
        <v>0.40699999999999997</v>
      </c>
      <c r="G136" s="83">
        <v>0.316</v>
      </c>
      <c r="H136" s="83" t="s">
        <v>547</v>
      </c>
      <c r="I136" s="83" t="s">
        <v>508</v>
      </c>
      <c r="J136" s="83">
        <v>270</v>
      </c>
      <c r="K136" s="83" t="s">
        <v>487</v>
      </c>
      <c r="L136"/>
      <c r="M136"/>
      <c r="N136"/>
      <c r="O136"/>
      <c r="P136"/>
      <c r="Q136"/>
      <c r="R136"/>
      <c r="S136"/>
    </row>
    <row r="137" spans="1:19">
      <c r="A137" s="83" t="s">
        <v>566</v>
      </c>
      <c r="B137" s="83" t="s">
        <v>878</v>
      </c>
      <c r="C137" s="83">
        <v>4.5999999999999996</v>
      </c>
      <c r="D137" s="83">
        <v>4.5999999999999996</v>
      </c>
      <c r="E137" s="83">
        <v>3.5249999999999999</v>
      </c>
      <c r="F137" s="83">
        <v>0.40699999999999997</v>
      </c>
      <c r="G137" s="83">
        <v>0.316</v>
      </c>
      <c r="H137" s="83" t="s">
        <v>547</v>
      </c>
      <c r="I137" s="83" t="s">
        <v>522</v>
      </c>
      <c r="J137" s="83">
        <v>0</v>
      </c>
      <c r="K137" s="83" t="s">
        <v>481</v>
      </c>
      <c r="L137"/>
      <c r="M137"/>
      <c r="N137"/>
      <c r="O137"/>
      <c r="P137"/>
      <c r="Q137"/>
      <c r="R137"/>
      <c r="S137"/>
    </row>
    <row r="138" spans="1:19">
      <c r="A138" s="83" t="s">
        <v>567</v>
      </c>
      <c r="B138" s="83" t="s">
        <v>878</v>
      </c>
      <c r="C138" s="83">
        <v>8.59</v>
      </c>
      <c r="D138" s="83">
        <v>8.59</v>
      </c>
      <c r="E138" s="83">
        <v>3.5249999999999999</v>
      </c>
      <c r="F138" s="83">
        <v>0.40699999999999997</v>
      </c>
      <c r="G138" s="83">
        <v>0.316</v>
      </c>
      <c r="H138" s="83" t="s">
        <v>547</v>
      </c>
      <c r="I138" s="83" t="s">
        <v>523</v>
      </c>
      <c r="J138" s="83">
        <v>270</v>
      </c>
      <c r="K138" s="83" t="s">
        <v>487</v>
      </c>
      <c r="L138"/>
      <c r="M138"/>
      <c r="N138"/>
      <c r="O138"/>
      <c r="P138"/>
      <c r="Q138"/>
      <c r="R138"/>
      <c r="S138"/>
    </row>
    <row r="139" spans="1:19">
      <c r="A139" s="83" t="s">
        <v>554</v>
      </c>
      <c r="B139" s="83" t="s">
        <v>878</v>
      </c>
      <c r="C139" s="83">
        <v>3.68</v>
      </c>
      <c r="D139" s="83">
        <v>279.51</v>
      </c>
      <c r="E139" s="83">
        <v>3.5249999999999999</v>
      </c>
      <c r="F139" s="83">
        <v>0.40699999999999997</v>
      </c>
      <c r="G139" s="83">
        <v>0.316</v>
      </c>
      <c r="H139" s="83" t="s">
        <v>547</v>
      </c>
      <c r="I139" s="83" t="s">
        <v>509</v>
      </c>
      <c r="J139" s="83">
        <v>180</v>
      </c>
      <c r="K139" s="83" t="s">
        <v>485</v>
      </c>
      <c r="L139"/>
      <c r="M139"/>
      <c r="N139"/>
      <c r="O139"/>
      <c r="P139"/>
      <c r="Q139"/>
      <c r="R139"/>
      <c r="S139"/>
    </row>
    <row r="140" spans="1:19">
      <c r="A140" s="83" t="s">
        <v>568</v>
      </c>
      <c r="B140" s="83" t="s">
        <v>878</v>
      </c>
      <c r="C140" s="83">
        <v>6.75</v>
      </c>
      <c r="D140" s="83">
        <v>60.74</v>
      </c>
      <c r="E140" s="83">
        <v>3.5249999999999999</v>
      </c>
      <c r="F140" s="83">
        <v>0.40699999999999997</v>
      </c>
      <c r="G140" s="83">
        <v>0.316</v>
      </c>
      <c r="H140" s="83" t="s">
        <v>547</v>
      </c>
      <c r="I140" s="83" t="s">
        <v>525</v>
      </c>
      <c r="J140" s="83">
        <v>180</v>
      </c>
      <c r="K140" s="83" t="s">
        <v>485</v>
      </c>
      <c r="L140"/>
      <c r="M140"/>
      <c r="N140"/>
      <c r="O140"/>
      <c r="P140"/>
      <c r="Q140"/>
      <c r="R140"/>
      <c r="S140"/>
    </row>
    <row r="141" spans="1:19">
      <c r="A141" s="83" t="s">
        <v>555</v>
      </c>
      <c r="B141" s="83" t="s">
        <v>878</v>
      </c>
      <c r="C141" s="83">
        <v>3.68</v>
      </c>
      <c r="D141" s="83">
        <v>279.60000000000002</v>
      </c>
      <c r="E141" s="83">
        <v>3.5249999999999999</v>
      </c>
      <c r="F141" s="83">
        <v>0.40699999999999997</v>
      </c>
      <c r="G141" s="83">
        <v>0.316</v>
      </c>
      <c r="H141" s="83" t="s">
        <v>547</v>
      </c>
      <c r="I141" s="83" t="s">
        <v>510</v>
      </c>
      <c r="J141" s="83">
        <v>0</v>
      </c>
      <c r="K141" s="83" t="s">
        <v>481</v>
      </c>
      <c r="L141"/>
      <c r="M141"/>
      <c r="N141"/>
      <c r="O141"/>
      <c r="P141"/>
      <c r="Q141"/>
      <c r="R141"/>
      <c r="S141"/>
    </row>
    <row r="142" spans="1:19">
      <c r="A142" s="83" t="s">
        <v>556</v>
      </c>
      <c r="B142" s="83" t="s">
        <v>878</v>
      </c>
      <c r="C142" s="83">
        <v>8.58</v>
      </c>
      <c r="D142" s="83">
        <v>34.33</v>
      </c>
      <c r="E142" s="83">
        <v>3.5249999999999999</v>
      </c>
      <c r="F142" s="83">
        <v>0.40699999999999997</v>
      </c>
      <c r="G142" s="83">
        <v>0.316</v>
      </c>
      <c r="H142" s="83" t="s">
        <v>547</v>
      </c>
      <c r="I142" s="83" t="s">
        <v>511</v>
      </c>
      <c r="J142" s="83">
        <v>90</v>
      </c>
      <c r="K142" s="83" t="s">
        <v>483</v>
      </c>
      <c r="L142"/>
      <c r="M142"/>
      <c r="N142"/>
      <c r="O142"/>
      <c r="P142"/>
      <c r="Q142"/>
      <c r="R142"/>
      <c r="S142"/>
    </row>
    <row r="143" spans="1:19">
      <c r="A143" s="83" t="s">
        <v>557</v>
      </c>
      <c r="B143" s="83" t="s">
        <v>878</v>
      </c>
      <c r="C143" s="83">
        <v>4.5999999999999996</v>
      </c>
      <c r="D143" s="83">
        <v>18.39</v>
      </c>
      <c r="E143" s="83">
        <v>3.5249999999999999</v>
      </c>
      <c r="F143" s="83">
        <v>0.40699999999999997</v>
      </c>
      <c r="G143" s="83">
        <v>0.316</v>
      </c>
      <c r="H143" s="83" t="s">
        <v>547</v>
      </c>
      <c r="I143" s="83" t="s">
        <v>512</v>
      </c>
      <c r="J143" s="83">
        <v>180</v>
      </c>
      <c r="K143" s="83" t="s">
        <v>485</v>
      </c>
      <c r="L143"/>
      <c r="M143"/>
      <c r="N143"/>
      <c r="O143"/>
      <c r="P143"/>
      <c r="Q143"/>
      <c r="R143"/>
      <c r="S143"/>
    </row>
    <row r="144" spans="1:19">
      <c r="A144" s="83" t="s">
        <v>559</v>
      </c>
      <c r="B144" s="83" t="s">
        <v>878</v>
      </c>
      <c r="C144" s="83">
        <v>8.58</v>
      </c>
      <c r="D144" s="83">
        <v>34.33</v>
      </c>
      <c r="E144" s="83">
        <v>3.5249999999999999</v>
      </c>
      <c r="F144" s="83">
        <v>0.40699999999999997</v>
      </c>
      <c r="G144" s="83">
        <v>0.316</v>
      </c>
      <c r="H144" s="83" t="s">
        <v>547</v>
      </c>
      <c r="I144" s="83" t="s">
        <v>514</v>
      </c>
      <c r="J144" s="83">
        <v>90</v>
      </c>
      <c r="K144" s="83" t="s">
        <v>483</v>
      </c>
      <c r="L144"/>
      <c r="M144"/>
      <c r="N144"/>
      <c r="O144"/>
      <c r="P144"/>
      <c r="Q144"/>
      <c r="R144"/>
      <c r="S144"/>
    </row>
    <row r="145" spans="1:19">
      <c r="A145" s="83" t="s">
        <v>558</v>
      </c>
      <c r="B145" s="83" t="s">
        <v>878</v>
      </c>
      <c r="C145" s="83">
        <v>4.5999999999999996</v>
      </c>
      <c r="D145" s="83">
        <v>18.39</v>
      </c>
      <c r="E145" s="83">
        <v>3.5249999999999999</v>
      </c>
      <c r="F145" s="83">
        <v>0.40699999999999997</v>
      </c>
      <c r="G145" s="83">
        <v>0.316</v>
      </c>
      <c r="H145" s="83" t="s">
        <v>547</v>
      </c>
      <c r="I145" s="83" t="s">
        <v>513</v>
      </c>
      <c r="J145" s="83">
        <v>0</v>
      </c>
      <c r="K145" s="83" t="s">
        <v>481</v>
      </c>
      <c r="L145"/>
      <c r="M145"/>
      <c r="N145"/>
      <c r="O145"/>
      <c r="P145"/>
      <c r="Q145"/>
      <c r="R145"/>
      <c r="S145"/>
    </row>
    <row r="146" spans="1:19">
      <c r="A146" s="83" t="s">
        <v>577</v>
      </c>
      <c r="B146" s="83"/>
      <c r="C146" s="83"/>
      <c r="D146" s="83">
        <v>1214.08</v>
      </c>
      <c r="E146" s="83">
        <v>3.52</v>
      </c>
      <c r="F146" s="83">
        <v>0.40699999999999997</v>
      </c>
      <c r="G146" s="83">
        <v>0.316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578</v>
      </c>
      <c r="B147" s="83"/>
      <c r="C147" s="83"/>
      <c r="D147" s="83">
        <v>432.93</v>
      </c>
      <c r="E147" s="83">
        <v>3.52</v>
      </c>
      <c r="F147" s="83">
        <v>0.40699999999999997</v>
      </c>
      <c r="G147" s="83">
        <v>0.316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579</v>
      </c>
      <c r="B148" s="83"/>
      <c r="C148" s="83"/>
      <c r="D148" s="83">
        <v>781.15</v>
      </c>
      <c r="E148" s="83">
        <v>3.52</v>
      </c>
      <c r="F148" s="83">
        <v>0.40699999999999997</v>
      </c>
      <c r="G148" s="83">
        <v>0.316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240</v>
      </c>
      <c r="C150" s="83" t="s">
        <v>580</v>
      </c>
      <c r="D150" s="83" t="s">
        <v>581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582</v>
      </c>
      <c r="B151" s="83" t="s">
        <v>583</v>
      </c>
      <c r="C151" s="83">
        <v>1544286.97</v>
      </c>
      <c r="D151" s="83">
        <v>2.64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584</v>
      </c>
      <c r="B152" s="83" t="s">
        <v>585</v>
      </c>
      <c r="C152" s="83">
        <v>3963802.62</v>
      </c>
      <c r="D152" s="83">
        <v>0.76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240</v>
      </c>
      <c r="C154" s="83" t="s">
        <v>586</v>
      </c>
      <c r="D154" s="83" t="s">
        <v>587</v>
      </c>
      <c r="E154" s="83" t="s">
        <v>588</v>
      </c>
      <c r="F154" s="83" t="s">
        <v>589</v>
      </c>
      <c r="G154" s="83" t="s">
        <v>581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590</v>
      </c>
      <c r="B155" s="83" t="s">
        <v>591</v>
      </c>
      <c r="C155" s="83">
        <v>26396.18</v>
      </c>
      <c r="D155" s="83">
        <v>16838.849999999999</v>
      </c>
      <c r="E155" s="83">
        <v>9557.33</v>
      </c>
      <c r="F155" s="83">
        <v>0.64</v>
      </c>
      <c r="G155" s="83" t="s">
        <v>592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598</v>
      </c>
      <c r="B156" s="83" t="s">
        <v>591</v>
      </c>
      <c r="C156" s="83">
        <v>7317.51</v>
      </c>
      <c r="D156" s="83">
        <v>4674.8</v>
      </c>
      <c r="E156" s="83">
        <v>2642.71</v>
      </c>
      <c r="F156" s="83">
        <v>0.64</v>
      </c>
      <c r="G156" s="83" t="s">
        <v>592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593</v>
      </c>
      <c r="B157" s="83" t="s">
        <v>591</v>
      </c>
      <c r="C157" s="83">
        <v>26005.919999999998</v>
      </c>
      <c r="D157" s="83">
        <v>16586.439999999999</v>
      </c>
      <c r="E157" s="83">
        <v>9419.48</v>
      </c>
      <c r="F157" s="83">
        <v>0.64</v>
      </c>
      <c r="G157" s="83" t="s">
        <v>592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599</v>
      </c>
      <c r="B158" s="83" t="s">
        <v>591</v>
      </c>
      <c r="C158" s="83">
        <v>7227.41</v>
      </c>
      <c r="D158" s="83">
        <v>4616.3</v>
      </c>
      <c r="E158" s="83">
        <v>2611.11</v>
      </c>
      <c r="F158" s="83">
        <v>0.64</v>
      </c>
      <c r="G158" s="83" t="s">
        <v>592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594</v>
      </c>
      <c r="B159" s="83" t="s">
        <v>591</v>
      </c>
      <c r="C159" s="83">
        <v>474406.98</v>
      </c>
      <c r="D159" s="83">
        <v>288058.67</v>
      </c>
      <c r="E159" s="83">
        <v>186348.31</v>
      </c>
      <c r="F159" s="83">
        <v>0.61</v>
      </c>
      <c r="G159" s="83" t="s">
        <v>592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600</v>
      </c>
      <c r="B160" s="83" t="s">
        <v>591</v>
      </c>
      <c r="C160" s="83">
        <v>33634.75</v>
      </c>
      <c r="D160" s="83">
        <v>19975.52</v>
      </c>
      <c r="E160" s="83">
        <v>13659.23</v>
      </c>
      <c r="F160" s="83">
        <v>0.59</v>
      </c>
      <c r="G160" s="83" t="s">
        <v>592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595</v>
      </c>
      <c r="B161" s="83" t="s">
        <v>591</v>
      </c>
      <c r="C161" s="83">
        <v>474406.98</v>
      </c>
      <c r="D161" s="83">
        <v>288058.67</v>
      </c>
      <c r="E161" s="83">
        <v>186348.31</v>
      </c>
      <c r="F161" s="83">
        <v>0.61</v>
      </c>
      <c r="G161" s="83" t="s">
        <v>592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596</v>
      </c>
      <c r="B162" s="83" t="s">
        <v>591</v>
      </c>
      <c r="C162" s="83">
        <v>20400.02</v>
      </c>
      <c r="D162" s="83">
        <v>12955.85</v>
      </c>
      <c r="E162" s="83">
        <v>7444.17</v>
      </c>
      <c r="F162" s="83">
        <v>0.64</v>
      </c>
      <c r="G162" s="83" t="s">
        <v>592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597</v>
      </c>
      <c r="B163" s="83" t="s">
        <v>591</v>
      </c>
      <c r="C163" s="83">
        <v>20197.11</v>
      </c>
      <c r="D163" s="83">
        <v>12824.74</v>
      </c>
      <c r="E163" s="83">
        <v>7372.37</v>
      </c>
      <c r="F163" s="83">
        <v>0.63</v>
      </c>
      <c r="G163" s="83" t="s">
        <v>592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601</v>
      </c>
      <c r="B164" s="83" t="s">
        <v>591</v>
      </c>
      <c r="C164" s="83">
        <v>54606.36</v>
      </c>
      <c r="D164" s="83">
        <v>33268.1</v>
      </c>
      <c r="E164" s="83">
        <v>21338.26</v>
      </c>
      <c r="F164" s="83">
        <v>0.61</v>
      </c>
      <c r="G164" s="83" t="s">
        <v>592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602</v>
      </c>
      <c r="B165" s="83" t="s">
        <v>591</v>
      </c>
      <c r="C165" s="83">
        <v>3538.56</v>
      </c>
      <c r="D165" s="83">
        <v>2097.14</v>
      </c>
      <c r="E165" s="83">
        <v>1441.42</v>
      </c>
      <c r="F165" s="83">
        <v>0.59</v>
      </c>
      <c r="G165" s="83" t="s">
        <v>592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825</v>
      </c>
      <c r="B166" s="83" t="s">
        <v>591</v>
      </c>
      <c r="C166" s="83">
        <v>833274.4</v>
      </c>
      <c r="D166" s="83">
        <v>522914.98</v>
      </c>
      <c r="E166" s="83">
        <v>310359.42</v>
      </c>
      <c r="F166" s="83">
        <v>0.63</v>
      </c>
      <c r="G166" s="83" t="s">
        <v>592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240</v>
      </c>
      <c r="C168" s="83" t="s">
        <v>586</v>
      </c>
      <c r="D168" s="83" t="s">
        <v>581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622</v>
      </c>
      <c r="B169" s="83" t="s">
        <v>604</v>
      </c>
      <c r="C169" s="83">
        <v>125657.04</v>
      </c>
      <c r="D169" s="83" t="s">
        <v>592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603</v>
      </c>
      <c r="B170" s="83" t="s">
        <v>604</v>
      </c>
      <c r="C170" s="83">
        <v>103930.71</v>
      </c>
      <c r="D170" s="83" t="s">
        <v>592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610</v>
      </c>
      <c r="B171" s="83" t="s">
        <v>604</v>
      </c>
      <c r="C171" s="83">
        <v>56751.22</v>
      </c>
      <c r="D171" s="83" t="s">
        <v>592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618</v>
      </c>
      <c r="B172" s="83" t="s">
        <v>604</v>
      </c>
      <c r="C172" s="83">
        <v>34012.99</v>
      </c>
      <c r="D172" s="83" t="s">
        <v>592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625</v>
      </c>
      <c r="B173" s="83" t="s">
        <v>604</v>
      </c>
      <c r="C173" s="83">
        <v>14380.65</v>
      </c>
      <c r="D173" s="83" t="s">
        <v>592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818</v>
      </c>
      <c r="B174" s="83" t="s">
        <v>819</v>
      </c>
      <c r="C174" s="83">
        <v>18387.63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623</v>
      </c>
      <c r="B175" s="83" t="s">
        <v>604</v>
      </c>
      <c r="C175" s="83">
        <v>129273.74</v>
      </c>
      <c r="D175" s="83" t="s">
        <v>592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624</v>
      </c>
      <c r="B176" s="83" t="s">
        <v>604</v>
      </c>
      <c r="C176" s="83">
        <v>53522.05</v>
      </c>
      <c r="D176" s="83" t="s">
        <v>592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609</v>
      </c>
      <c r="B177" s="83" t="s">
        <v>604</v>
      </c>
      <c r="C177" s="83">
        <v>154060.89000000001</v>
      </c>
      <c r="D177" s="83" t="s">
        <v>592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611</v>
      </c>
      <c r="B178" s="83" t="s">
        <v>604</v>
      </c>
      <c r="C178" s="83">
        <v>279924</v>
      </c>
      <c r="D178" s="83" t="s">
        <v>592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607</v>
      </c>
      <c r="B179" s="83" t="s">
        <v>604</v>
      </c>
      <c r="C179" s="83">
        <v>1424.09</v>
      </c>
      <c r="D179" s="83" t="s">
        <v>592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605</v>
      </c>
      <c r="B180" s="83" t="s">
        <v>604</v>
      </c>
      <c r="C180" s="83">
        <v>17203.13</v>
      </c>
      <c r="D180" s="83" t="s">
        <v>592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606</v>
      </c>
      <c r="B181" s="83" t="s">
        <v>604</v>
      </c>
      <c r="C181" s="83">
        <v>21954.11</v>
      </c>
      <c r="D181" s="83" t="s">
        <v>592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612</v>
      </c>
      <c r="B182" s="83" t="s">
        <v>604</v>
      </c>
      <c r="C182" s="83">
        <v>19246.849999999999</v>
      </c>
      <c r="D182" s="83" t="s">
        <v>592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619</v>
      </c>
      <c r="B183" s="83" t="s">
        <v>604</v>
      </c>
      <c r="C183" s="83">
        <v>5618.52</v>
      </c>
      <c r="D183" s="83" t="s">
        <v>592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613</v>
      </c>
      <c r="B184" s="83" t="s">
        <v>604</v>
      </c>
      <c r="C184" s="83">
        <v>19253.54</v>
      </c>
      <c r="D184" s="83" t="s">
        <v>592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620</v>
      </c>
      <c r="B185" s="83" t="s">
        <v>604</v>
      </c>
      <c r="C185" s="83">
        <v>5623.5</v>
      </c>
      <c r="D185" s="83" t="s">
        <v>592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614</v>
      </c>
      <c r="B186" s="83" t="s">
        <v>604</v>
      </c>
      <c r="C186" s="83">
        <v>789447.48</v>
      </c>
      <c r="D186" s="83" t="s">
        <v>592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621</v>
      </c>
      <c r="B187" s="83" t="s">
        <v>604</v>
      </c>
      <c r="C187" s="83">
        <v>47843.26</v>
      </c>
      <c r="D187" s="83" t="s">
        <v>592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615</v>
      </c>
      <c r="B188" s="83" t="s">
        <v>604</v>
      </c>
      <c r="C188" s="83">
        <v>789447.48</v>
      </c>
      <c r="D188" s="83" t="s">
        <v>592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616</v>
      </c>
      <c r="B189" s="83" t="s">
        <v>604</v>
      </c>
      <c r="C189" s="83">
        <v>18780.89</v>
      </c>
      <c r="D189" s="83" t="s">
        <v>592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617</v>
      </c>
      <c r="B190" s="83" t="s">
        <v>604</v>
      </c>
      <c r="C190" s="83">
        <v>18787.310000000001</v>
      </c>
      <c r="D190" s="83" t="s">
        <v>592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608</v>
      </c>
      <c r="B191" s="83" t="s">
        <v>604</v>
      </c>
      <c r="C191" s="83">
        <v>1693.7</v>
      </c>
      <c r="D191" s="83" t="s">
        <v>592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626</v>
      </c>
      <c r="B192" s="83" t="s">
        <v>604</v>
      </c>
      <c r="C192" s="83">
        <v>56417.29</v>
      </c>
      <c r="D192" s="83" t="s">
        <v>592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627</v>
      </c>
      <c r="B193" s="83" t="s">
        <v>604</v>
      </c>
      <c r="C193" s="83">
        <v>3693.99</v>
      </c>
      <c r="D193" s="83" t="s">
        <v>592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826</v>
      </c>
      <c r="B194" s="83" t="s">
        <v>604</v>
      </c>
      <c r="C194" s="83">
        <v>283786.57</v>
      </c>
      <c r="D194" s="83" t="s">
        <v>592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240</v>
      </c>
      <c r="C196" s="83" t="s">
        <v>628</v>
      </c>
      <c r="D196" s="83" t="s">
        <v>629</v>
      </c>
      <c r="E196" s="83" t="s">
        <v>630</v>
      </c>
      <c r="F196" s="83" t="s">
        <v>631</v>
      </c>
      <c r="G196" s="83" t="s">
        <v>632</v>
      </c>
      <c r="H196" s="83" t="s">
        <v>633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820</v>
      </c>
      <c r="B197" s="83" t="s">
        <v>638</v>
      </c>
      <c r="C197" s="83">
        <v>0.54</v>
      </c>
      <c r="D197" s="83">
        <v>50</v>
      </c>
      <c r="E197" s="83">
        <v>0.61</v>
      </c>
      <c r="F197" s="83">
        <v>57.04</v>
      </c>
      <c r="G197" s="83">
        <v>1</v>
      </c>
      <c r="H197" s="83" t="s">
        <v>821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648</v>
      </c>
      <c r="B198" s="83" t="s">
        <v>635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636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649</v>
      </c>
      <c r="B199" s="83" t="s">
        <v>635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636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634</v>
      </c>
      <c r="B200" s="83" t="s">
        <v>635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636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637</v>
      </c>
      <c r="B201" s="83" t="s">
        <v>638</v>
      </c>
      <c r="C201" s="83">
        <v>0.52</v>
      </c>
      <c r="D201" s="83">
        <v>331</v>
      </c>
      <c r="E201" s="83">
        <v>1.54</v>
      </c>
      <c r="F201" s="83">
        <v>977.26</v>
      </c>
      <c r="G201" s="83">
        <v>1</v>
      </c>
      <c r="H201" s="83" t="s">
        <v>639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645</v>
      </c>
      <c r="B202" s="83" t="s">
        <v>638</v>
      </c>
      <c r="C202" s="83">
        <v>0.52</v>
      </c>
      <c r="D202" s="83">
        <v>331</v>
      </c>
      <c r="E202" s="83">
        <v>0.43</v>
      </c>
      <c r="F202" s="83">
        <v>271.41000000000003</v>
      </c>
      <c r="G202" s="83">
        <v>1</v>
      </c>
      <c r="H202" s="83" t="s">
        <v>639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640</v>
      </c>
      <c r="B203" s="83" t="s">
        <v>638</v>
      </c>
      <c r="C203" s="83">
        <v>0.52</v>
      </c>
      <c r="D203" s="83">
        <v>331</v>
      </c>
      <c r="E203" s="83">
        <v>1.51</v>
      </c>
      <c r="F203" s="83">
        <v>962.56</v>
      </c>
      <c r="G203" s="83">
        <v>1</v>
      </c>
      <c r="H203" s="83" t="s">
        <v>639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646</v>
      </c>
      <c r="B204" s="83" t="s">
        <v>638</v>
      </c>
      <c r="C204" s="83">
        <v>0.52</v>
      </c>
      <c r="D204" s="83">
        <v>331</v>
      </c>
      <c r="E204" s="83">
        <v>0.42</v>
      </c>
      <c r="F204" s="83">
        <v>268.07</v>
      </c>
      <c r="G204" s="83">
        <v>1</v>
      </c>
      <c r="H204" s="83" t="s">
        <v>639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641</v>
      </c>
      <c r="B205" s="83" t="s">
        <v>638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639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647</v>
      </c>
      <c r="B206" s="83" t="s">
        <v>638</v>
      </c>
      <c r="C206" s="83">
        <v>0.52</v>
      </c>
      <c r="D206" s="83">
        <v>331</v>
      </c>
      <c r="E206" s="83">
        <v>1.45</v>
      </c>
      <c r="F206" s="83">
        <v>925.08</v>
      </c>
      <c r="G206" s="83">
        <v>1</v>
      </c>
      <c r="H206" s="83" t="s">
        <v>639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642</v>
      </c>
      <c r="B207" s="83" t="s">
        <v>638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639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643</v>
      </c>
      <c r="B208" s="83" t="s">
        <v>638</v>
      </c>
      <c r="C208" s="83">
        <v>0.52</v>
      </c>
      <c r="D208" s="83">
        <v>331</v>
      </c>
      <c r="E208" s="83">
        <v>1.19</v>
      </c>
      <c r="F208" s="83">
        <v>756.46</v>
      </c>
      <c r="G208" s="83">
        <v>1</v>
      </c>
      <c r="H208" s="83" t="s">
        <v>639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644</v>
      </c>
      <c r="B209" s="83" t="s">
        <v>638</v>
      </c>
      <c r="C209" s="83">
        <v>0.52</v>
      </c>
      <c r="D209" s="83">
        <v>331</v>
      </c>
      <c r="E209" s="83">
        <v>1.18</v>
      </c>
      <c r="F209" s="83">
        <v>748.85</v>
      </c>
      <c r="G209" s="83">
        <v>1</v>
      </c>
      <c r="H209" s="83" t="s">
        <v>639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651</v>
      </c>
      <c r="B210" s="83" t="s">
        <v>638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650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652</v>
      </c>
      <c r="B211" s="83" t="s">
        <v>638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650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827</v>
      </c>
      <c r="B212" s="83" t="s">
        <v>638</v>
      </c>
      <c r="C212" s="83">
        <v>0.61</v>
      </c>
      <c r="D212" s="83">
        <v>1017.59</v>
      </c>
      <c r="E212" s="83">
        <v>42.13</v>
      </c>
      <c r="F212" s="83">
        <v>69786.09</v>
      </c>
      <c r="G212" s="83">
        <v>1</v>
      </c>
      <c r="H212" s="83" t="s">
        <v>650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240</v>
      </c>
      <c r="C214" s="83" t="s">
        <v>653</v>
      </c>
      <c r="D214" s="83" t="s">
        <v>654</v>
      </c>
      <c r="E214" s="83" t="s">
        <v>655</v>
      </c>
      <c r="F214" s="83" t="s">
        <v>656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661</v>
      </c>
      <c r="B215" s="83" t="s">
        <v>658</v>
      </c>
      <c r="C215" s="83" t="s">
        <v>659</v>
      </c>
      <c r="D215" s="83">
        <v>179352</v>
      </c>
      <c r="E215" s="83">
        <v>14151.25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660</v>
      </c>
      <c r="B216" s="83" t="s">
        <v>658</v>
      </c>
      <c r="C216" s="83" t="s">
        <v>659</v>
      </c>
      <c r="D216" s="83">
        <v>179352</v>
      </c>
      <c r="E216" s="83">
        <v>21826.38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657</v>
      </c>
      <c r="B217" s="83" t="s">
        <v>658</v>
      </c>
      <c r="C217" s="83" t="s">
        <v>659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240</v>
      </c>
      <c r="C219" s="83" t="s">
        <v>662</v>
      </c>
      <c r="D219" s="83" t="s">
        <v>663</v>
      </c>
      <c r="E219" s="83" t="s">
        <v>664</v>
      </c>
      <c r="F219" s="83" t="s">
        <v>665</v>
      </c>
      <c r="G219" s="83" t="s">
        <v>666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667</v>
      </c>
      <c r="B220" s="83" t="s">
        <v>668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669</v>
      </c>
      <c r="C222" s="83" t="s">
        <v>670</v>
      </c>
      <c r="D222" s="83" t="s">
        <v>671</v>
      </c>
      <c r="E222" s="83" t="s">
        <v>672</v>
      </c>
      <c r="F222" s="83" t="s">
        <v>673</v>
      </c>
      <c r="G222" s="83" t="s">
        <v>674</v>
      </c>
      <c r="H222" s="83" t="s">
        <v>675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676</v>
      </c>
      <c r="B223" s="83">
        <v>209566.33059999999</v>
      </c>
      <c r="C223" s="83">
        <v>324.04390000000001</v>
      </c>
      <c r="D223" s="83">
        <v>725.19010000000003</v>
      </c>
      <c r="E223" s="83">
        <v>0</v>
      </c>
      <c r="F223" s="83">
        <v>2.8999999999999998E-3</v>
      </c>
      <c r="G223" s="83">
        <v>753810.19299999997</v>
      </c>
      <c r="H223" s="83">
        <v>85657.442299999995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677</v>
      </c>
      <c r="B224" s="83">
        <v>189645.8106</v>
      </c>
      <c r="C224" s="83">
        <v>293.52530000000002</v>
      </c>
      <c r="D224" s="83">
        <v>657.79229999999995</v>
      </c>
      <c r="E224" s="83">
        <v>0</v>
      </c>
      <c r="F224" s="83">
        <v>2.7000000000000001E-3</v>
      </c>
      <c r="G224" s="83">
        <v>683754.88430000003</v>
      </c>
      <c r="H224" s="83">
        <v>77543.0288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678</v>
      </c>
      <c r="B225" s="83">
        <v>210187.4823</v>
      </c>
      <c r="C225" s="83">
        <v>327.46120000000002</v>
      </c>
      <c r="D225" s="83">
        <v>740.63720000000001</v>
      </c>
      <c r="E225" s="83">
        <v>0</v>
      </c>
      <c r="F225" s="83">
        <v>3.0000000000000001E-3</v>
      </c>
      <c r="G225" s="83">
        <v>769887.4743</v>
      </c>
      <c r="H225" s="83">
        <v>86152.319000000003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679</v>
      </c>
      <c r="B226" s="83">
        <v>203120.7506</v>
      </c>
      <c r="C226" s="83">
        <v>321.14749999999998</v>
      </c>
      <c r="D226" s="83">
        <v>741.15279999999996</v>
      </c>
      <c r="E226" s="83">
        <v>0</v>
      </c>
      <c r="F226" s="83">
        <v>3.0000000000000001E-3</v>
      </c>
      <c r="G226" s="83">
        <v>770462.04379999998</v>
      </c>
      <c r="H226" s="83">
        <v>83716.402900000001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385</v>
      </c>
      <c r="B227" s="83">
        <v>212718.8186</v>
      </c>
      <c r="C227" s="83">
        <v>340.81349999999998</v>
      </c>
      <c r="D227" s="83">
        <v>800.48140000000001</v>
      </c>
      <c r="E227" s="83">
        <v>0</v>
      </c>
      <c r="F227" s="83">
        <v>3.2000000000000002E-3</v>
      </c>
      <c r="G227" s="83">
        <v>832172.52870000002</v>
      </c>
      <c r="H227" s="83">
        <v>88112.763399999996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680</v>
      </c>
      <c r="B228" s="83">
        <v>214416.68239999999</v>
      </c>
      <c r="C228" s="83">
        <v>348.09249999999997</v>
      </c>
      <c r="D228" s="83">
        <v>831.54449999999997</v>
      </c>
      <c r="E228" s="83">
        <v>0</v>
      </c>
      <c r="F228" s="83">
        <v>3.3E-3</v>
      </c>
      <c r="G228" s="83">
        <v>864500.45239999995</v>
      </c>
      <c r="H228" s="83">
        <v>89263.212299999999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681</v>
      </c>
      <c r="B229" s="83">
        <v>239133.56580000001</v>
      </c>
      <c r="C229" s="83">
        <v>392.62520000000001</v>
      </c>
      <c r="D229" s="83">
        <v>951.25</v>
      </c>
      <c r="E229" s="83">
        <v>0</v>
      </c>
      <c r="F229" s="83">
        <v>3.8E-3</v>
      </c>
      <c r="G229" s="83">
        <v>988983.12970000005</v>
      </c>
      <c r="H229" s="83">
        <v>99985.243000000002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682</v>
      </c>
      <c r="B230" s="83">
        <v>230846.23449999999</v>
      </c>
      <c r="C230" s="83">
        <v>378.64710000000002</v>
      </c>
      <c r="D230" s="83">
        <v>916.27369999999996</v>
      </c>
      <c r="E230" s="83">
        <v>0</v>
      </c>
      <c r="F230" s="83">
        <v>3.5999999999999999E-3</v>
      </c>
      <c r="G230" s="83">
        <v>952616.74879999994</v>
      </c>
      <c r="H230" s="83">
        <v>96483.760299999994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683</v>
      </c>
      <c r="B231" s="83">
        <v>212053.92540000001</v>
      </c>
      <c r="C231" s="83">
        <v>345.28109999999998</v>
      </c>
      <c r="D231" s="83">
        <v>827.92600000000004</v>
      </c>
      <c r="E231" s="83">
        <v>0</v>
      </c>
      <c r="F231" s="83">
        <v>3.3E-3</v>
      </c>
      <c r="G231" s="83">
        <v>860746.2683</v>
      </c>
      <c r="H231" s="83">
        <v>88380.065400000007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684</v>
      </c>
      <c r="B232" s="83">
        <v>210173.6917</v>
      </c>
      <c r="C232" s="83">
        <v>337.50310000000002</v>
      </c>
      <c r="D232" s="83">
        <v>795.05700000000002</v>
      </c>
      <c r="E232" s="83">
        <v>0</v>
      </c>
      <c r="F232" s="83">
        <v>3.2000000000000002E-3</v>
      </c>
      <c r="G232" s="83">
        <v>826539.29399999999</v>
      </c>
      <c r="H232" s="83">
        <v>87133.783200000005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685</v>
      </c>
      <c r="B233" s="83">
        <v>198747.84719999999</v>
      </c>
      <c r="C233" s="83">
        <v>312.69290000000001</v>
      </c>
      <c r="D233" s="83">
        <v>716.85739999999998</v>
      </c>
      <c r="E233" s="83">
        <v>0</v>
      </c>
      <c r="F233" s="83">
        <v>2.8999999999999998E-3</v>
      </c>
      <c r="G233" s="83">
        <v>745193.66449999996</v>
      </c>
      <c r="H233" s="83">
        <v>81762.974100000007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686</v>
      </c>
      <c r="B234" s="83">
        <v>207291.38709999999</v>
      </c>
      <c r="C234" s="83">
        <v>321.37130000000002</v>
      </c>
      <c r="D234" s="83">
        <v>721.89170000000001</v>
      </c>
      <c r="E234" s="83">
        <v>0</v>
      </c>
      <c r="F234" s="83">
        <v>2.8999999999999998E-3</v>
      </c>
      <c r="G234" s="83">
        <v>750388.69709999999</v>
      </c>
      <c r="H234" s="83">
        <v>84810.480800000005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687</v>
      </c>
      <c r="B236" s="84">
        <v>2537900</v>
      </c>
      <c r="C236" s="83">
        <v>4043.2044999999998</v>
      </c>
      <c r="D236" s="83">
        <v>9426.0542999999998</v>
      </c>
      <c r="E236" s="83">
        <v>0</v>
      </c>
      <c r="F236" s="83">
        <v>3.7699999999999997E-2</v>
      </c>
      <c r="G236" s="84">
        <v>9799060</v>
      </c>
      <c r="H236" s="84">
        <v>1049000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688</v>
      </c>
      <c r="B237" s="83">
        <v>189645.8106</v>
      </c>
      <c r="C237" s="83">
        <v>293.52530000000002</v>
      </c>
      <c r="D237" s="83">
        <v>657.79229999999995</v>
      </c>
      <c r="E237" s="83">
        <v>0</v>
      </c>
      <c r="F237" s="83">
        <v>2.7000000000000001E-3</v>
      </c>
      <c r="G237" s="83">
        <v>683754.88430000003</v>
      </c>
      <c r="H237" s="83">
        <v>77543.0288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689</v>
      </c>
      <c r="B238" s="83">
        <v>239133.56580000001</v>
      </c>
      <c r="C238" s="83">
        <v>392.62520000000001</v>
      </c>
      <c r="D238" s="83">
        <v>951.25</v>
      </c>
      <c r="E238" s="83">
        <v>0</v>
      </c>
      <c r="F238" s="83">
        <v>3.8E-3</v>
      </c>
      <c r="G238" s="83">
        <v>988983.12970000005</v>
      </c>
      <c r="H238" s="83">
        <v>99985.243000000002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690</v>
      </c>
      <c r="C240" s="83" t="s">
        <v>691</v>
      </c>
      <c r="D240" s="83" t="s">
        <v>692</v>
      </c>
      <c r="E240" s="83" t="s">
        <v>693</v>
      </c>
      <c r="F240" s="83" t="s">
        <v>694</v>
      </c>
      <c r="G240" s="83" t="s">
        <v>695</v>
      </c>
      <c r="H240" s="83" t="s">
        <v>696</v>
      </c>
      <c r="I240" s="83" t="s">
        <v>697</v>
      </c>
      <c r="J240" s="83" t="s">
        <v>698</v>
      </c>
      <c r="K240" s="83" t="s">
        <v>699</v>
      </c>
      <c r="L240" s="83" t="s">
        <v>700</v>
      </c>
      <c r="M240" s="83" t="s">
        <v>701</v>
      </c>
      <c r="N240" s="83" t="s">
        <v>702</v>
      </c>
      <c r="O240" s="83" t="s">
        <v>703</v>
      </c>
      <c r="P240" s="83" t="s">
        <v>704</v>
      </c>
      <c r="Q240" s="83" t="s">
        <v>705</v>
      </c>
      <c r="R240" s="83" t="s">
        <v>706</v>
      </c>
      <c r="S240" s="83" t="s">
        <v>707</v>
      </c>
    </row>
    <row r="241" spans="1:19">
      <c r="A241" s="83" t="s">
        <v>676</v>
      </c>
      <c r="B241" s="84">
        <v>597630000000</v>
      </c>
      <c r="C241" s="83">
        <v>401406.95299999998</v>
      </c>
      <c r="D241" s="83" t="s">
        <v>856</v>
      </c>
      <c r="E241" s="83">
        <v>177438.022</v>
      </c>
      <c r="F241" s="83">
        <v>92719.3</v>
      </c>
      <c r="G241" s="83">
        <v>43280.228000000003</v>
      </c>
      <c r="H241" s="83">
        <v>0</v>
      </c>
      <c r="I241" s="83">
        <v>23539.942999999999</v>
      </c>
      <c r="J241" s="83">
        <v>11888</v>
      </c>
      <c r="K241" s="83">
        <v>1487.1420000000001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2165.527</v>
      </c>
      <c r="R241" s="83">
        <v>0</v>
      </c>
      <c r="S241" s="83">
        <v>0</v>
      </c>
    </row>
    <row r="242" spans="1:19">
      <c r="A242" s="83" t="s">
        <v>677</v>
      </c>
      <c r="B242" s="84">
        <v>542089000000</v>
      </c>
      <c r="C242" s="83">
        <v>400976.33199999999</v>
      </c>
      <c r="D242" s="83" t="s">
        <v>796</v>
      </c>
      <c r="E242" s="83">
        <v>177438.022</v>
      </c>
      <c r="F242" s="83">
        <v>92719.3</v>
      </c>
      <c r="G242" s="83">
        <v>42947.705000000002</v>
      </c>
      <c r="H242" s="83">
        <v>0</v>
      </c>
      <c r="I242" s="83">
        <v>23441.420999999998</v>
      </c>
      <c r="J242" s="83">
        <v>11888</v>
      </c>
      <c r="K242" s="83">
        <v>1493.088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2160.0059999999999</v>
      </c>
      <c r="R242" s="83">
        <v>0</v>
      </c>
      <c r="S242" s="83">
        <v>0</v>
      </c>
    </row>
    <row r="243" spans="1:19">
      <c r="A243" s="83" t="s">
        <v>678</v>
      </c>
      <c r="B243" s="84">
        <v>610376000000</v>
      </c>
      <c r="C243" s="83">
        <v>427874.47100000002</v>
      </c>
      <c r="D243" s="83" t="s">
        <v>767</v>
      </c>
      <c r="E243" s="83">
        <v>177438.022</v>
      </c>
      <c r="F243" s="83">
        <v>92719.3</v>
      </c>
      <c r="G243" s="83">
        <v>46404.756000000001</v>
      </c>
      <c r="H243" s="83">
        <v>0</v>
      </c>
      <c r="I243" s="83">
        <v>45873.637999999999</v>
      </c>
      <c r="J243" s="83">
        <v>11888</v>
      </c>
      <c r="K243" s="83">
        <v>1914.5239999999999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2747.44</v>
      </c>
      <c r="R243" s="83">
        <v>0</v>
      </c>
      <c r="S243" s="83">
        <v>0</v>
      </c>
    </row>
    <row r="244" spans="1:19">
      <c r="A244" s="83" t="s">
        <v>679</v>
      </c>
      <c r="B244" s="84">
        <v>610832000000</v>
      </c>
      <c r="C244" s="83">
        <v>448432.64600000001</v>
      </c>
      <c r="D244" s="83" t="s">
        <v>748</v>
      </c>
      <c r="E244" s="83">
        <v>177438.022</v>
      </c>
      <c r="F244" s="83">
        <v>92719.3</v>
      </c>
      <c r="G244" s="83">
        <v>47884.675000000003</v>
      </c>
      <c r="H244" s="83">
        <v>0</v>
      </c>
      <c r="I244" s="83">
        <v>64611.040000000001</v>
      </c>
      <c r="J244" s="83">
        <v>11888</v>
      </c>
      <c r="K244" s="83">
        <v>2157.942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2844.877</v>
      </c>
      <c r="R244" s="83">
        <v>0</v>
      </c>
      <c r="S244" s="83">
        <v>0</v>
      </c>
    </row>
    <row r="245" spans="1:19">
      <c r="A245" s="83" t="s">
        <v>385</v>
      </c>
      <c r="B245" s="84">
        <v>659756000000</v>
      </c>
      <c r="C245" s="83">
        <v>478660.32199999999</v>
      </c>
      <c r="D245" s="83" t="s">
        <v>889</v>
      </c>
      <c r="E245" s="83">
        <v>177438.022</v>
      </c>
      <c r="F245" s="83">
        <v>92719.3</v>
      </c>
      <c r="G245" s="83">
        <v>50511.239000000001</v>
      </c>
      <c r="H245" s="83">
        <v>0</v>
      </c>
      <c r="I245" s="83">
        <v>91984.972999999998</v>
      </c>
      <c r="J245" s="83">
        <v>11888</v>
      </c>
      <c r="K245" s="83">
        <v>2787.0749999999998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2442.922</v>
      </c>
      <c r="R245" s="83">
        <v>0</v>
      </c>
      <c r="S245" s="83">
        <v>0</v>
      </c>
    </row>
    <row r="246" spans="1:19">
      <c r="A246" s="83" t="s">
        <v>680</v>
      </c>
      <c r="B246" s="84">
        <v>685386000000</v>
      </c>
      <c r="C246" s="83">
        <v>493140.68699999998</v>
      </c>
      <c r="D246" s="83" t="s">
        <v>890</v>
      </c>
      <c r="E246" s="83">
        <v>177438.022</v>
      </c>
      <c r="F246" s="83">
        <v>92719.3</v>
      </c>
      <c r="G246" s="83">
        <v>52463.19</v>
      </c>
      <c r="H246" s="83">
        <v>0</v>
      </c>
      <c r="I246" s="83">
        <v>103758.549</v>
      </c>
      <c r="J246" s="83">
        <v>11888</v>
      </c>
      <c r="K246" s="83">
        <v>3519.7919999999999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2465.0419999999999</v>
      </c>
      <c r="R246" s="83">
        <v>0</v>
      </c>
      <c r="S246" s="83">
        <v>0</v>
      </c>
    </row>
    <row r="247" spans="1:19">
      <c r="A247" s="83" t="s">
        <v>681</v>
      </c>
      <c r="B247" s="84">
        <v>784078000000</v>
      </c>
      <c r="C247" s="83">
        <v>526458.07400000002</v>
      </c>
      <c r="D247" s="83" t="s">
        <v>891</v>
      </c>
      <c r="E247" s="83">
        <v>177438.022</v>
      </c>
      <c r="F247" s="83">
        <v>92719.3</v>
      </c>
      <c r="G247" s="83">
        <v>54375.391000000003</v>
      </c>
      <c r="H247" s="83">
        <v>0</v>
      </c>
      <c r="I247" s="83">
        <v>134133.54300000001</v>
      </c>
      <c r="J247" s="83">
        <v>11888</v>
      </c>
      <c r="K247" s="83">
        <v>3906.2629999999999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3108.7640000000001</v>
      </c>
      <c r="R247" s="83">
        <v>0</v>
      </c>
      <c r="S247" s="83">
        <v>0</v>
      </c>
    </row>
    <row r="248" spans="1:19">
      <c r="A248" s="83" t="s">
        <v>682</v>
      </c>
      <c r="B248" s="84">
        <v>755246000000</v>
      </c>
      <c r="C248" s="83">
        <v>508113.66</v>
      </c>
      <c r="D248" s="83" t="s">
        <v>798</v>
      </c>
      <c r="E248" s="83">
        <v>177438.022</v>
      </c>
      <c r="F248" s="83">
        <v>92719.3</v>
      </c>
      <c r="G248" s="83">
        <v>53905.218000000001</v>
      </c>
      <c r="H248" s="83">
        <v>0</v>
      </c>
      <c r="I248" s="83">
        <v>116765.94100000001</v>
      </c>
      <c r="J248" s="83">
        <v>11888</v>
      </c>
      <c r="K248" s="83">
        <v>4004.6610000000001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2503.7280000000001</v>
      </c>
      <c r="R248" s="83">
        <v>0</v>
      </c>
      <c r="S248" s="83">
        <v>0</v>
      </c>
    </row>
    <row r="249" spans="1:19">
      <c r="A249" s="83" t="s">
        <v>683</v>
      </c>
      <c r="B249" s="84">
        <v>682410000000</v>
      </c>
      <c r="C249" s="83">
        <v>484705.364</v>
      </c>
      <c r="D249" s="83" t="s">
        <v>799</v>
      </c>
      <c r="E249" s="83">
        <v>177438.022</v>
      </c>
      <c r="F249" s="83">
        <v>92719.3</v>
      </c>
      <c r="G249" s="83">
        <v>51649.731</v>
      </c>
      <c r="H249" s="83">
        <v>0</v>
      </c>
      <c r="I249" s="83">
        <v>96208.751999999993</v>
      </c>
      <c r="J249" s="83">
        <v>11888</v>
      </c>
      <c r="K249" s="83">
        <v>3463.8710000000001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2448.8969999999999</v>
      </c>
      <c r="R249" s="83">
        <v>0</v>
      </c>
      <c r="S249" s="83">
        <v>0</v>
      </c>
    </row>
    <row r="250" spans="1:19">
      <c r="A250" s="83" t="s">
        <v>684</v>
      </c>
      <c r="B250" s="84">
        <v>655290000000</v>
      </c>
      <c r="C250" s="83">
        <v>439418.46799999999</v>
      </c>
      <c r="D250" s="83" t="s">
        <v>857</v>
      </c>
      <c r="E250" s="83">
        <v>167588.533</v>
      </c>
      <c r="F250" s="83">
        <v>91473.540999999997</v>
      </c>
      <c r="G250" s="83">
        <v>47676.154999999999</v>
      </c>
      <c r="H250" s="83">
        <v>0</v>
      </c>
      <c r="I250" s="83">
        <v>65633.438999999998</v>
      </c>
      <c r="J250" s="83">
        <v>11888</v>
      </c>
      <c r="K250" s="83">
        <v>3440.241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2829.768</v>
      </c>
      <c r="R250" s="83">
        <v>0</v>
      </c>
      <c r="S250" s="83">
        <v>0</v>
      </c>
    </row>
    <row r="251" spans="1:19">
      <c r="A251" s="83" t="s">
        <v>685</v>
      </c>
      <c r="B251" s="84">
        <v>590799000000</v>
      </c>
      <c r="C251" s="83">
        <v>406683.22899999999</v>
      </c>
      <c r="D251" s="83" t="s">
        <v>858</v>
      </c>
      <c r="E251" s="83">
        <v>177438.022</v>
      </c>
      <c r="F251" s="83">
        <v>92719.3</v>
      </c>
      <c r="G251" s="83">
        <v>43704.813000000002</v>
      </c>
      <c r="H251" s="83">
        <v>0</v>
      </c>
      <c r="I251" s="83">
        <v>28236.871999999999</v>
      </c>
      <c r="J251" s="83">
        <v>11888</v>
      </c>
      <c r="K251" s="83">
        <v>1595.3320000000001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2212.0990000000002</v>
      </c>
      <c r="R251" s="83">
        <v>0</v>
      </c>
      <c r="S251" s="83">
        <v>0</v>
      </c>
    </row>
    <row r="252" spans="1:19">
      <c r="A252" s="83" t="s">
        <v>686</v>
      </c>
      <c r="B252" s="84">
        <v>594917000000</v>
      </c>
      <c r="C252" s="83">
        <v>396281.58899999998</v>
      </c>
      <c r="D252" s="83" t="s">
        <v>859</v>
      </c>
      <c r="E252" s="83">
        <v>177438.022</v>
      </c>
      <c r="F252" s="83">
        <v>92719.3</v>
      </c>
      <c r="G252" s="83">
        <v>41761.841999999997</v>
      </c>
      <c r="H252" s="83">
        <v>0</v>
      </c>
      <c r="I252" s="83">
        <v>20008.432000000001</v>
      </c>
      <c r="J252" s="83">
        <v>11888</v>
      </c>
      <c r="K252" s="83">
        <v>1480.63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2096.5729999999999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687</v>
      </c>
      <c r="B254" s="84">
        <v>7768810000000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688</v>
      </c>
      <c r="B255" s="84">
        <v>542089000000</v>
      </c>
      <c r="C255" s="83">
        <v>396281.58899999998</v>
      </c>
      <c r="D255" s="83"/>
      <c r="E255" s="83">
        <v>167588.533</v>
      </c>
      <c r="F255" s="83">
        <v>91473.540999999997</v>
      </c>
      <c r="G255" s="83">
        <v>41761.841999999997</v>
      </c>
      <c r="H255" s="83">
        <v>0</v>
      </c>
      <c r="I255" s="83">
        <v>20008.432000000001</v>
      </c>
      <c r="J255" s="83">
        <v>11888</v>
      </c>
      <c r="K255" s="83">
        <v>1480.63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2096.5729999999999</v>
      </c>
      <c r="R255" s="83">
        <v>0</v>
      </c>
      <c r="S255" s="83">
        <v>0</v>
      </c>
    </row>
    <row r="256" spans="1:19">
      <c r="A256" s="83" t="s">
        <v>689</v>
      </c>
      <c r="B256" s="84">
        <v>784078000000</v>
      </c>
      <c r="C256" s="83">
        <v>526458.07400000002</v>
      </c>
      <c r="D256" s="83"/>
      <c r="E256" s="83">
        <v>177438.022</v>
      </c>
      <c r="F256" s="83">
        <v>92719.3</v>
      </c>
      <c r="G256" s="83">
        <v>54375.391000000003</v>
      </c>
      <c r="H256" s="83">
        <v>0</v>
      </c>
      <c r="I256" s="83">
        <v>134133.54300000001</v>
      </c>
      <c r="J256" s="83">
        <v>11888</v>
      </c>
      <c r="K256" s="83">
        <v>4004.6610000000001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3108.7640000000001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710</v>
      </c>
      <c r="C258" s="83" t="s">
        <v>711</v>
      </c>
      <c r="D258" s="83" t="s">
        <v>131</v>
      </c>
      <c r="E258" s="83" t="s">
        <v>286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712</v>
      </c>
      <c r="B259" s="83">
        <v>79882.78</v>
      </c>
      <c r="C259" s="83">
        <v>66861.45</v>
      </c>
      <c r="D259" s="83">
        <v>0</v>
      </c>
      <c r="E259" s="83">
        <v>146744.24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713</v>
      </c>
      <c r="B260" s="83">
        <v>7.04</v>
      </c>
      <c r="C260" s="83">
        <v>5.89</v>
      </c>
      <c r="D260" s="83">
        <v>0</v>
      </c>
      <c r="E260" s="83">
        <v>12.93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714</v>
      </c>
      <c r="B261" s="83">
        <v>7.04</v>
      </c>
      <c r="C261" s="83">
        <v>5.89</v>
      </c>
      <c r="D261" s="83">
        <v>0</v>
      </c>
      <c r="E261" s="83">
        <v>12.93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424</v>
      </c>
      <c r="C1" s="83" t="s">
        <v>425</v>
      </c>
      <c r="D1" s="83" t="s">
        <v>426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427</v>
      </c>
      <c r="B2" s="83">
        <v>18249.310000000001</v>
      </c>
      <c r="C2" s="83">
        <v>1608.54</v>
      </c>
      <c r="D2" s="83">
        <v>1608.54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428</v>
      </c>
      <c r="B3" s="83">
        <v>18249.310000000001</v>
      </c>
      <c r="C3" s="83">
        <v>1608.54</v>
      </c>
      <c r="D3" s="83">
        <v>1608.54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429</v>
      </c>
      <c r="B4" s="83">
        <v>38165.4</v>
      </c>
      <c r="C4" s="83">
        <v>3363.99</v>
      </c>
      <c r="D4" s="83">
        <v>3363.99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430</v>
      </c>
      <c r="B5" s="83">
        <v>38165.4</v>
      </c>
      <c r="C5" s="83">
        <v>3363.99</v>
      </c>
      <c r="D5" s="83">
        <v>3363.99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432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433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434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435</v>
      </c>
      <c r="C12" s="83" t="s">
        <v>436</v>
      </c>
      <c r="D12" s="83" t="s">
        <v>437</v>
      </c>
      <c r="E12" s="83" t="s">
        <v>438</v>
      </c>
      <c r="F12" s="83" t="s">
        <v>439</v>
      </c>
      <c r="G12" s="83" t="s">
        <v>440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195</v>
      </c>
      <c r="B13" s="83">
        <v>3.72</v>
      </c>
      <c r="C13" s="83">
        <v>1540.98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196</v>
      </c>
      <c r="B14" s="83">
        <v>1078.72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204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205</v>
      </c>
      <c r="B16" s="83">
        <v>186.64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206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207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208</v>
      </c>
      <c r="B19" s="83">
        <v>1235.44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209</v>
      </c>
      <c r="B20" s="83">
        <v>63.45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210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211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190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212</v>
      </c>
      <c r="B24" s="83">
        <v>0</v>
      </c>
      <c r="C24" s="83">
        <v>7692.65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213</v>
      </c>
      <c r="B25" s="83">
        <v>71.709999999999994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214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215</v>
      </c>
      <c r="B28" s="83">
        <v>7777.03</v>
      </c>
      <c r="C28" s="83">
        <v>10472.280000000001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431</v>
      </c>
      <c r="C30" s="83" t="s">
        <v>337</v>
      </c>
      <c r="D30" s="83" t="s">
        <v>441</v>
      </c>
      <c r="E30" s="83" t="s">
        <v>442</v>
      </c>
      <c r="F30" s="83" t="s">
        <v>443</v>
      </c>
      <c r="G30" s="83" t="s">
        <v>444</v>
      </c>
      <c r="H30" s="83" t="s">
        <v>445</v>
      </c>
      <c r="I30" s="83" t="s">
        <v>446</v>
      </c>
      <c r="J30" s="83" t="s">
        <v>447</v>
      </c>
      <c r="K30"/>
      <c r="L30"/>
      <c r="M30"/>
      <c r="N30"/>
      <c r="O30"/>
      <c r="P30"/>
      <c r="Q30"/>
      <c r="R30"/>
      <c r="S30"/>
    </row>
    <row r="31" spans="1:19">
      <c r="A31" s="83" t="s">
        <v>466</v>
      </c>
      <c r="B31" s="83">
        <v>331.66</v>
      </c>
      <c r="C31" s="83" t="s">
        <v>285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448</v>
      </c>
      <c r="B32" s="83">
        <v>1978.83</v>
      </c>
      <c r="C32" s="83" t="s">
        <v>285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454</v>
      </c>
      <c r="B33" s="83">
        <v>188.86</v>
      </c>
      <c r="C33" s="83" t="s">
        <v>285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462</v>
      </c>
      <c r="B34" s="83">
        <v>389.4</v>
      </c>
      <c r="C34" s="83" t="s">
        <v>285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469</v>
      </c>
      <c r="B35" s="83">
        <v>412.12</v>
      </c>
      <c r="C35" s="83" t="s">
        <v>285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467</v>
      </c>
      <c r="B36" s="83">
        <v>331.66</v>
      </c>
      <c r="C36" s="83" t="s">
        <v>285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468</v>
      </c>
      <c r="B37" s="83">
        <v>103.3</v>
      </c>
      <c r="C37" s="83" t="s">
        <v>285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453</v>
      </c>
      <c r="B38" s="83">
        <v>78.040000000000006</v>
      </c>
      <c r="C38" s="83" t="s">
        <v>285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455</v>
      </c>
      <c r="B39" s="83">
        <v>1308.19</v>
      </c>
      <c r="C39" s="83" t="s">
        <v>285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451</v>
      </c>
      <c r="B40" s="83">
        <v>164.24</v>
      </c>
      <c r="C40" s="83" t="s">
        <v>285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449</v>
      </c>
      <c r="B41" s="83">
        <v>67.069999999999993</v>
      </c>
      <c r="C41" s="83" t="s">
        <v>285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450</v>
      </c>
      <c r="B42" s="83">
        <v>77.67</v>
      </c>
      <c r="C42" s="83" t="s">
        <v>285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456</v>
      </c>
      <c r="B43" s="83">
        <v>39.020000000000003</v>
      </c>
      <c r="C43" s="83" t="s">
        <v>285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463</v>
      </c>
      <c r="B44" s="83">
        <v>39.020000000000003</v>
      </c>
      <c r="C44" s="83" t="s">
        <v>285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457</v>
      </c>
      <c r="B45" s="83">
        <v>39.020000000000003</v>
      </c>
      <c r="C45" s="83" t="s">
        <v>285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464</v>
      </c>
      <c r="B46" s="83">
        <v>39.020000000000003</v>
      </c>
      <c r="C46" s="83" t="s">
        <v>285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458</v>
      </c>
      <c r="B47" s="83">
        <v>24.52</v>
      </c>
      <c r="C47" s="83" t="s">
        <v>285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465</v>
      </c>
      <c r="B48" s="83">
        <v>24.53</v>
      </c>
      <c r="C48" s="83" t="s">
        <v>285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459</v>
      </c>
      <c r="B49" s="83">
        <v>24.53</v>
      </c>
      <c r="C49" s="83" t="s">
        <v>285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460</v>
      </c>
      <c r="B50" s="83">
        <v>39.020000000000003</v>
      </c>
      <c r="C50" s="83" t="s">
        <v>285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461</v>
      </c>
      <c r="B51" s="83">
        <v>39.020000000000003</v>
      </c>
      <c r="C51" s="83" t="s">
        <v>285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452</v>
      </c>
      <c r="B52" s="83">
        <v>94.76</v>
      </c>
      <c r="C52" s="83" t="s">
        <v>285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286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470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471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175</v>
      </c>
      <c r="C57" s="83" t="s">
        <v>472</v>
      </c>
      <c r="D57" s="83" t="s">
        <v>473</v>
      </c>
      <c r="E57" s="83" t="s">
        <v>474</v>
      </c>
      <c r="F57" s="83" t="s">
        <v>475</v>
      </c>
      <c r="G57" s="83" t="s">
        <v>476</v>
      </c>
      <c r="H57" s="83" t="s">
        <v>477</v>
      </c>
      <c r="I57" s="83" t="s">
        <v>478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527</v>
      </c>
      <c r="B58" s="83" t="s">
        <v>726</v>
      </c>
      <c r="C58" s="83">
        <v>0.08</v>
      </c>
      <c r="D58" s="83">
        <v>0.82299999999999995</v>
      </c>
      <c r="E58" s="83">
        <v>0.93899999999999995</v>
      </c>
      <c r="F58" s="83">
        <v>97.55</v>
      </c>
      <c r="G58" s="83">
        <v>0</v>
      </c>
      <c r="H58" s="83">
        <v>90</v>
      </c>
      <c r="I58" s="83" t="s">
        <v>481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528</v>
      </c>
      <c r="B59" s="83" t="s">
        <v>727</v>
      </c>
      <c r="C59" s="83">
        <v>0.3</v>
      </c>
      <c r="D59" s="83">
        <v>0.33500000000000002</v>
      </c>
      <c r="E59" s="83">
        <v>0.35699999999999998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482</v>
      </c>
      <c r="B60" s="83" t="s">
        <v>480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483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479</v>
      </c>
      <c r="B61" s="83" t="s">
        <v>480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481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484</v>
      </c>
      <c r="B62" s="83" t="s">
        <v>480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485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486</v>
      </c>
      <c r="B63" s="83" t="s">
        <v>480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487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488</v>
      </c>
      <c r="B64" s="83" t="s">
        <v>480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497</v>
      </c>
      <c r="B65" s="83" t="s">
        <v>728</v>
      </c>
      <c r="C65" s="83">
        <v>0.08</v>
      </c>
      <c r="D65" s="83">
        <v>0.82299999999999995</v>
      </c>
      <c r="E65" s="83">
        <v>0.93899999999999995</v>
      </c>
      <c r="F65" s="83">
        <v>22.95</v>
      </c>
      <c r="G65" s="83">
        <v>90</v>
      </c>
      <c r="H65" s="83">
        <v>90</v>
      </c>
      <c r="I65" s="83" t="s">
        <v>483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498</v>
      </c>
      <c r="B66" s="83" t="s">
        <v>728</v>
      </c>
      <c r="C66" s="83">
        <v>0.08</v>
      </c>
      <c r="D66" s="83">
        <v>0.82299999999999995</v>
      </c>
      <c r="E66" s="83">
        <v>0.93899999999999995</v>
      </c>
      <c r="F66" s="83">
        <v>129.22999999999999</v>
      </c>
      <c r="G66" s="83">
        <v>180</v>
      </c>
      <c r="H66" s="83">
        <v>90</v>
      </c>
      <c r="I66" s="83" t="s">
        <v>485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499</v>
      </c>
      <c r="B67" s="83" t="s">
        <v>727</v>
      </c>
      <c r="C67" s="83">
        <v>0.3</v>
      </c>
      <c r="D67" s="83">
        <v>0.33500000000000002</v>
      </c>
      <c r="E67" s="83">
        <v>0.35699999999999998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515</v>
      </c>
      <c r="B68" s="83" t="s">
        <v>726</v>
      </c>
      <c r="C68" s="83">
        <v>0.08</v>
      </c>
      <c r="D68" s="83">
        <v>0.82299999999999995</v>
      </c>
      <c r="E68" s="83">
        <v>0.93899999999999995</v>
      </c>
      <c r="F68" s="83">
        <v>70.599999999999994</v>
      </c>
      <c r="G68" s="83">
        <v>0</v>
      </c>
      <c r="H68" s="83">
        <v>90</v>
      </c>
      <c r="I68" s="83" t="s">
        <v>481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517</v>
      </c>
      <c r="B69" s="83" t="s">
        <v>726</v>
      </c>
      <c r="C69" s="83">
        <v>0.08</v>
      </c>
      <c r="D69" s="83">
        <v>0.82299999999999995</v>
      </c>
      <c r="E69" s="83">
        <v>0.93899999999999995</v>
      </c>
      <c r="F69" s="83">
        <v>26.02</v>
      </c>
      <c r="G69" s="83">
        <v>180</v>
      </c>
      <c r="H69" s="83">
        <v>90</v>
      </c>
      <c r="I69" s="83" t="s">
        <v>485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516</v>
      </c>
      <c r="B70" s="83" t="s">
        <v>726</v>
      </c>
      <c r="C70" s="83">
        <v>0.08</v>
      </c>
      <c r="D70" s="83">
        <v>0.82299999999999995</v>
      </c>
      <c r="E70" s="83">
        <v>0.93899999999999995</v>
      </c>
      <c r="F70" s="83">
        <v>26.01</v>
      </c>
      <c r="G70" s="83">
        <v>0</v>
      </c>
      <c r="H70" s="83">
        <v>90</v>
      </c>
      <c r="I70" s="83" t="s">
        <v>481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518</v>
      </c>
      <c r="B71" s="83" t="s">
        <v>726</v>
      </c>
      <c r="C71" s="83">
        <v>0.08</v>
      </c>
      <c r="D71" s="83">
        <v>0.82299999999999995</v>
      </c>
      <c r="E71" s="83">
        <v>0.93899999999999995</v>
      </c>
      <c r="F71" s="83">
        <v>70.599999999999994</v>
      </c>
      <c r="G71" s="83">
        <v>180</v>
      </c>
      <c r="H71" s="83">
        <v>90</v>
      </c>
      <c r="I71" s="83" t="s">
        <v>485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535</v>
      </c>
      <c r="B72" s="83" t="s">
        <v>726</v>
      </c>
      <c r="C72" s="83">
        <v>0.08</v>
      </c>
      <c r="D72" s="83">
        <v>0.82299999999999995</v>
      </c>
      <c r="E72" s="83">
        <v>0.93899999999999995</v>
      </c>
      <c r="F72" s="83">
        <v>17.649999999999999</v>
      </c>
      <c r="G72" s="83">
        <v>0</v>
      </c>
      <c r="H72" s="83">
        <v>90</v>
      </c>
      <c r="I72" s="83" t="s">
        <v>481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536</v>
      </c>
      <c r="B73" s="83" t="s">
        <v>726</v>
      </c>
      <c r="C73" s="83">
        <v>0.08</v>
      </c>
      <c r="D73" s="83">
        <v>0.82299999999999995</v>
      </c>
      <c r="E73" s="83">
        <v>0.93899999999999995</v>
      </c>
      <c r="F73" s="83">
        <v>15.79</v>
      </c>
      <c r="G73" s="83">
        <v>0</v>
      </c>
      <c r="H73" s="83">
        <v>90</v>
      </c>
      <c r="I73" s="83" t="s">
        <v>481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537</v>
      </c>
      <c r="B74" s="83" t="s">
        <v>726</v>
      </c>
      <c r="C74" s="83">
        <v>0.08</v>
      </c>
      <c r="D74" s="83">
        <v>0.82299999999999995</v>
      </c>
      <c r="E74" s="83">
        <v>0.93899999999999995</v>
      </c>
      <c r="F74" s="83">
        <v>52.03</v>
      </c>
      <c r="G74" s="83">
        <v>180</v>
      </c>
      <c r="H74" s="83">
        <v>90</v>
      </c>
      <c r="I74" s="83" t="s">
        <v>485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538</v>
      </c>
      <c r="B75" s="83" t="s">
        <v>727</v>
      </c>
      <c r="C75" s="83">
        <v>0.3</v>
      </c>
      <c r="D75" s="83">
        <v>0.33500000000000002</v>
      </c>
      <c r="E75" s="83">
        <v>0.35699999999999998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539</v>
      </c>
      <c r="B76" s="83" t="s">
        <v>727</v>
      </c>
      <c r="C76" s="83">
        <v>0.3</v>
      </c>
      <c r="D76" s="83">
        <v>0.33500000000000002</v>
      </c>
      <c r="E76" s="83">
        <v>0.35699999999999998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529</v>
      </c>
      <c r="B77" s="83" t="s">
        <v>726</v>
      </c>
      <c r="C77" s="83">
        <v>0.08</v>
      </c>
      <c r="D77" s="83">
        <v>0.82299999999999995</v>
      </c>
      <c r="E77" s="83">
        <v>0.93899999999999995</v>
      </c>
      <c r="F77" s="83">
        <v>97.55</v>
      </c>
      <c r="G77" s="83">
        <v>0</v>
      </c>
      <c r="H77" s="83">
        <v>90</v>
      </c>
      <c r="I77" s="83" t="s">
        <v>481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530</v>
      </c>
      <c r="B78" s="83" t="s">
        <v>727</v>
      </c>
      <c r="C78" s="83">
        <v>0.3</v>
      </c>
      <c r="D78" s="83">
        <v>0.33500000000000002</v>
      </c>
      <c r="E78" s="83">
        <v>0.35699999999999998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533</v>
      </c>
      <c r="B79" s="83" t="s">
        <v>726</v>
      </c>
      <c r="C79" s="83">
        <v>0.08</v>
      </c>
      <c r="D79" s="83">
        <v>0.82299999999999995</v>
      </c>
      <c r="E79" s="83">
        <v>0.93899999999999995</v>
      </c>
      <c r="F79" s="83">
        <v>13.94</v>
      </c>
      <c r="G79" s="83">
        <v>180</v>
      </c>
      <c r="H79" s="83">
        <v>90</v>
      </c>
      <c r="I79" s="83" t="s">
        <v>485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532</v>
      </c>
      <c r="B80" s="83" t="s">
        <v>726</v>
      </c>
      <c r="C80" s="83">
        <v>0.08</v>
      </c>
      <c r="D80" s="83">
        <v>0.82299999999999995</v>
      </c>
      <c r="E80" s="83">
        <v>0.93899999999999995</v>
      </c>
      <c r="F80" s="83">
        <v>52.03</v>
      </c>
      <c r="G80" s="83">
        <v>90</v>
      </c>
      <c r="H80" s="83">
        <v>90</v>
      </c>
      <c r="I80" s="83" t="s">
        <v>483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531</v>
      </c>
      <c r="B81" s="83" t="s">
        <v>726</v>
      </c>
      <c r="C81" s="83">
        <v>0.08</v>
      </c>
      <c r="D81" s="83">
        <v>0.82299999999999995</v>
      </c>
      <c r="E81" s="83">
        <v>0.93899999999999995</v>
      </c>
      <c r="F81" s="83">
        <v>21.37</v>
      </c>
      <c r="G81" s="83">
        <v>0</v>
      </c>
      <c r="H81" s="83">
        <v>90</v>
      </c>
      <c r="I81" s="83" t="s">
        <v>481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534</v>
      </c>
      <c r="B82" s="83" t="s">
        <v>727</v>
      </c>
      <c r="C82" s="83">
        <v>0.3</v>
      </c>
      <c r="D82" s="83">
        <v>0.33500000000000002</v>
      </c>
      <c r="E82" s="83">
        <v>0.35699999999999998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496</v>
      </c>
      <c r="B83" s="83" t="s">
        <v>728</v>
      </c>
      <c r="C83" s="83">
        <v>0.08</v>
      </c>
      <c r="D83" s="83">
        <v>0.82299999999999995</v>
      </c>
      <c r="E83" s="83">
        <v>0.93899999999999995</v>
      </c>
      <c r="F83" s="83">
        <v>67.63</v>
      </c>
      <c r="G83" s="83">
        <v>90</v>
      </c>
      <c r="H83" s="83">
        <v>90</v>
      </c>
      <c r="I83" s="83" t="s">
        <v>483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495</v>
      </c>
      <c r="B84" s="83" t="s">
        <v>728</v>
      </c>
      <c r="C84" s="83">
        <v>0.08</v>
      </c>
      <c r="D84" s="83">
        <v>0.82299999999999995</v>
      </c>
      <c r="E84" s="83">
        <v>0.93899999999999995</v>
      </c>
      <c r="F84" s="83">
        <v>18.12</v>
      </c>
      <c r="G84" s="83">
        <v>0</v>
      </c>
      <c r="H84" s="83">
        <v>90</v>
      </c>
      <c r="I84" s="83" t="s">
        <v>481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500</v>
      </c>
      <c r="B85" s="83" t="s">
        <v>728</v>
      </c>
      <c r="C85" s="83">
        <v>0.08</v>
      </c>
      <c r="D85" s="83">
        <v>0.82299999999999995</v>
      </c>
      <c r="E85" s="83">
        <v>0.93899999999999995</v>
      </c>
      <c r="F85" s="83">
        <v>213.77</v>
      </c>
      <c r="G85" s="83">
        <v>0</v>
      </c>
      <c r="H85" s="83">
        <v>90</v>
      </c>
      <c r="I85" s="83" t="s">
        <v>481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502</v>
      </c>
      <c r="B86" s="83" t="s">
        <v>728</v>
      </c>
      <c r="C86" s="83">
        <v>0.08</v>
      </c>
      <c r="D86" s="83">
        <v>0.82299999999999995</v>
      </c>
      <c r="E86" s="83">
        <v>0.93899999999999995</v>
      </c>
      <c r="F86" s="83">
        <v>167.88</v>
      </c>
      <c r="G86" s="83">
        <v>180</v>
      </c>
      <c r="H86" s="83">
        <v>90</v>
      </c>
      <c r="I86" s="83" t="s">
        <v>485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503</v>
      </c>
      <c r="B87" s="83" t="s">
        <v>728</v>
      </c>
      <c r="C87" s="83">
        <v>0.08</v>
      </c>
      <c r="D87" s="83">
        <v>0.82299999999999995</v>
      </c>
      <c r="E87" s="83">
        <v>0.93899999999999995</v>
      </c>
      <c r="F87" s="83">
        <v>41.06</v>
      </c>
      <c r="G87" s="83">
        <v>270</v>
      </c>
      <c r="H87" s="83">
        <v>90</v>
      </c>
      <c r="I87" s="83" t="s">
        <v>487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501</v>
      </c>
      <c r="B88" s="83" t="s">
        <v>728</v>
      </c>
      <c r="C88" s="83">
        <v>0.08</v>
      </c>
      <c r="D88" s="83">
        <v>0.82299999999999995</v>
      </c>
      <c r="E88" s="83">
        <v>0.93899999999999995</v>
      </c>
      <c r="F88" s="83">
        <v>12.08</v>
      </c>
      <c r="G88" s="83">
        <v>0</v>
      </c>
      <c r="H88" s="83">
        <v>90</v>
      </c>
      <c r="I88" s="83" t="s">
        <v>481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504</v>
      </c>
      <c r="B89" s="83" t="s">
        <v>727</v>
      </c>
      <c r="C89" s="83">
        <v>0.3</v>
      </c>
      <c r="D89" s="83">
        <v>0.33500000000000002</v>
      </c>
      <c r="E89" s="83">
        <v>0.35699999999999998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493</v>
      </c>
      <c r="B90" s="83" t="s">
        <v>728</v>
      </c>
      <c r="C90" s="83">
        <v>0.08</v>
      </c>
      <c r="D90" s="83">
        <v>0.82299999999999995</v>
      </c>
      <c r="E90" s="83">
        <v>0.93899999999999995</v>
      </c>
      <c r="F90" s="83">
        <v>62.8</v>
      </c>
      <c r="G90" s="83">
        <v>0</v>
      </c>
      <c r="H90" s="83">
        <v>90</v>
      </c>
      <c r="I90" s="83" t="s">
        <v>481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489</v>
      </c>
      <c r="B91" s="83" t="s">
        <v>728</v>
      </c>
      <c r="C91" s="83">
        <v>0.08</v>
      </c>
      <c r="D91" s="83">
        <v>0.82299999999999995</v>
      </c>
      <c r="E91" s="83">
        <v>0.93899999999999995</v>
      </c>
      <c r="F91" s="83">
        <v>45.89</v>
      </c>
      <c r="G91" s="83">
        <v>180</v>
      </c>
      <c r="H91" s="83">
        <v>90</v>
      </c>
      <c r="I91" s="83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490</v>
      </c>
      <c r="B92" s="83" t="s">
        <v>728</v>
      </c>
      <c r="C92" s="83">
        <v>0.08</v>
      </c>
      <c r="D92" s="83">
        <v>0.82299999999999995</v>
      </c>
      <c r="E92" s="83">
        <v>0.93899999999999995</v>
      </c>
      <c r="F92" s="83">
        <v>22.95</v>
      </c>
      <c r="G92" s="83">
        <v>270</v>
      </c>
      <c r="H92" s="83">
        <v>90</v>
      </c>
      <c r="I92" s="83" t="s">
        <v>487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491</v>
      </c>
      <c r="B93" s="83" t="s">
        <v>727</v>
      </c>
      <c r="C93" s="83">
        <v>0.3</v>
      </c>
      <c r="D93" s="83">
        <v>0.33500000000000002</v>
      </c>
      <c r="E93" s="83">
        <v>0.35699999999999998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492</v>
      </c>
      <c r="B94" s="83" t="s">
        <v>728</v>
      </c>
      <c r="C94" s="83">
        <v>0.08</v>
      </c>
      <c r="D94" s="83">
        <v>0.82299999999999995</v>
      </c>
      <c r="E94" s="83">
        <v>0.93899999999999995</v>
      </c>
      <c r="F94" s="83">
        <v>26.57</v>
      </c>
      <c r="G94" s="83">
        <v>270</v>
      </c>
      <c r="H94" s="83">
        <v>90</v>
      </c>
      <c r="I94" s="83" t="s">
        <v>487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505</v>
      </c>
      <c r="B95" s="83" t="s">
        <v>726</v>
      </c>
      <c r="C95" s="83">
        <v>0.08</v>
      </c>
      <c r="D95" s="83">
        <v>0.82299999999999995</v>
      </c>
      <c r="E95" s="83">
        <v>0.93899999999999995</v>
      </c>
      <c r="F95" s="83">
        <v>55.74</v>
      </c>
      <c r="G95" s="83">
        <v>180</v>
      </c>
      <c r="H95" s="83">
        <v>90</v>
      </c>
      <c r="I95" s="83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506</v>
      </c>
      <c r="B96" s="83" t="s">
        <v>726</v>
      </c>
      <c r="C96" s="83">
        <v>0.08</v>
      </c>
      <c r="D96" s="83">
        <v>0.82299999999999995</v>
      </c>
      <c r="E96" s="83">
        <v>0.93899999999999995</v>
      </c>
      <c r="F96" s="83">
        <v>104.06</v>
      </c>
      <c r="G96" s="83">
        <v>270</v>
      </c>
      <c r="H96" s="83">
        <v>90</v>
      </c>
      <c r="I96" s="83" t="s">
        <v>487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519</v>
      </c>
      <c r="B97" s="83" t="s">
        <v>726</v>
      </c>
      <c r="C97" s="83">
        <v>0.08</v>
      </c>
      <c r="D97" s="83">
        <v>0.82299999999999995</v>
      </c>
      <c r="E97" s="83">
        <v>0.93899999999999995</v>
      </c>
      <c r="F97" s="83">
        <v>13.94</v>
      </c>
      <c r="G97" s="83">
        <v>180</v>
      </c>
      <c r="H97" s="83">
        <v>90</v>
      </c>
      <c r="I97" s="83" t="s">
        <v>485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520</v>
      </c>
      <c r="B98" s="83" t="s">
        <v>726</v>
      </c>
      <c r="C98" s="83">
        <v>0.08</v>
      </c>
      <c r="D98" s="83">
        <v>0.82299999999999995</v>
      </c>
      <c r="E98" s="83">
        <v>0.93899999999999995</v>
      </c>
      <c r="F98" s="83">
        <v>26.01</v>
      </c>
      <c r="G98" s="83">
        <v>270</v>
      </c>
      <c r="H98" s="83">
        <v>90</v>
      </c>
      <c r="I98" s="83" t="s">
        <v>487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521</v>
      </c>
      <c r="B99" s="83" t="s">
        <v>727</v>
      </c>
      <c r="C99" s="83">
        <v>0.3</v>
      </c>
      <c r="D99" s="83">
        <v>0.33500000000000002</v>
      </c>
      <c r="E99" s="83">
        <v>0.35699999999999998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507</v>
      </c>
      <c r="B100" s="83" t="s">
        <v>726</v>
      </c>
      <c r="C100" s="83">
        <v>0.08</v>
      </c>
      <c r="D100" s="83">
        <v>0.82299999999999995</v>
      </c>
      <c r="E100" s="83">
        <v>0.93899999999999995</v>
      </c>
      <c r="F100" s="83">
        <v>55.74</v>
      </c>
      <c r="G100" s="83">
        <v>0</v>
      </c>
      <c r="H100" s="83">
        <v>90</v>
      </c>
      <c r="I100" s="83" t="s">
        <v>481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508</v>
      </c>
      <c r="B101" s="83" t="s">
        <v>726</v>
      </c>
      <c r="C101" s="83">
        <v>0.08</v>
      </c>
      <c r="D101" s="83">
        <v>0.82299999999999995</v>
      </c>
      <c r="E101" s="83">
        <v>0.93899999999999995</v>
      </c>
      <c r="F101" s="83">
        <v>104.05</v>
      </c>
      <c r="G101" s="83">
        <v>270</v>
      </c>
      <c r="H101" s="83">
        <v>90</v>
      </c>
      <c r="I101" s="83" t="s">
        <v>487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522</v>
      </c>
      <c r="B102" s="83" t="s">
        <v>726</v>
      </c>
      <c r="C102" s="83">
        <v>0.08</v>
      </c>
      <c r="D102" s="83">
        <v>0.82299999999999995</v>
      </c>
      <c r="E102" s="83">
        <v>0.93899999999999995</v>
      </c>
      <c r="F102" s="83">
        <v>13.94</v>
      </c>
      <c r="G102" s="83">
        <v>0</v>
      </c>
      <c r="H102" s="83">
        <v>90</v>
      </c>
      <c r="I102" s="83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523</v>
      </c>
      <c r="B103" s="83" t="s">
        <v>726</v>
      </c>
      <c r="C103" s="83">
        <v>0.08</v>
      </c>
      <c r="D103" s="83">
        <v>0.82299999999999995</v>
      </c>
      <c r="E103" s="83">
        <v>0.93899999999999995</v>
      </c>
      <c r="F103" s="83">
        <v>26.01</v>
      </c>
      <c r="G103" s="83">
        <v>270</v>
      </c>
      <c r="H103" s="83">
        <v>90</v>
      </c>
      <c r="I103" s="83" t="s">
        <v>487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524</v>
      </c>
      <c r="B104" s="83" t="s">
        <v>727</v>
      </c>
      <c r="C104" s="83">
        <v>0.3</v>
      </c>
      <c r="D104" s="83">
        <v>0.33500000000000002</v>
      </c>
      <c r="E104" s="83">
        <v>0.35699999999999998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509</v>
      </c>
      <c r="B105" s="83" t="s">
        <v>726</v>
      </c>
      <c r="C105" s="83">
        <v>0.08</v>
      </c>
      <c r="D105" s="83">
        <v>0.82299999999999995</v>
      </c>
      <c r="E105" s="83">
        <v>0.93899999999999995</v>
      </c>
      <c r="F105" s="83">
        <v>847.14</v>
      </c>
      <c r="G105" s="83">
        <v>180</v>
      </c>
      <c r="H105" s="83">
        <v>90</v>
      </c>
      <c r="I105" s="83" t="s">
        <v>485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525</v>
      </c>
      <c r="B106" s="83" t="s">
        <v>726</v>
      </c>
      <c r="C106" s="83">
        <v>0.08</v>
      </c>
      <c r="D106" s="83">
        <v>0.82299999999999995</v>
      </c>
      <c r="E106" s="83">
        <v>0.93899999999999995</v>
      </c>
      <c r="F106" s="83">
        <v>183.96</v>
      </c>
      <c r="G106" s="83">
        <v>180</v>
      </c>
      <c r="H106" s="83">
        <v>90</v>
      </c>
      <c r="I106" s="83" t="s">
        <v>485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526</v>
      </c>
      <c r="B107" s="83" t="s">
        <v>727</v>
      </c>
      <c r="C107" s="83">
        <v>0.3</v>
      </c>
      <c r="D107" s="83">
        <v>0.33500000000000002</v>
      </c>
      <c r="E107" s="83">
        <v>0.35699999999999998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510</v>
      </c>
      <c r="B108" s="83" t="s">
        <v>726</v>
      </c>
      <c r="C108" s="83">
        <v>0.08</v>
      </c>
      <c r="D108" s="83">
        <v>0.82299999999999995</v>
      </c>
      <c r="E108" s="83">
        <v>0.93899999999999995</v>
      </c>
      <c r="F108" s="83">
        <v>847.37</v>
      </c>
      <c r="G108" s="83">
        <v>0</v>
      </c>
      <c r="H108" s="83">
        <v>90</v>
      </c>
      <c r="I108" s="83" t="s">
        <v>481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511</v>
      </c>
      <c r="B109" s="83" t="s">
        <v>726</v>
      </c>
      <c r="C109" s="83">
        <v>0.08</v>
      </c>
      <c r="D109" s="83">
        <v>0.82299999999999995</v>
      </c>
      <c r="E109" s="83">
        <v>0.93899999999999995</v>
      </c>
      <c r="F109" s="83">
        <v>104.06</v>
      </c>
      <c r="G109" s="83">
        <v>90</v>
      </c>
      <c r="H109" s="83">
        <v>90</v>
      </c>
      <c r="I109" s="83" t="s">
        <v>483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512</v>
      </c>
      <c r="B110" s="83" t="s">
        <v>726</v>
      </c>
      <c r="C110" s="83">
        <v>0.08</v>
      </c>
      <c r="D110" s="83">
        <v>0.82299999999999995</v>
      </c>
      <c r="E110" s="83">
        <v>0.93899999999999995</v>
      </c>
      <c r="F110" s="83">
        <v>55.74</v>
      </c>
      <c r="G110" s="83">
        <v>180</v>
      </c>
      <c r="H110" s="83">
        <v>90</v>
      </c>
      <c r="I110" s="83" t="s">
        <v>485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514</v>
      </c>
      <c r="B111" s="83" t="s">
        <v>726</v>
      </c>
      <c r="C111" s="83">
        <v>0.08</v>
      </c>
      <c r="D111" s="83">
        <v>0.82299999999999995</v>
      </c>
      <c r="E111" s="83">
        <v>0.93899999999999995</v>
      </c>
      <c r="F111" s="83">
        <v>104.05</v>
      </c>
      <c r="G111" s="83">
        <v>90</v>
      </c>
      <c r="H111" s="83">
        <v>90</v>
      </c>
      <c r="I111" s="83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513</v>
      </c>
      <c r="B112" s="83" t="s">
        <v>726</v>
      </c>
      <c r="C112" s="83">
        <v>0.08</v>
      </c>
      <c r="D112" s="83">
        <v>0.82299999999999995</v>
      </c>
      <c r="E112" s="83">
        <v>0.93899999999999995</v>
      </c>
      <c r="F112" s="83">
        <v>55.74</v>
      </c>
      <c r="G112" s="83">
        <v>0</v>
      </c>
      <c r="H112" s="83">
        <v>90</v>
      </c>
      <c r="I112" s="83" t="s">
        <v>481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494</v>
      </c>
      <c r="B113" s="83" t="s">
        <v>728</v>
      </c>
      <c r="C113" s="83">
        <v>0.08</v>
      </c>
      <c r="D113" s="83">
        <v>0.82299999999999995</v>
      </c>
      <c r="E113" s="83">
        <v>0.93899999999999995</v>
      </c>
      <c r="F113" s="83">
        <v>36.229999999999997</v>
      </c>
      <c r="G113" s="83">
        <v>0</v>
      </c>
      <c r="H113" s="83">
        <v>90</v>
      </c>
      <c r="I113" s="83" t="s">
        <v>481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175</v>
      </c>
      <c r="C115" s="83" t="s">
        <v>540</v>
      </c>
      <c r="D115" s="83" t="s">
        <v>541</v>
      </c>
      <c r="E115" s="83" t="s">
        <v>542</v>
      </c>
      <c r="F115" s="83" t="s">
        <v>170</v>
      </c>
      <c r="G115" s="83" t="s">
        <v>543</v>
      </c>
      <c r="H115" s="83" t="s">
        <v>544</v>
      </c>
      <c r="I115" s="83" t="s">
        <v>545</v>
      </c>
      <c r="J115" s="83" t="s">
        <v>476</v>
      </c>
      <c r="K115" s="83" t="s">
        <v>478</v>
      </c>
      <c r="L115"/>
      <c r="M115"/>
      <c r="N115"/>
      <c r="O115"/>
      <c r="P115"/>
      <c r="Q115"/>
      <c r="R115"/>
      <c r="S115"/>
    </row>
    <row r="116" spans="1:19">
      <c r="A116" s="83" t="s">
        <v>569</v>
      </c>
      <c r="B116" s="83" t="s">
        <v>877</v>
      </c>
      <c r="C116" s="83">
        <v>32.21</v>
      </c>
      <c r="D116" s="83">
        <v>32.21</v>
      </c>
      <c r="E116" s="83">
        <v>3.5249999999999999</v>
      </c>
      <c r="F116" s="83">
        <v>0.40699999999999997</v>
      </c>
      <c r="G116" s="83">
        <v>0.316</v>
      </c>
      <c r="H116" s="83" t="s">
        <v>547</v>
      </c>
      <c r="I116" s="83" t="s">
        <v>527</v>
      </c>
      <c r="J116" s="83">
        <v>0</v>
      </c>
      <c r="K116" s="83" t="s">
        <v>481</v>
      </c>
      <c r="L116"/>
      <c r="M116"/>
      <c r="N116"/>
      <c r="O116"/>
      <c r="P116"/>
      <c r="Q116"/>
      <c r="R116"/>
      <c r="S116"/>
    </row>
    <row r="117" spans="1:19">
      <c r="A117" s="83" t="s">
        <v>548</v>
      </c>
      <c r="B117" s="83" t="s">
        <v>877</v>
      </c>
      <c r="C117" s="83">
        <v>65.62</v>
      </c>
      <c r="D117" s="83">
        <v>65.62</v>
      </c>
      <c r="E117" s="83">
        <v>3.5249999999999999</v>
      </c>
      <c r="F117" s="83">
        <v>0.40699999999999997</v>
      </c>
      <c r="G117" s="83">
        <v>0.316</v>
      </c>
      <c r="H117" s="83" t="s">
        <v>547</v>
      </c>
      <c r="I117" s="83" t="s">
        <v>498</v>
      </c>
      <c r="J117" s="83">
        <v>180</v>
      </c>
      <c r="K117" s="83" t="s">
        <v>485</v>
      </c>
      <c r="L117"/>
      <c r="M117"/>
      <c r="N117"/>
      <c r="O117"/>
      <c r="P117"/>
      <c r="Q117"/>
      <c r="R117"/>
      <c r="S117"/>
    </row>
    <row r="118" spans="1:19">
      <c r="A118" s="83" t="s">
        <v>560</v>
      </c>
      <c r="B118" s="83" t="s">
        <v>877</v>
      </c>
      <c r="C118" s="83">
        <v>5.82</v>
      </c>
      <c r="D118" s="83">
        <v>23.29</v>
      </c>
      <c r="E118" s="83">
        <v>3.5249999999999999</v>
      </c>
      <c r="F118" s="83">
        <v>0.40699999999999997</v>
      </c>
      <c r="G118" s="83">
        <v>0.316</v>
      </c>
      <c r="H118" s="83" t="s">
        <v>547</v>
      </c>
      <c r="I118" s="83" t="s">
        <v>515</v>
      </c>
      <c r="J118" s="83">
        <v>0</v>
      </c>
      <c r="K118" s="83" t="s">
        <v>481</v>
      </c>
      <c r="L118"/>
      <c r="M118"/>
      <c r="N118"/>
      <c r="O118"/>
      <c r="P118"/>
      <c r="Q118"/>
      <c r="R118"/>
      <c r="S118"/>
    </row>
    <row r="119" spans="1:19">
      <c r="A119" s="83" t="s">
        <v>562</v>
      </c>
      <c r="B119" s="83" t="s">
        <v>877</v>
      </c>
      <c r="C119" s="83">
        <v>2.15</v>
      </c>
      <c r="D119" s="83">
        <v>8.58</v>
      </c>
      <c r="E119" s="83">
        <v>3.5249999999999999</v>
      </c>
      <c r="F119" s="83">
        <v>0.40699999999999997</v>
      </c>
      <c r="G119" s="83">
        <v>0.316</v>
      </c>
      <c r="H119" s="83" t="s">
        <v>547</v>
      </c>
      <c r="I119" s="83" t="s">
        <v>517</v>
      </c>
      <c r="J119" s="83">
        <v>180</v>
      </c>
      <c r="K119" s="83" t="s">
        <v>485</v>
      </c>
      <c r="L119"/>
      <c r="M119"/>
      <c r="N119"/>
      <c r="O119"/>
      <c r="P119"/>
      <c r="Q119"/>
      <c r="R119"/>
      <c r="S119"/>
    </row>
    <row r="120" spans="1:19">
      <c r="A120" s="83" t="s">
        <v>561</v>
      </c>
      <c r="B120" s="83" t="s">
        <v>877</v>
      </c>
      <c r="C120" s="83">
        <v>2.15</v>
      </c>
      <c r="D120" s="83">
        <v>8.59</v>
      </c>
      <c r="E120" s="83">
        <v>3.5249999999999999</v>
      </c>
      <c r="F120" s="83">
        <v>0.40699999999999997</v>
      </c>
      <c r="G120" s="83">
        <v>0.316</v>
      </c>
      <c r="H120" s="83" t="s">
        <v>547</v>
      </c>
      <c r="I120" s="83" t="s">
        <v>516</v>
      </c>
      <c r="J120" s="83">
        <v>0</v>
      </c>
      <c r="K120" s="83" t="s">
        <v>481</v>
      </c>
      <c r="L120"/>
      <c r="M120"/>
      <c r="N120"/>
      <c r="O120"/>
      <c r="P120"/>
      <c r="Q120"/>
      <c r="R120"/>
      <c r="S120"/>
    </row>
    <row r="121" spans="1:19">
      <c r="A121" s="83" t="s">
        <v>563</v>
      </c>
      <c r="B121" s="83" t="s">
        <v>877</v>
      </c>
      <c r="C121" s="83">
        <v>5.82</v>
      </c>
      <c r="D121" s="83">
        <v>23.29</v>
      </c>
      <c r="E121" s="83">
        <v>3.5249999999999999</v>
      </c>
      <c r="F121" s="83">
        <v>0.40699999999999997</v>
      </c>
      <c r="G121" s="83">
        <v>0.316</v>
      </c>
      <c r="H121" s="83" t="s">
        <v>547</v>
      </c>
      <c r="I121" s="83" t="s">
        <v>518</v>
      </c>
      <c r="J121" s="83">
        <v>180</v>
      </c>
      <c r="K121" s="83" t="s">
        <v>485</v>
      </c>
      <c r="L121"/>
      <c r="M121"/>
      <c r="N121"/>
      <c r="O121"/>
      <c r="P121"/>
      <c r="Q121"/>
      <c r="R121"/>
      <c r="S121"/>
    </row>
    <row r="122" spans="1:19">
      <c r="A122" s="83" t="s">
        <v>574</v>
      </c>
      <c r="B122" s="83" t="s">
        <v>877</v>
      </c>
      <c r="C122" s="83">
        <v>5.83</v>
      </c>
      <c r="D122" s="83">
        <v>5.83</v>
      </c>
      <c r="E122" s="83">
        <v>3.5249999999999999</v>
      </c>
      <c r="F122" s="83">
        <v>0.40699999999999997</v>
      </c>
      <c r="G122" s="83">
        <v>0.316</v>
      </c>
      <c r="H122" s="83" t="s">
        <v>547</v>
      </c>
      <c r="I122" s="83" t="s">
        <v>535</v>
      </c>
      <c r="J122" s="83">
        <v>0</v>
      </c>
      <c r="K122" s="83" t="s">
        <v>481</v>
      </c>
      <c r="L122"/>
      <c r="M122"/>
      <c r="N122"/>
      <c r="O122"/>
      <c r="P122"/>
      <c r="Q122"/>
      <c r="R122"/>
      <c r="S122"/>
    </row>
    <row r="123" spans="1:19">
      <c r="A123" s="83" t="s">
        <v>575</v>
      </c>
      <c r="B123" s="83" t="s">
        <v>877</v>
      </c>
      <c r="C123" s="83">
        <v>5.21</v>
      </c>
      <c r="D123" s="83">
        <v>5.21</v>
      </c>
      <c r="E123" s="83">
        <v>3.5249999999999999</v>
      </c>
      <c r="F123" s="83">
        <v>0.40699999999999997</v>
      </c>
      <c r="G123" s="83">
        <v>0.316</v>
      </c>
      <c r="H123" s="83" t="s">
        <v>547</v>
      </c>
      <c r="I123" s="83" t="s">
        <v>536</v>
      </c>
      <c r="J123" s="83">
        <v>0</v>
      </c>
      <c r="K123" s="83" t="s">
        <v>481</v>
      </c>
      <c r="L123"/>
      <c r="M123"/>
      <c r="N123"/>
      <c r="O123"/>
      <c r="P123"/>
      <c r="Q123"/>
      <c r="R123"/>
      <c r="S123"/>
    </row>
    <row r="124" spans="1:19">
      <c r="A124" s="83" t="s">
        <v>576</v>
      </c>
      <c r="B124" s="83" t="s">
        <v>877</v>
      </c>
      <c r="C124" s="83">
        <v>17.18</v>
      </c>
      <c r="D124" s="83">
        <v>17.18</v>
      </c>
      <c r="E124" s="83">
        <v>3.5249999999999999</v>
      </c>
      <c r="F124" s="83">
        <v>0.40699999999999997</v>
      </c>
      <c r="G124" s="83">
        <v>0.316</v>
      </c>
      <c r="H124" s="83" t="s">
        <v>547</v>
      </c>
      <c r="I124" s="83" t="s">
        <v>537</v>
      </c>
      <c r="J124" s="83">
        <v>180</v>
      </c>
      <c r="K124" s="83" t="s">
        <v>485</v>
      </c>
      <c r="L124"/>
      <c r="M124"/>
      <c r="N124"/>
      <c r="O124"/>
      <c r="P124"/>
      <c r="Q124"/>
      <c r="R124"/>
      <c r="S124"/>
    </row>
    <row r="125" spans="1:19">
      <c r="A125" s="83" t="s">
        <v>570</v>
      </c>
      <c r="B125" s="83" t="s">
        <v>877</v>
      </c>
      <c r="C125" s="83">
        <v>32.21</v>
      </c>
      <c r="D125" s="83">
        <v>32.21</v>
      </c>
      <c r="E125" s="83">
        <v>3.5249999999999999</v>
      </c>
      <c r="F125" s="83">
        <v>0.40699999999999997</v>
      </c>
      <c r="G125" s="83">
        <v>0.316</v>
      </c>
      <c r="H125" s="83" t="s">
        <v>547</v>
      </c>
      <c r="I125" s="83" t="s">
        <v>529</v>
      </c>
      <c r="J125" s="83">
        <v>0</v>
      </c>
      <c r="K125" s="83" t="s">
        <v>481</v>
      </c>
      <c r="L125"/>
      <c r="M125"/>
      <c r="N125"/>
      <c r="O125"/>
      <c r="P125"/>
      <c r="Q125"/>
      <c r="R125"/>
      <c r="S125"/>
    </row>
    <row r="126" spans="1:19">
      <c r="A126" s="83" t="s">
        <v>573</v>
      </c>
      <c r="B126" s="83" t="s">
        <v>877</v>
      </c>
      <c r="C126" s="83">
        <v>4.5999999999999996</v>
      </c>
      <c r="D126" s="83">
        <v>4.5999999999999996</v>
      </c>
      <c r="E126" s="83">
        <v>3.5249999999999999</v>
      </c>
      <c r="F126" s="83">
        <v>0.40699999999999997</v>
      </c>
      <c r="G126" s="83">
        <v>0.316</v>
      </c>
      <c r="H126" s="83" t="s">
        <v>547</v>
      </c>
      <c r="I126" s="83" t="s">
        <v>533</v>
      </c>
      <c r="J126" s="83">
        <v>180</v>
      </c>
      <c r="K126" s="83" t="s">
        <v>485</v>
      </c>
      <c r="L126"/>
      <c r="M126"/>
      <c r="N126"/>
      <c r="O126"/>
      <c r="P126"/>
      <c r="Q126"/>
      <c r="R126"/>
      <c r="S126"/>
    </row>
    <row r="127" spans="1:19">
      <c r="A127" s="83" t="s">
        <v>572</v>
      </c>
      <c r="B127" s="83" t="s">
        <v>877</v>
      </c>
      <c r="C127" s="83">
        <v>17.18</v>
      </c>
      <c r="D127" s="83">
        <v>17.18</v>
      </c>
      <c r="E127" s="83">
        <v>3.5249999999999999</v>
      </c>
      <c r="F127" s="83">
        <v>0.40699999999999997</v>
      </c>
      <c r="G127" s="83">
        <v>0.316</v>
      </c>
      <c r="H127" s="83" t="s">
        <v>547</v>
      </c>
      <c r="I127" s="83" t="s">
        <v>532</v>
      </c>
      <c r="J127" s="83">
        <v>90</v>
      </c>
      <c r="K127" s="83" t="s">
        <v>483</v>
      </c>
      <c r="L127"/>
      <c r="M127"/>
      <c r="N127"/>
      <c r="O127"/>
      <c r="P127"/>
      <c r="Q127"/>
      <c r="R127"/>
      <c r="S127"/>
    </row>
    <row r="128" spans="1:19">
      <c r="A128" s="83" t="s">
        <v>571</v>
      </c>
      <c r="B128" s="83" t="s">
        <v>877</v>
      </c>
      <c r="C128" s="83">
        <v>4.5999999999999996</v>
      </c>
      <c r="D128" s="83">
        <v>4.5999999999999996</v>
      </c>
      <c r="E128" s="83">
        <v>3.5249999999999999</v>
      </c>
      <c r="F128" s="83">
        <v>0.40699999999999997</v>
      </c>
      <c r="G128" s="83">
        <v>0.316</v>
      </c>
      <c r="H128" s="83" t="s">
        <v>547</v>
      </c>
      <c r="I128" s="83" t="s">
        <v>531</v>
      </c>
      <c r="J128" s="83">
        <v>0</v>
      </c>
      <c r="K128" s="83" t="s">
        <v>481</v>
      </c>
      <c r="L128"/>
      <c r="M128"/>
      <c r="N128"/>
      <c r="O128"/>
      <c r="P128"/>
      <c r="Q128"/>
      <c r="R128"/>
      <c r="S128"/>
    </row>
    <row r="129" spans="1:19">
      <c r="A129" s="83" t="s">
        <v>549</v>
      </c>
      <c r="B129" s="83" t="s">
        <v>877</v>
      </c>
      <c r="C129" s="83">
        <v>85.24</v>
      </c>
      <c r="D129" s="83">
        <v>85.24</v>
      </c>
      <c r="E129" s="83">
        <v>3.5249999999999999</v>
      </c>
      <c r="F129" s="83">
        <v>0.40699999999999997</v>
      </c>
      <c r="G129" s="83">
        <v>0.316</v>
      </c>
      <c r="H129" s="83" t="s">
        <v>547</v>
      </c>
      <c r="I129" s="83" t="s">
        <v>502</v>
      </c>
      <c r="J129" s="83">
        <v>180</v>
      </c>
      <c r="K129" s="83" t="s">
        <v>485</v>
      </c>
      <c r="L129"/>
      <c r="M129"/>
      <c r="N129"/>
      <c r="O129"/>
      <c r="P129"/>
      <c r="Q129"/>
      <c r="R129"/>
      <c r="S129"/>
    </row>
    <row r="130" spans="1:19">
      <c r="A130" s="83" t="s">
        <v>546</v>
      </c>
      <c r="B130" s="83" t="s">
        <v>877</v>
      </c>
      <c r="C130" s="83">
        <v>23.3</v>
      </c>
      <c r="D130" s="83">
        <v>23.3</v>
      </c>
      <c r="E130" s="83">
        <v>3.5249999999999999</v>
      </c>
      <c r="F130" s="83">
        <v>0.40699999999999997</v>
      </c>
      <c r="G130" s="83">
        <v>0.316</v>
      </c>
      <c r="H130" s="83" t="s">
        <v>547</v>
      </c>
      <c r="I130" s="83" t="s">
        <v>489</v>
      </c>
      <c r="J130" s="83">
        <v>180</v>
      </c>
      <c r="K130" s="83" t="s">
        <v>485</v>
      </c>
      <c r="L130"/>
      <c r="M130"/>
      <c r="N130"/>
      <c r="O130"/>
      <c r="P130"/>
      <c r="Q130"/>
      <c r="R130"/>
      <c r="S130"/>
    </row>
    <row r="131" spans="1:19">
      <c r="A131" s="83" t="s">
        <v>550</v>
      </c>
      <c r="B131" s="83" t="s">
        <v>878</v>
      </c>
      <c r="C131" s="83">
        <v>4.5999999999999996</v>
      </c>
      <c r="D131" s="83">
        <v>18.39</v>
      </c>
      <c r="E131" s="83">
        <v>3.5249999999999999</v>
      </c>
      <c r="F131" s="83">
        <v>0.40699999999999997</v>
      </c>
      <c r="G131" s="83">
        <v>0.316</v>
      </c>
      <c r="H131" s="83" t="s">
        <v>547</v>
      </c>
      <c r="I131" s="83" t="s">
        <v>505</v>
      </c>
      <c r="J131" s="83">
        <v>180</v>
      </c>
      <c r="K131" s="83" t="s">
        <v>485</v>
      </c>
      <c r="L131"/>
      <c r="M131"/>
      <c r="N131"/>
      <c r="O131"/>
      <c r="P131"/>
      <c r="Q131"/>
      <c r="R131"/>
      <c r="S131"/>
    </row>
    <row r="132" spans="1:19">
      <c r="A132" s="83" t="s">
        <v>551</v>
      </c>
      <c r="B132" s="83" t="s">
        <v>878</v>
      </c>
      <c r="C132" s="83">
        <v>8.58</v>
      </c>
      <c r="D132" s="83">
        <v>34.33</v>
      </c>
      <c r="E132" s="83">
        <v>3.5249999999999999</v>
      </c>
      <c r="F132" s="83">
        <v>0.40699999999999997</v>
      </c>
      <c r="G132" s="83">
        <v>0.316</v>
      </c>
      <c r="H132" s="83" t="s">
        <v>547</v>
      </c>
      <c r="I132" s="83" t="s">
        <v>506</v>
      </c>
      <c r="J132" s="83">
        <v>270</v>
      </c>
      <c r="K132" s="83" t="s">
        <v>487</v>
      </c>
      <c r="L132"/>
      <c r="M132"/>
      <c r="N132"/>
      <c r="O132"/>
      <c r="P132"/>
      <c r="Q132"/>
      <c r="R132"/>
      <c r="S132"/>
    </row>
    <row r="133" spans="1:19">
      <c r="A133" s="83" t="s">
        <v>564</v>
      </c>
      <c r="B133" s="83" t="s">
        <v>878</v>
      </c>
      <c r="C133" s="83">
        <v>4.5999999999999996</v>
      </c>
      <c r="D133" s="83">
        <v>4.5999999999999996</v>
      </c>
      <c r="E133" s="83">
        <v>3.5249999999999999</v>
      </c>
      <c r="F133" s="83">
        <v>0.40699999999999997</v>
      </c>
      <c r="G133" s="83">
        <v>0.316</v>
      </c>
      <c r="H133" s="83" t="s">
        <v>547</v>
      </c>
      <c r="I133" s="83" t="s">
        <v>519</v>
      </c>
      <c r="J133" s="83">
        <v>180</v>
      </c>
      <c r="K133" s="83" t="s">
        <v>485</v>
      </c>
      <c r="L133"/>
      <c r="M133"/>
      <c r="N133"/>
      <c r="O133"/>
      <c r="P133"/>
      <c r="Q133"/>
      <c r="R133"/>
      <c r="S133"/>
    </row>
    <row r="134" spans="1:19">
      <c r="A134" s="83" t="s">
        <v>565</v>
      </c>
      <c r="B134" s="83" t="s">
        <v>878</v>
      </c>
      <c r="C134" s="83">
        <v>8.59</v>
      </c>
      <c r="D134" s="83">
        <v>8.59</v>
      </c>
      <c r="E134" s="83">
        <v>3.5249999999999999</v>
      </c>
      <c r="F134" s="83">
        <v>0.40699999999999997</v>
      </c>
      <c r="G134" s="83">
        <v>0.316</v>
      </c>
      <c r="H134" s="83" t="s">
        <v>547</v>
      </c>
      <c r="I134" s="83" t="s">
        <v>520</v>
      </c>
      <c r="J134" s="83">
        <v>270</v>
      </c>
      <c r="K134" s="83" t="s">
        <v>487</v>
      </c>
      <c r="L134"/>
      <c r="M134"/>
      <c r="N134"/>
      <c r="O134"/>
      <c r="P134"/>
      <c r="Q134"/>
      <c r="R134"/>
      <c r="S134"/>
    </row>
    <row r="135" spans="1:19">
      <c r="A135" s="83" t="s">
        <v>552</v>
      </c>
      <c r="B135" s="83" t="s">
        <v>878</v>
      </c>
      <c r="C135" s="83">
        <v>4.5999999999999996</v>
      </c>
      <c r="D135" s="83">
        <v>18.39</v>
      </c>
      <c r="E135" s="83">
        <v>3.5249999999999999</v>
      </c>
      <c r="F135" s="83">
        <v>0.40699999999999997</v>
      </c>
      <c r="G135" s="83">
        <v>0.316</v>
      </c>
      <c r="H135" s="83" t="s">
        <v>547</v>
      </c>
      <c r="I135" s="83" t="s">
        <v>507</v>
      </c>
      <c r="J135" s="83">
        <v>0</v>
      </c>
      <c r="K135" s="83" t="s">
        <v>481</v>
      </c>
      <c r="L135"/>
      <c r="M135"/>
      <c r="N135"/>
      <c r="O135"/>
      <c r="P135"/>
      <c r="Q135"/>
      <c r="R135"/>
      <c r="S135"/>
    </row>
    <row r="136" spans="1:19">
      <c r="A136" s="83" t="s">
        <v>553</v>
      </c>
      <c r="B136" s="83" t="s">
        <v>878</v>
      </c>
      <c r="C136" s="83">
        <v>8.58</v>
      </c>
      <c r="D136" s="83">
        <v>34.33</v>
      </c>
      <c r="E136" s="83">
        <v>3.5249999999999999</v>
      </c>
      <c r="F136" s="83">
        <v>0.40699999999999997</v>
      </c>
      <c r="G136" s="83">
        <v>0.316</v>
      </c>
      <c r="H136" s="83" t="s">
        <v>547</v>
      </c>
      <c r="I136" s="83" t="s">
        <v>508</v>
      </c>
      <c r="J136" s="83">
        <v>270</v>
      </c>
      <c r="K136" s="83" t="s">
        <v>487</v>
      </c>
      <c r="L136"/>
      <c r="M136"/>
      <c r="N136"/>
      <c r="O136"/>
      <c r="P136"/>
      <c r="Q136"/>
      <c r="R136"/>
      <c r="S136"/>
    </row>
    <row r="137" spans="1:19">
      <c r="A137" s="83" t="s">
        <v>566</v>
      </c>
      <c r="B137" s="83" t="s">
        <v>878</v>
      </c>
      <c r="C137" s="83">
        <v>4.5999999999999996</v>
      </c>
      <c r="D137" s="83">
        <v>4.5999999999999996</v>
      </c>
      <c r="E137" s="83">
        <v>3.5249999999999999</v>
      </c>
      <c r="F137" s="83">
        <v>0.40699999999999997</v>
      </c>
      <c r="G137" s="83">
        <v>0.316</v>
      </c>
      <c r="H137" s="83" t="s">
        <v>547</v>
      </c>
      <c r="I137" s="83" t="s">
        <v>522</v>
      </c>
      <c r="J137" s="83">
        <v>0</v>
      </c>
      <c r="K137" s="83" t="s">
        <v>481</v>
      </c>
      <c r="L137"/>
      <c r="M137"/>
      <c r="N137"/>
      <c r="O137"/>
      <c r="P137"/>
      <c r="Q137"/>
      <c r="R137"/>
      <c r="S137"/>
    </row>
    <row r="138" spans="1:19">
      <c r="A138" s="83" t="s">
        <v>567</v>
      </c>
      <c r="B138" s="83" t="s">
        <v>878</v>
      </c>
      <c r="C138" s="83">
        <v>8.59</v>
      </c>
      <c r="D138" s="83">
        <v>8.59</v>
      </c>
      <c r="E138" s="83">
        <v>3.5249999999999999</v>
      </c>
      <c r="F138" s="83">
        <v>0.40699999999999997</v>
      </c>
      <c r="G138" s="83">
        <v>0.316</v>
      </c>
      <c r="H138" s="83" t="s">
        <v>547</v>
      </c>
      <c r="I138" s="83" t="s">
        <v>523</v>
      </c>
      <c r="J138" s="83">
        <v>270</v>
      </c>
      <c r="K138" s="83" t="s">
        <v>487</v>
      </c>
      <c r="L138"/>
      <c r="M138"/>
      <c r="N138"/>
      <c r="O138"/>
      <c r="P138"/>
      <c r="Q138"/>
      <c r="R138"/>
      <c r="S138"/>
    </row>
    <row r="139" spans="1:19">
      <c r="A139" s="83" t="s">
        <v>554</v>
      </c>
      <c r="B139" s="83" t="s">
        <v>878</v>
      </c>
      <c r="C139" s="83">
        <v>3.68</v>
      </c>
      <c r="D139" s="83">
        <v>279.51</v>
      </c>
      <c r="E139" s="83">
        <v>3.5249999999999999</v>
      </c>
      <c r="F139" s="83">
        <v>0.40699999999999997</v>
      </c>
      <c r="G139" s="83">
        <v>0.316</v>
      </c>
      <c r="H139" s="83" t="s">
        <v>547</v>
      </c>
      <c r="I139" s="83" t="s">
        <v>509</v>
      </c>
      <c r="J139" s="83">
        <v>180</v>
      </c>
      <c r="K139" s="83" t="s">
        <v>485</v>
      </c>
      <c r="L139"/>
      <c r="M139"/>
      <c r="N139"/>
      <c r="O139"/>
      <c r="P139"/>
      <c r="Q139"/>
      <c r="R139"/>
      <c r="S139"/>
    </row>
    <row r="140" spans="1:19">
      <c r="A140" s="83" t="s">
        <v>568</v>
      </c>
      <c r="B140" s="83" t="s">
        <v>878</v>
      </c>
      <c r="C140" s="83">
        <v>6.75</v>
      </c>
      <c r="D140" s="83">
        <v>60.74</v>
      </c>
      <c r="E140" s="83">
        <v>3.5249999999999999</v>
      </c>
      <c r="F140" s="83">
        <v>0.40699999999999997</v>
      </c>
      <c r="G140" s="83">
        <v>0.316</v>
      </c>
      <c r="H140" s="83" t="s">
        <v>547</v>
      </c>
      <c r="I140" s="83" t="s">
        <v>525</v>
      </c>
      <c r="J140" s="83">
        <v>180</v>
      </c>
      <c r="K140" s="83" t="s">
        <v>485</v>
      </c>
      <c r="L140"/>
      <c r="M140"/>
      <c r="N140"/>
      <c r="O140"/>
      <c r="P140"/>
      <c r="Q140"/>
      <c r="R140"/>
      <c r="S140"/>
    </row>
    <row r="141" spans="1:19">
      <c r="A141" s="83" t="s">
        <v>555</v>
      </c>
      <c r="B141" s="83" t="s">
        <v>878</v>
      </c>
      <c r="C141" s="83">
        <v>3.68</v>
      </c>
      <c r="D141" s="83">
        <v>279.60000000000002</v>
      </c>
      <c r="E141" s="83">
        <v>3.5249999999999999</v>
      </c>
      <c r="F141" s="83">
        <v>0.40699999999999997</v>
      </c>
      <c r="G141" s="83">
        <v>0.316</v>
      </c>
      <c r="H141" s="83" t="s">
        <v>547</v>
      </c>
      <c r="I141" s="83" t="s">
        <v>510</v>
      </c>
      <c r="J141" s="83">
        <v>0</v>
      </c>
      <c r="K141" s="83" t="s">
        <v>481</v>
      </c>
      <c r="L141"/>
      <c r="M141"/>
      <c r="N141"/>
      <c r="O141"/>
      <c r="P141"/>
      <c r="Q141"/>
      <c r="R141"/>
      <c r="S141"/>
    </row>
    <row r="142" spans="1:19">
      <c r="A142" s="83" t="s">
        <v>556</v>
      </c>
      <c r="B142" s="83" t="s">
        <v>878</v>
      </c>
      <c r="C142" s="83">
        <v>8.58</v>
      </c>
      <c r="D142" s="83">
        <v>34.33</v>
      </c>
      <c r="E142" s="83">
        <v>3.5249999999999999</v>
      </c>
      <c r="F142" s="83">
        <v>0.40699999999999997</v>
      </c>
      <c r="G142" s="83">
        <v>0.316</v>
      </c>
      <c r="H142" s="83" t="s">
        <v>547</v>
      </c>
      <c r="I142" s="83" t="s">
        <v>511</v>
      </c>
      <c r="J142" s="83">
        <v>90</v>
      </c>
      <c r="K142" s="83" t="s">
        <v>483</v>
      </c>
      <c r="L142"/>
      <c r="M142"/>
      <c r="N142"/>
      <c r="O142"/>
      <c r="P142"/>
      <c r="Q142"/>
      <c r="R142"/>
      <c r="S142"/>
    </row>
    <row r="143" spans="1:19">
      <c r="A143" s="83" t="s">
        <v>557</v>
      </c>
      <c r="B143" s="83" t="s">
        <v>878</v>
      </c>
      <c r="C143" s="83">
        <v>4.5999999999999996</v>
      </c>
      <c r="D143" s="83">
        <v>18.39</v>
      </c>
      <c r="E143" s="83">
        <v>3.5249999999999999</v>
      </c>
      <c r="F143" s="83">
        <v>0.40699999999999997</v>
      </c>
      <c r="G143" s="83">
        <v>0.316</v>
      </c>
      <c r="H143" s="83" t="s">
        <v>547</v>
      </c>
      <c r="I143" s="83" t="s">
        <v>512</v>
      </c>
      <c r="J143" s="83">
        <v>180</v>
      </c>
      <c r="K143" s="83" t="s">
        <v>485</v>
      </c>
      <c r="L143"/>
      <c r="M143"/>
      <c r="N143"/>
      <c r="O143"/>
      <c r="P143"/>
      <c r="Q143"/>
      <c r="R143"/>
      <c r="S143"/>
    </row>
    <row r="144" spans="1:19">
      <c r="A144" s="83" t="s">
        <v>559</v>
      </c>
      <c r="B144" s="83" t="s">
        <v>878</v>
      </c>
      <c r="C144" s="83">
        <v>8.58</v>
      </c>
      <c r="D144" s="83">
        <v>34.33</v>
      </c>
      <c r="E144" s="83">
        <v>3.5249999999999999</v>
      </c>
      <c r="F144" s="83">
        <v>0.40699999999999997</v>
      </c>
      <c r="G144" s="83">
        <v>0.316</v>
      </c>
      <c r="H144" s="83" t="s">
        <v>547</v>
      </c>
      <c r="I144" s="83" t="s">
        <v>514</v>
      </c>
      <c r="J144" s="83">
        <v>90</v>
      </c>
      <c r="K144" s="83" t="s">
        <v>483</v>
      </c>
      <c r="L144"/>
      <c r="M144"/>
      <c r="N144"/>
      <c r="O144"/>
      <c r="P144"/>
      <c r="Q144"/>
      <c r="R144"/>
      <c r="S144"/>
    </row>
    <row r="145" spans="1:19">
      <c r="A145" s="83" t="s">
        <v>558</v>
      </c>
      <c r="B145" s="83" t="s">
        <v>878</v>
      </c>
      <c r="C145" s="83">
        <v>4.5999999999999996</v>
      </c>
      <c r="D145" s="83">
        <v>18.39</v>
      </c>
      <c r="E145" s="83">
        <v>3.5249999999999999</v>
      </c>
      <c r="F145" s="83">
        <v>0.40699999999999997</v>
      </c>
      <c r="G145" s="83">
        <v>0.316</v>
      </c>
      <c r="H145" s="83" t="s">
        <v>547</v>
      </c>
      <c r="I145" s="83" t="s">
        <v>513</v>
      </c>
      <c r="J145" s="83">
        <v>0</v>
      </c>
      <c r="K145" s="83" t="s">
        <v>481</v>
      </c>
      <c r="L145"/>
      <c r="M145"/>
      <c r="N145"/>
      <c r="O145"/>
      <c r="P145"/>
      <c r="Q145"/>
      <c r="R145"/>
      <c r="S145"/>
    </row>
    <row r="146" spans="1:19">
      <c r="A146" s="83" t="s">
        <v>577</v>
      </c>
      <c r="B146" s="83"/>
      <c r="C146" s="83"/>
      <c r="D146" s="83">
        <v>1214.08</v>
      </c>
      <c r="E146" s="83">
        <v>3.52</v>
      </c>
      <c r="F146" s="83">
        <v>0.40699999999999997</v>
      </c>
      <c r="G146" s="83">
        <v>0.316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578</v>
      </c>
      <c r="B147" s="83"/>
      <c r="C147" s="83"/>
      <c r="D147" s="83">
        <v>432.93</v>
      </c>
      <c r="E147" s="83">
        <v>3.52</v>
      </c>
      <c r="F147" s="83">
        <v>0.40699999999999997</v>
      </c>
      <c r="G147" s="83">
        <v>0.316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579</v>
      </c>
      <c r="B148" s="83"/>
      <c r="C148" s="83"/>
      <c r="D148" s="83">
        <v>781.15</v>
      </c>
      <c r="E148" s="83">
        <v>3.52</v>
      </c>
      <c r="F148" s="83">
        <v>0.40699999999999997</v>
      </c>
      <c r="G148" s="83">
        <v>0.316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240</v>
      </c>
      <c r="C150" s="83" t="s">
        <v>580</v>
      </c>
      <c r="D150" s="83" t="s">
        <v>581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582</v>
      </c>
      <c r="B151" s="83" t="s">
        <v>583</v>
      </c>
      <c r="C151" s="83">
        <v>3179201.28</v>
      </c>
      <c r="D151" s="83">
        <v>2.64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584</v>
      </c>
      <c r="B152" s="83" t="s">
        <v>585</v>
      </c>
      <c r="C152" s="83">
        <v>5109291.1100000003</v>
      </c>
      <c r="D152" s="83">
        <v>0.76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240</v>
      </c>
      <c r="C154" s="83" t="s">
        <v>586</v>
      </c>
      <c r="D154" s="83" t="s">
        <v>587</v>
      </c>
      <c r="E154" s="83" t="s">
        <v>588</v>
      </c>
      <c r="F154" s="83" t="s">
        <v>589</v>
      </c>
      <c r="G154" s="83" t="s">
        <v>581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590</v>
      </c>
      <c r="B155" s="83" t="s">
        <v>591</v>
      </c>
      <c r="C155" s="83">
        <v>34315.660000000003</v>
      </c>
      <c r="D155" s="83">
        <v>23406.44</v>
      </c>
      <c r="E155" s="83">
        <v>10909.23</v>
      </c>
      <c r="F155" s="83">
        <v>0.68</v>
      </c>
      <c r="G155" s="83" t="s">
        <v>592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598</v>
      </c>
      <c r="B156" s="83" t="s">
        <v>591</v>
      </c>
      <c r="C156" s="83">
        <v>9198.98</v>
      </c>
      <c r="D156" s="83">
        <v>6285.1</v>
      </c>
      <c r="E156" s="83">
        <v>2913.89</v>
      </c>
      <c r="F156" s="83">
        <v>0.68</v>
      </c>
      <c r="G156" s="83" t="s">
        <v>592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593</v>
      </c>
      <c r="B157" s="83" t="s">
        <v>591</v>
      </c>
      <c r="C157" s="83">
        <v>33595.47</v>
      </c>
      <c r="D157" s="83">
        <v>22903.71</v>
      </c>
      <c r="E157" s="83">
        <v>10691.75</v>
      </c>
      <c r="F157" s="83">
        <v>0.68</v>
      </c>
      <c r="G157" s="83" t="s">
        <v>592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599</v>
      </c>
      <c r="B158" s="83" t="s">
        <v>591</v>
      </c>
      <c r="C158" s="83">
        <v>9038</v>
      </c>
      <c r="D158" s="83">
        <v>6173</v>
      </c>
      <c r="E158" s="83">
        <v>2865</v>
      </c>
      <c r="F158" s="83">
        <v>0.68</v>
      </c>
      <c r="G158" s="83" t="s">
        <v>592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594</v>
      </c>
      <c r="B159" s="83" t="s">
        <v>591</v>
      </c>
      <c r="C159" s="83">
        <v>690165.47</v>
      </c>
      <c r="D159" s="83">
        <v>426199.41</v>
      </c>
      <c r="E159" s="83">
        <v>263966.05</v>
      </c>
      <c r="F159" s="83">
        <v>0.62</v>
      </c>
      <c r="G159" s="83" t="s">
        <v>592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600</v>
      </c>
      <c r="B160" s="83" t="s">
        <v>591</v>
      </c>
      <c r="C160" s="83">
        <v>47080.98</v>
      </c>
      <c r="D160" s="83">
        <v>29271.94</v>
      </c>
      <c r="E160" s="83">
        <v>17809.04</v>
      </c>
      <c r="F160" s="83">
        <v>0.62</v>
      </c>
      <c r="G160" s="83" t="s">
        <v>592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595</v>
      </c>
      <c r="B161" s="83" t="s">
        <v>591</v>
      </c>
      <c r="C161" s="83">
        <v>670916.42000000004</v>
      </c>
      <c r="D161" s="83">
        <v>416855.26</v>
      </c>
      <c r="E161" s="83">
        <v>254061.16</v>
      </c>
      <c r="F161" s="83">
        <v>0.62</v>
      </c>
      <c r="G161" s="83" t="s">
        <v>592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596</v>
      </c>
      <c r="B162" s="83" t="s">
        <v>591</v>
      </c>
      <c r="C162" s="83">
        <v>28395.47</v>
      </c>
      <c r="D162" s="83">
        <v>19277.2</v>
      </c>
      <c r="E162" s="83">
        <v>9118.27</v>
      </c>
      <c r="F162" s="83">
        <v>0.68</v>
      </c>
      <c r="G162" s="83" t="s">
        <v>592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597</v>
      </c>
      <c r="B163" s="83" t="s">
        <v>591</v>
      </c>
      <c r="C163" s="83">
        <v>28069.06</v>
      </c>
      <c r="D163" s="83">
        <v>19053.099999999999</v>
      </c>
      <c r="E163" s="83">
        <v>9015.9699999999993</v>
      </c>
      <c r="F163" s="83">
        <v>0.68</v>
      </c>
      <c r="G163" s="83" t="s">
        <v>592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601</v>
      </c>
      <c r="B164" s="83" t="s">
        <v>591</v>
      </c>
      <c r="C164" s="83">
        <v>78859.94</v>
      </c>
      <c r="D164" s="83">
        <v>48886.37</v>
      </c>
      <c r="E164" s="83">
        <v>29973.57</v>
      </c>
      <c r="F164" s="83">
        <v>0.62</v>
      </c>
      <c r="G164" s="83" t="s">
        <v>592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602</v>
      </c>
      <c r="B165" s="83" t="s">
        <v>591</v>
      </c>
      <c r="C165" s="83">
        <v>5219.28</v>
      </c>
      <c r="D165" s="83">
        <v>3228.01</v>
      </c>
      <c r="E165" s="83">
        <v>1991.27</v>
      </c>
      <c r="F165" s="83">
        <v>0.62</v>
      </c>
      <c r="G165" s="83" t="s">
        <v>592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825</v>
      </c>
      <c r="B166" s="83" t="s">
        <v>591</v>
      </c>
      <c r="C166" s="83">
        <v>814349.32</v>
      </c>
      <c r="D166" s="83">
        <v>536261.77</v>
      </c>
      <c r="E166" s="83">
        <v>278087.55</v>
      </c>
      <c r="F166" s="83">
        <v>0.66</v>
      </c>
      <c r="G166" s="83" t="s">
        <v>592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240</v>
      </c>
      <c r="C168" s="83" t="s">
        <v>586</v>
      </c>
      <c r="D168" s="83" t="s">
        <v>581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622</v>
      </c>
      <c r="B169" s="83" t="s">
        <v>604</v>
      </c>
      <c r="C169" s="83">
        <v>136638.56</v>
      </c>
      <c r="D169" s="83" t="s">
        <v>592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603</v>
      </c>
      <c r="B170" s="83" t="s">
        <v>604</v>
      </c>
      <c r="C170" s="83">
        <v>123864.29</v>
      </c>
      <c r="D170" s="83" t="s">
        <v>592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610</v>
      </c>
      <c r="B171" s="83" t="s">
        <v>604</v>
      </c>
      <c r="C171" s="83">
        <v>63881.73</v>
      </c>
      <c r="D171" s="83" t="s">
        <v>592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618</v>
      </c>
      <c r="B172" s="83" t="s">
        <v>604</v>
      </c>
      <c r="C172" s="83">
        <v>38173.22</v>
      </c>
      <c r="D172" s="83" t="s">
        <v>592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625</v>
      </c>
      <c r="B173" s="83" t="s">
        <v>604</v>
      </c>
      <c r="C173" s="83">
        <v>15616.21</v>
      </c>
      <c r="D173" s="83" t="s">
        <v>592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818</v>
      </c>
      <c r="B174" s="83" t="s">
        <v>819</v>
      </c>
      <c r="C174" s="83">
        <v>21226.400000000001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623</v>
      </c>
      <c r="B175" s="83" t="s">
        <v>604</v>
      </c>
      <c r="C175" s="83">
        <v>140157.84</v>
      </c>
      <c r="D175" s="83" t="s">
        <v>592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624</v>
      </c>
      <c r="B176" s="83" t="s">
        <v>604</v>
      </c>
      <c r="C176" s="83">
        <v>56066.77</v>
      </c>
      <c r="D176" s="83" t="s">
        <v>592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609</v>
      </c>
      <c r="B177" s="83" t="s">
        <v>604</v>
      </c>
      <c r="C177" s="83">
        <v>156174.14000000001</v>
      </c>
      <c r="D177" s="83" t="s">
        <v>592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611</v>
      </c>
      <c r="B178" s="83" t="s">
        <v>604</v>
      </c>
      <c r="C178" s="83">
        <v>305907.11</v>
      </c>
      <c r="D178" s="83" t="s">
        <v>592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607</v>
      </c>
      <c r="B179" s="83" t="s">
        <v>604</v>
      </c>
      <c r="C179" s="83">
        <v>1986.01</v>
      </c>
      <c r="D179" s="83" t="s">
        <v>592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605</v>
      </c>
      <c r="B180" s="83" t="s">
        <v>604</v>
      </c>
      <c r="C180" s="83">
        <v>20149.64</v>
      </c>
      <c r="D180" s="83" t="s">
        <v>592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606</v>
      </c>
      <c r="B181" s="83" t="s">
        <v>604</v>
      </c>
      <c r="C181" s="83">
        <v>23398.75</v>
      </c>
      <c r="D181" s="83" t="s">
        <v>592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612</v>
      </c>
      <c r="B182" s="83" t="s">
        <v>604</v>
      </c>
      <c r="C182" s="83">
        <v>23321.78</v>
      </c>
      <c r="D182" s="83" t="s">
        <v>592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619</v>
      </c>
      <c r="B183" s="83" t="s">
        <v>604</v>
      </c>
      <c r="C183" s="83">
        <v>6586.42</v>
      </c>
      <c r="D183" s="83" t="s">
        <v>592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613</v>
      </c>
      <c r="B184" s="83" t="s">
        <v>604</v>
      </c>
      <c r="C184" s="83">
        <v>23268.17</v>
      </c>
      <c r="D184" s="83" t="s">
        <v>592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620</v>
      </c>
      <c r="B185" s="83" t="s">
        <v>604</v>
      </c>
      <c r="C185" s="83">
        <v>6584.63</v>
      </c>
      <c r="D185" s="83" t="s">
        <v>592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614</v>
      </c>
      <c r="B186" s="83" t="s">
        <v>604</v>
      </c>
      <c r="C186" s="83">
        <v>978860.92</v>
      </c>
      <c r="D186" s="83" t="s">
        <v>592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621</v>
      </c>
      <c r="B187" s="83" t="s">
        <v>604</v>
      </c>
      <c r="C187" s="83">
        <v>59506.28</v>
      </c>
      <c r="D187" s="83" t="s">
        <v>592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615</v>
      </c>
      <c r="B188" s="83" t="s">
        <v>604</v>
      </c>
      <c r="C188" s="83">
        <v>978860.92</v>
      </c>
      <c r="D188" s="83" t="s">
        <v>592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616</v>
      </c>
      <c r="B189" s="83" t="s">
        <v>604</v>
      </c>
      <c r="C189" s="83">
        <v>22909.360000000001</v>
      </c>
      <c r="D189" s="83" t="s">
        <v>592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617</v>
      </c>
      <c r="B190" s="83" t="s">
        <v>604</v>
      </c>
      <c r="C190" s="83">
        <v>22870.639999999999</v>
      </c>
      <c r="D190" s="83" t="s">
        <v>592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608</v>
      </c>
      <c r="B191" s="83" t="s">
        <v>604</v>
      </c>
      <c r="C191" s="83">
        <v>2000.94</v>
      </c>
      <c r="D191" s="83" t="s">
        <v>592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626</v>
      </c>
      <c r="B192" s="83" t="s">
        <v>604</v>
      </c>
      <c r="C192" s="83">
        <v>74682.8</v>
      </c>
      <c r="D192" s="83" t="s">
        <v>592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627</v>
      </c>
      <c r="B193" s="83" t="s">
        <v>604</v>
      </c>
      <c r="C193" s="83">
        <v>4889.9399999999996</v>
      </c>
      <c r="D193" s="83" t="s">
        <v>592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826</v>
      </c>
      <c r="B194" s="83" t="s">
        <v>604</v>
      </c>
      <c r="C194" s="83">
        <v>423362.52</v>
      </c>
      <c r="D194" s="83" t="s">
        <v>592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240</v>
      </c>
      <c r="C196" s="83" t="s">
        <v>628</v>
      </c>
      <c r="D196" s="83" t="s">
        <v>629</v>
      </c>
      <c r="E196" s="83" t="s">
        <v>630</v>
      </c>
      <c r="F196" s="83" t="s">
        <v>631</v>
      </c>
      <c r="G196" s="83" t="s">
        <v>632</v>
      </c>
      <c r="H196" s="83" t="s">
        <v>633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820</v>
      </c>
      <c r="B197" s="83" t="s">
        <v>638</v>
      </c>
      <c r="C197" s="83">
        <v>0.54</v>
      </c>
      <c r="D197" s="83">
        <v>50</v>
      </c>
      <c r="E197" s="83">
        <v>0.56000000000000005</v>
      </c>
      <c r="F197" s="83">
        <v>52.43</v>
      </c>
      <c r="G197" s="83">
        <v>1</v>
      </c>
      <c r="H197" s="83" t="s">
        <v>821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648</v>
      </c>
      <c r="B198" s="83" t="s">
        <v>635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636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649</v>
      </c>
      <c r="B199" s="83" t="s">
        <v>635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636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634</v>
      </c>
      <c r="B200" s="83" t="s">
        <v>635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636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637</v>
      </c>
      <c r="B201" s="83" t="s">
        <v>638</v>
      </c>
      <c r="C201" s="83">
        <v>0.52</v>
      </c>
      <c r="D201" s="83">
        <v>331</v>
      </c>
      <c r="E201" s="83">
        <v>1.43</v>
      </c>
      <c r="F201" s="83">
        <v>911.39</v>
      </c>
      <c r="G201" s="83">
        <v>1</v>
      </c>
      <c r="H201" s="83" t="s">
        <v>639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645</v>
      </c>
      <c r="B202" s="83" t="s">
        <v>638</v>
      </c>
      <c r="C202" s="83">
        <v>0.52</v>
      </c>
      <c r="D202" s="83">
        <v>331</v>
      </c>
      <c r="E202" s="83">
        <v>0.39</v>
      </c>
      <c r="F202" s="83">
        <v>245.21</v>
      </c>
      <c r="G202" s="83">
        <v>1</v>
      </c>
      <c r="H202" s="83" t="s">
        <v>639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640</v>
      </c>
      <c r="B203" s="83" t="s">
        <v>638</v>
      </c>
      <c r="C203" s="83">
        <v>0.52</v>
      </c>
      <c r="D203" s="83">
        <v>331</v>
      </c>
      <c r="E203" s="83">
        <v>1.4</v>
      </c>
      <c r="F203" s="83">
        <v>891.31</v>
      </c>
      <c r="G203" s="83">
        <v>1</v>
      </c>
      <c r="H203" s="83" t="s">
        <v>639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646</v>
      </c>
      <c r="B204" s="83" t="s">
        <v>638</v>
      </c>
      <c r="C204" s="83">
        <v>0.52</v>
      </c>
      <c r="D204" s="83">
        <v>331</v>
      </c>
      <c r="E204" s="83">
        <v>0.38</v>
      </c>
      <c r="F204" s="83">
        <v>240.76</v>
      </c>
      <c r="G204" s="83">
        <v>1</v>
      </c>
      <c r="H204" s="83" t="s">
        <v>639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641</v>
      </c>
      <c r="B205" s="83" t="s">
        <v>638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639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647</v>
      </c>
      <c r="B206" s="83" t="s">
        <v>638</v>
      </c>
      <c r="C206" s="83">
        <v>0.52</v>
      </c>
      <c r="D206" s="83">
        <v>331</v>
      </c>
      <c r="E206" s="83">
        <v>1.44</v>
      </c>
      <c r="F206" s="83">
        <v>916.4</v>
      </c>
      <c r="G206" s="83">
        <v>1</v>
      </c>
      <c r="H206" s="83" t="s">
        <v>639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642</v>
      </c>
      <c r="B207" s="83" t="s">
        <v>638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639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643</v>
      </c>
      <c r="B208" s="83" t="s">
        <v>638</v>
      </c>
      <c r="C208" s="83">
        <v>0.52</v>
      </c>
      <c r="D208" s="83">
        <v>331</v>
      </c>
      <c r="E208" s="83">
        <v>1.17</v>
      </c>
      <c r="F208" s="83">
        <v>747.8</v>
      </c>
      <c r="G208" s="83">
        <v>1</v>
      </c>
      <c r="H208" s="83" t="s">
        <v>639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644</v>
      </c>
      <c r="B209" s="83" t="s">
        <v>638</v>
      </c>
      <c r="C209" s="83">
        <v>0.52</v>
      </c>
      <c r="D209" s="83">
        <v>331</v>
      </c>
      <c r="E209" s="83">
        <v>1.1599999999999999</v>
      </c>
      <c r="F209" s="83">
        <v>739.14</v>
      </c>
      <c r="G209" s="83">
        <v>1</v>
      </c>
      <c r="H209" s="83" t="s">
        <v>639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651</v>
      </c>
      <c r="B210" s="83" t="s">
        <v>638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650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652</v>
      </c>
      <c r="B211" s="83" t="s">
        <v>638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650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827</v>
      </c>
      <c r="B212" s="83" t="s">
        <v>638</v>
      </c>
      <c r="C212" s="83">
        <v>0.61</v>
      </c>
      <c r="D212" s="83">
        <v>1017.59</v>
      </c>
      <c r="E212" s="83">
        <v>38.89</v>
      </c>
      <c r="F212" s="83">
        <v>64708.51</v>
      </c>
      <c r="G212" s="83">
        <v>1</v>
      </c>
      <c r="H212" s="83" t="s">
        <v>650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240</v>
      </c>
      <c r="C214" s="83" t="s">
        <v>653</v>
      </c>
      <c r="D214" s="83" t="s">
        <v>654</v>
      </c>
      <c r="E214" s="83" t="s">
        <v>655</v>
      </c>
      <c r="F214" s="83" t="s">
        <v>656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661</v>
      </c>
      <c r="B215" s="83" t="s">
        <v>658</v>
      </c>
      <c r="C215" s="83" t="s">
        <v>659</v>
      </c>
      <c r="D215" s="83">
        <v>179352</v>
      </c>
      <c r="E215" s="83">
        <v>29132.98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660</v>
      </c>
      <c r="B216" s="83" t="s">
        <v>658</v>
      </c>
      <c r="C216" s="83" t="s">
        <v>659</v>
      </c>
      <c r="D216" s="83">
        <v>179352</v>
      </c>
      <c r="E216" s="83">
        <v>28133.93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657</v>
      </c>
      <c r="B217" s="83" t="s">
        <v>658</v>
      </c>
      <c r="C217" s="83" t="s">
        <v>659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240</v>
      </c>
      <c r="C219" s="83" t="s">
        <v>662</v>
      </c>
      <c r="D219" s="83" t="s">
        <v>663</v>
      </c>
      <c r="E219" s="83" t="s">
        <v>664</v>
      </c>
      <c r="F219" s="83" t="s">
        <v>665</v>
      </c>
      <c r="G219" s="83" t="s">
        <v>666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667</v>
      </c>
      <c r="B220" s="83" t="s">
        <v>668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669</v>
      </c>
      <c r="C222" s="83" t="s">
        <v>670</v>
      </c>
      <c r="D222" s="83" t="s">
        <v>671</v>
      </c>
      <c r="E222" s="83" t="s">
        <v>672</v>
      </c>
      <c r="F222" s="83" t="s">
        <v>673</v>
      </c>
      <c r="G222" s="83" t="s">
        <v>674</v>
      </c>
      <c r="H222" s="83" t="s">
        <v>675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676</v>
      </c>
      <c r="B223" s="83">
        <v>189430.0491</v>
      </c>
      <c r="C223" s="83">
        <v>286.77100000000002</v>
      </c>
      <c r="D223" s="83">
        <v>374.76</v>
      </c>
      <c r="E223" s="83">
        <v>0</v>
      </c>
      <c r="F223" s="83">
        <v>2.8999999999999998E-3</v>
      </c>
      <c r="G223" s="83">
        <v>246129.50719999999</v>
      </c>
      <c r="H223" s="83">
        <v>76537.742499999993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677</v>
      </c>
      <c r="B224" s="83">
        <v>170751.74110000001</v>
      </c>
      <c r="C224" s="83">
        <v>259.41469999999998</v>
      </c>
      <c r="D224" s="83">
        <v>340.80360000000002</v>
      </c>
      <c r="E224" s="83">
        <v>0</v>
      </c>
      <c r="F224" s="83">
        <v>2.5999999999999999E-3</v>
      </c>
      <c r="G224" s="83">
        <v>223833.2599</v>
      </c>
      <c r="H224" s="83">
        <v>69078.8655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678</v>
      </c>
      <c r="B225" s="83">
        <v>185230.1759</v>
      </c>
      <c r="C225" s="83">
        <v>286.28109999999998</v>
      </c>
      <c r="D225" s="83">
        <v>385.55849999999998</v>
      </c>
      <c r="E225" s="83">
        <v>0</v>
      </c>
      <c r="F225" s="83">
        <v>2.8999999999999998E-3</v>
      </c>
      <c r="G225" s="83">
        <v>253254.3027</v>
      </c>
      <c r="H225" s="83">
        <v>75401.724199999997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679</v>
      </c>
      <c r="B226" s="83">
        <v>176573.62710000001</v>
      </c>
      <c r="C226" s="83">
        <v>279.96339999999998</v>
      </c>
      <c r="D226" s="83">
        <v>390.53300000000002</v>
      </c>
      <c r="E226" s="83">
        <v>0</v>
      </c>
      <c r="F226" s="83">
        <v>2.8999999999999998E-3</v>
      </c>
      <c r="G226" s="83">
        <v>256559.21410000001</v>
      </c>
      <c r="H226" s="83">
        <v>72552.878500000006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385</v>
      </c>
      <c r="B227" s="83">
        <v>192392.92869999999</v>
      </c>
      <c r="C227" s="83">
        <v>313.52390000000003</v>
      </c>
      <c r="D227" s="83">
        <v>453.12830000000002</v>
      </c>
      <c r="E227" s="83">
        <v>0</v>
      </c>
      <c r="F227" s="83">
        <v>3.3999999999999998E-3</v>
      </c>
      <c r="G227" s="83">
        <v>297723.24339999998</v>
      </c>
      <c r="H227" s="83">
        <v>79863.349100000007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680</v>
      </c>
      <c r="B228" s="83">
        <v>199844.47279999999</v>
      </c>
      <c r="C228" s="83">
        <v>332.24239999999998</v>
      </c>
      <c r="D228" s="83">
        <v>492.08890000000002</v>
      </c>
      <c r="E228" s="83">
        <v>0</v>
      </c>
      <c r="F228" s="83">
        <v>3.7000000000000002E-3</v>
      </c>
      <c r="G228" s="83">
        <v>323352.7573</v>
      </c>
      <c r="H228" s="83">
        <v>83585.048500000004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681</v>
      </c>
      <c r="B229" s="83">
        <v>214024.03820000001</v>
      </c>
      <c r="C229" s="83">
        <v>359.65170000000001</v>
      </c>
      <c r="D229" s="83">
        <v>539.49379999999996</v>
      </c>
      <c r="E229" s="83">
        <v>0</v>
      </c>
      <c r="F229" s="83">
        <v>4.0000000000000001E-3</v>
      </c>
      <c r="G229" s="83">
        <v>354519.74209999997</v>
      </c>
      <c r="H229" s="83">
        <v>89882.299100000004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682</v>
      </c>
      <c r="B230" s="83">
        <v>209872.25589999999</v>
      </c>
      <c r="C230" s="83">
        <v>353.12110000000001</v>
      </c>
      <c r="D230" s="83">
        <v>530.48099999999999</v>
      </c>
      <c r="E230" s="83">
        <v>0</v>
      </c>
      <c r="F230" s="83">
        <v>3.8999999999999998E-3</v>
      </c>
      <c r="G230" s="83">
        <v>348599.11609999998</v>
      </c>
      <c r="H230" s="83">
        <v>88181.347399999999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683</v>
      </c>
      <c r="B231" s="83">
        <v>178578.7089</v>
      </c>
      <c r="C231" s="83">
        <v>296.00529999999998</v>
      </c>
      <c r="D231" s="83">
        <v>436.85070000000002</v>
      </c>
      <c r="E231" s="83">
        <v>0</v>
      </c>
      <c r="F231" s="83">
        <v>3.3E-3</v>
      </c>
      <c r="G231" s="83">
        <v>287051.64539999998</v>
      </c>
      <c r="H231" s="83">
        <v>74606.256500000003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684</v>
      </c>
      <c r="B232" s="83">
        <v>176194.09090000001</v>
      </c>
      <c r="C232" s="83">
        <v>285.1164</v>
      </c>
      <c r="D232" s="83">
        <v>408.43189999999998</v>
      </c>
      <c r="E232" s="83">
        <v>0</v>
      </c>
      <c r="F232" s="83">
        <v>3.0999999999999999E-3</v>
      </c>
      <c r="G232" s="83">
        <v>268346.57169999997</v>
      </c>
      <c r="H232" s="83">
        <v>72947.007100000003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685</v>
      </c>
      <c r="B233" s="83">
        <v>172856.18890000001</v>
      </c>
      <c r="C233" s="83">
        <v>271.54349999999999</v>
      </c>
      <c r="D233" s="83">
        <v>374.08670000000001</v>
      </c>
      <c r="E233" s="83">
        <v>0</v>
      </c>
      <c r="F233" s="83">
        <v>2.8E-3</v>
      </c>
      <c r="G233" s="83">
        <v>245742.31099999999</v>
      </c>
      <c r="H233" s="83">
        <v>70783.979699999996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686</v>
      </c>
      <c r="B234" s="83">
        <v>184583.40710000001</v>
      </c>
      <c r="C234" s="83">
        <v>282.5179</v>
      </c>
      <c r="D234" s="83">
        <v>375.21379999999999</v>
      </c>
      <c r="E234" s="83">
        <v>0</v>
      </c>
      <c r="F234" s="83">
        <v>2.8999999999999998E-3</v>
      </c>
      <c r="G234" s="83">
        <v>246444.7549</v>
      </c>
      <c r="H234" s="83">
        <v>74874.289499999999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687</v>
      </c>
      <c r="B236" s="84">
        <v>2250330</v>
      </c>
      <c r="C236" s="83">
        <v>3606.1525000000001</v>
      </c>
      <c r="D236" s="83">
        <v>5101.4301999999998</v>
      </c>
      <c r="E236" s="83">
        <v>0</v>
      </c>
      <c r="F236" s="83">
        <v>3.8300000000000001E-2</v>
      </c>
      <c r="G236" s="84">
        <v>3351560</v>
      </c>
      <c r="H236" s="83">
        <v>928294.78760000004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688</v>
      </c>
      <c r="B237" s="83">
        <v>170751.74110000001</v>
      </c>
      <c r="C237" s="83">
        <v>259.41469999999998</v>
      </c>
      <c r="D237" s="83">
        <v>340.80360000000002</v>
      </c>
      <c r="E237" s="83">
        <v>0</v>
      </c>
      <c r="F237" s="83">
        <v>2.5999999999999999E-3</v>
      </c>
      <c r="G237" s="83">
        <v>223833.2599</v>
      </c>
      <c r="H237" s="83">
        <v>69078.8655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689</v>
      </c>
      <c r="B238" s="83">
        <v>214024.03820000001</v>
      </c>
      <c r="C238" s="83">
        <v>359.65170000000001</v>
      </c>
      <c r="D238" s="83">
        <v>539.49379999999996</v>
      </c>
      <c r="E238" s="83">
        <v>0</v>
      </c>
      <c r="F238" s="83">
        <v>4.0000000000000001E-3</v>
      </c>
      <c r="G238" s="83">
        <v>354519.74209999997</v>
      </c>
      <c r="H238" s="83">
        <v>89882.299100000004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690</v>
      </c>
      <c r="C240" s="83" t="s">
        <v>691</v>
      </c>
      <c r="D240" s="83" t="s">
        <v>692</v>
      </c>
      <c r="E240" s="83" t="s">
        <v>693</v>
      </c>
      <c r="F240" s="83" t="s">
        <v>694</v>
      </c>
      <c r="G240" s="83" t="s">
        <v>695</v>
      </c>
      <c r="H240" s="83" t="s">
        <v>696</v>
      </c>
      <c r="I240" s="83" t="s">
        <v>697</v>
      </c>
      <c r="J240" s="83" t="s">
        <v>698</v>
      </c>
      <c r="K240" s="83" t="s">
        <v>699</v>
      </c>
      <c r="L240" s="83" t="s">
        <v>700</v>
      </c>
      <c r="M240" s="83" t="s">
        <v>701</v>
      </c>
      <c r="N240" s="83" t="s">
        <v>702</v>
      </c>
      <c r="O240" s="83" t="s">
        <v>703</v>
      </c>
      <c r="P240" s="83" t="s">
        <v>704</v>
      </c>
      <c r="Q240" s="83" t="s">
        <v>705</v>
      </c>
      <c r="R240" s="83" t="s">
        <v>706</v>
      </c>
      <c r="S240" s="83" t="s">
        <v>707</v>
      </c>
    </row>
    <row r="241" spans="1:19">
      <c r="A241" s="83" t="s">
        <v>676</v>
      </c>
      <c r="B241" s="84">
        <v>571125000000</v>
      </c>
      <c r="C241" s="83">
        <v>385946.42499999999</v>
      </c>
      <c r="D241" s="83" t="s">
        <v>801</v>
      </c>
      <c r="E241" s="83">
        <v>177438.022</v>
      </c>
      <c r="F241" s="83">
        <v>92719.3</v>
      </c>
      <c r="G241" s="83">
        <v>37715.254999999997</v>
      </c>
      <c r="H241" s="83">
        <v>0</v>
      </c>
      <c r="I241" s="83">
        <v>13432.380999999999</v>
      </c>
      <c r="J241" s="83">
        <v>11888</v>
      </c>
      <c r="K241" s="83">
        <v>1369.0930000000001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2495.5830000000001</v>
      </c>
      <c r="R241" s="83">
        <v>0</v>
      </c>
      <c r="S241" s="83">
        <v>0</v>
      </c>
    </row>
    <row r="242" spans="1:19">
      <c r="A242" s="83" t="s">
        <v>677</v>
      </c>
      <c r="B242" s="84">
        <v>519388000000</v>
      </c>
      <c r="C242" s="83">
        <v>387713.614</v>
      </c>
      <c r="D242" s="83" t="s">
        <v>793</v>
      </c>
      <c r="E242" s="83">
        <v>177438.022</v>
      </c>
      <c r="F242" s="83">
        <v>92719.3</v>
      </c>
      <c r="G242" s="83">
        <v>38306.995999999999</v>
      </c>
      <c r="H242" s="83">
        <v>0</v>
      </c>
      <c r="I242" s="83">
        <v>14575.002</v>
      </c>
      <c r="J242" s="83">
        <v>11888</v>
      </c>
      <c r="K242" s="83">
        <v>1376.13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2521.3719999999998</v>
      </c>
      <c r="R242" s="83">
        <v>0</v>
      </c>
      <c r="S242" s="83">
        <v>0</v>
      </c>
    </row>
    <row r="243" spans="1:19">
      <c r="A243" s="83" t="s">
        <v>678</v>
      </c>
      <c r="B243" s="84">
        <v>587658000000</v>
      </c>
      <c r="C243" s="83">
        <v>402904.37800000003</v>
      </c>
      <c r="D243" s="83" t="s">
        <v>860</v>
      </c>
      <c r="E243" s="83">
        <v>177438.022</v>
      </c>
      <c r="F243" s="83">
        <v>92719.3</v>
      </c>
      <c r="G243" s="83">
        <v>41872.502999999997</v>
      </c>
      <c r="H243" s="83">
        <v>0</v>
      </c>
      <c r="I243" s="83">
        <v>25901.668000000001</v>
      </c>
      <c r="J243" s="83">
        <v>11888</v>
      </c>
      <c r="K243" s="83">
        <v>1551.211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2644.8829999999998</v>
      </c>
      <c r="R243" s="83">
        <v>0</v>
      </c>
      <c r="S243" s="83">
        <v>0</v>
      </c>
    </row>
    <row r="244" spans="1:19">
      <c r="A244" s="83" t="s">
        <v>679</v>
      </c>
      <c r="B244" s="84">
        <v>595326000000</v>
      </c>
      <c r="C244" s="83">
        <v>434272.46</v>
      </c>
      <c r="D244" s="83" t="s">
        <v>861</v>
      </c>
      <c r="E244" s="83">
        <v>167588.533</v>
      </c>
      <c r="F244" s="83">
        <v>91473.540999999997</v>
      </c>
      <c r="G244" s="83">
        <v>42458.553</v>
      </c>
      <c r="H244" s="83">
        <v>0</v>
      </c>
      <c r="I244" s="83">
        <v>66471.948999999993</v>
      </c>
      <c r="J244" s="83">
        <v>11888</v>
      </c>
      <c r="K244" s="83">
        <v>2662.8670000000002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2840.2260000000001</v>
      </c>
      <c r="R244" s="83">
        <v>0</v>
      </c>
      <c r="S244" s="83">
        <v>0</v>
      </c>
    </row>
    <row r="245" spans="1:19">
      <c r="A245" s="83" t="s">
        <v>385</v>
      </c>
      <c r="B245" s="84">
        <v>690844000000</v>
      </c>
      <c r="C245" s="83">
        <v>542652.14300000004</v>
      </c>
      <c r="D245" s="83" t="s">
        <v>862</v>
      </c>
      <c r="E245" s="83">
        <v>134570.663</v>
      </c>
      <c r="F245" s="83">
        <v>86260.043999999994</v>
      </c>
      <c r="G245" s="83">
        <v>47706.55</v>
      </c>
      <c r="H245" s="83">
        <v>0</v>
      </c>
      <c r="I245" s="83">
        <v>205438.476</v>
      </c>
      <c r="J245" s="83">
        <v>0</v>
      </c>
      <c r="K245" s="83">
        <v>5066.8599999999997</v>
      </c>
      <c r="L245" s="83">
        <v>0</v>
      </c>
      <c r="M245" s="83">
        <v>61110.989000000001</v>
      </c>
      <c r="N245" s="83">
        <v>0</v>
      </c>
      <c r="O245" s="83">
        <v>0</v>
      </c>
      <c r="P245" s="83">
        <v>0</v>
      </c>
      <c r="Q245" s="83">
        <v>2498.5619999999999</v>
      </c>
      <c r="R245" s="83">
        <v>0</v>
      </c>
      <c r="S245" s="83">
        <v>0</v>
      </c>
    </row>
    <row r="246" spans="1:19">
      <c r="A246" s="83" t="s">
        <v>680</v>
      </c>
      <c r="B246" s="84">
        <v>750316000000</v>
      </c>
      <c r="C246" s="83">
        <v>584700.348</v>
      </c>
      <c r="D246" s="83" t="s">
        <v>802</v>
      </c>
      <c r="E246" s="83">
        <v>177438.022</v>
      </c>
      <c r="F246" s="83">
        <v>92719.3</v>
      </c>
      <c r="G246" s="83">
        <v>50614.035000000003</v>
      </c>
      <c r="H246" s="83">
        <v>0</v>
      </c>
      <c r="I246" s="83">
        <v>206116.04</v>
      </c>
      <c r="J246" s="83">
        <v>0</v>
      </c>
      <c r="K246" s="83">
        <v>5816.0050000000001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3108.1550000000002</v>
      </c>
      <c r="R246" s="83">
        <v>0</v>
      </c>
      <c r="S246" s="83">
        <v>0</v>
      </c>
    </row>
    <row r="247" spans="1:19">
      <c r="A247" s="83" t="s">
        <v>681</v>
      </c>
      <c r="B247" s="84">
        <v>822636000000</v>
      </c>
      <c r="C247" s="83">
        <v>610730.47</v>
      </c>
      <c r="D247" s="83" t="s">
        <v>803</v>
      </c>
      <c r="E247" s="83">
        <v>177438.022</v>
      </c>
      <c r="F247" s="83">
        <v>92719.3</v>
      </c>
      <c r="G247" s="83">
        <v>49699.737999999998</v>
      </c>
      <c r="H247" s="83">
        <v>0</v>
      </c>
      <c r="I247" s="83">
        <v>232723.90900000001</v>
      </c>
      <c r="J247" s="83">
        <v>0</v>
      </c>
      <c r="K247" s="83">
        <v>6123.2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3137.511</v>
      </c>
      <c r="R247" s="83">
        <v>0</v>
      </c>
      <c r="S247" s="83">
        <v>0</v>
      </c>
    </row>
    <row r="248" spans="1:19">
      <c r="A248" s="83" t="s">
        <v>682</v>
      </c>
      <c r="B248" s="84">
        <v>808898000000</v>
      </c>
      <c r="C248" s="83">
        <v>609334.71200000006</v>
      </c>
      <c r="D248" s="83" t="s">
        <v>804</v>
      </c>
      <c r="E248" s="83">
        <v>177438.022</v>
      </c>
      <c r="F248" s="83">
        <v>92719.3</v>
      </c>
      <c r="G248" s="83">
        <v>49965.538</v>
      </c>
      <c r="H248" s="83">
        <v>0</v>
      </c>
      <c r="I248" s="83">
        <v>219723.041</v>
      </c>
      <c r="J248" s="83">
        <v>11888</v>
      </c>
      <c r="K248" s="83">
        <v>6184.0110000000004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2528.009</v>
      </c>
      <c r="R248" s="83">
        <v>0</v>
      </c>
      <c r="S248" s="83">
        <v>0</v>
      </c>
    </row>
    <row r="249" spans="1:19">
      <c r="A249" s="83" t="s">
        <v>683</v>
      </c>
      <c r="B249" s="84">
        <v>666082000000</v>
      </c>
      <c r="C249" s="83">
        <v>491736.68800000002</v>
      </c>
      <c r="D249" s="83" t="s">
        <v>783</v>
      </c>
      <c r="E249" s="83">
        <v>177438.022</v>
      </c>
      <c r="F249" s="83">
        <v>92719.3</v>
      </c>
      <c r="G249" s="83">
        <v>47377.928</v>
      </c>
      <c r="H249" s="83">
        <v>0</v>
      </c>
      <c r="I249" s="83">
        <v>106193.93</v>
      </c>
      <c r="J249" s="83">
        <v>11888</v>
      </c>
      <c r="K249" s="83">
        <v>4246.28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2984.4369999999999</v>
      </c>
      <c r="R249" s="83">
        <v>0</v>
      </c>
      <c r="S249" s="83">
        <v>0</v>
      </c>
    </row>
    <row r="250" spans="1:19">
      <c r="A250" s="83" t="s">
        <v>684</v>
      </c>
      <c r="B250" s="84">
        <v>622678000000</v>
      </c>
      <c r="C250" s="83">
        <v>442279.31</v>
      </c>
      <c r="D250" s="83" t="s">
        <v>805</v>
      </c>
      <c r="E250" s="83">
        <v>167588.533</v>
      </c>
      <c r="F250" s="83">
        <v>91473.540999999997</v>
      </c>
      <c r="G250" s="83">
        <v>44750.349000000002</v>
      </c>
      <c r="H250" s="83">
        <v>0</v>
      </c>
      <c r="I250" s="83">
        <v>71970.804000000004</v>
      </c>
      <c r="J250" s="83">
        <v>11888</v>
      </c>
      <c r="K250" s="83">
        <v>2872.6669999999999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2846.6239999999998</v>
      </c>
      <c r="R250" s="83">
        <v>0</v>
      </c>
      <c r="S250" s="83">
        <v>0</v>
      </c>
    </row>
    <row r="251" spans="1:19">
      <c r="A251" s="83" t="s">
        <v>685</v>
      </c>
      <c r="B251" s="84">
        <v>570227000000</v>
      </c>
      <c r="C251" s="83">
        <v>405988.72700000001</v>
      </c>
      <c r="D251" s="83" t="s">
        <v>863</v>
      </c>
      <c r="E251" s="83">
        <v>177438.022</v>
      </c>
      <c r="F251" s="83">
        <v>92719.3</v>
      </c>
      <c r="G251" s="83">
        <v>42388.862999999998</v>
      </c>
      <c r="H251" s="83">
        <v>0</v>
      </c>
      <c r="I251" s="83">
        <v>27983.879000000001</v>
      </c>
      <c r="J251" s="83">
        <v>11888</v>
      </c>
      <c r="K251" s="83">
        <v>2020.819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2661.0540000000001</v>
      </c>
      <c r="R251" s="83">
        <v>0</v>
      </c>
      <c r="S251" s="83">
        <v>0</v>
      </c>
    </row>
    <row r="252" spans="1:19">
      <c r="A252" s="83" t="s">
        <v>686</v>
      </c>
      <c r="B252" s="84">
        <v>571856000000</v>
      </c>
      <c r="C252" s="83">
        <v>385817.12</v>
      </c>
      <c r="D252" s="83" t="s">
        <v>806</v>
      </c>
      <c r="E252" s="83">
        <v>177438.022</v>
      </c>
      <c r="F252" s="83">
        <v>92719.3</v>
      </c>
      <c r="G252" s="83">
        <v>37764.326999999997</v>
      </c>
      <c r="H252" s="83">
        <v>0</v>
      </c>
      <c r="I252" s="83">
        <v>13665.947</v>
      </c>
      <c r="J252" s="83">
        <v>11888</v>
      </c>
      <c r="K252" s="83">
        <v>1380.241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2072.4920000000002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687</v>
      </c>
      <c r="B254" s="84">
        <v>7777030000000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688</v>
      </c>
      <c r="B255" s="84">
        <v>519388000000</v>
      </c>
      <c r="C255" s="83">
        <v>385817.12</v>
      </c>
      <c r="D255" s="83"/>
      <c r="E255" s="83">
        <v>134570.663</v>
      </c>
      <c r="F255" s="83">
        <v>86260.043999999994</v>
      </c>
      <c r="G255" s="83">
        <v>37715.254999999997</v>
      </c>
      <c r="H255" s="83">
        <v>0</v>
      </c>
      <c r="I255" s="83">
        <v>13432.380999999999</v>
      </c>
      <c r="J255" s="83">
        <v>0</v>
      </c>
      <c r="K255" s="83">
        <v>1369.0930000000001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2072.4920000000002</v>
      </c>
      <c r="R255" s="83">
        <v>0</v>
      </c>
      <c r="S255" s="83">
        <v>0</v>
      </c>
    </row>
    <row r="256" spans="1:19">
      <c r="A256" s="83" t="s">
        <v>689</v>
      </c>
      <c r="B256" s="84">
        <v>822636000000</v>
      </c>
      <c r="C256" s="83">
        <v>610730.47</v>
      </c>
      <c r="D256" s="83"/>
      <c r="E256" s="83">
        <v>177438.022</v>
      </c>
      <c r="F256" s="83">
        <v>92719.3</v>
      </c>
      <c r="G256" s="83">
        <v>50614.035000000003</v>
      </c>
      <c r="H256" s="83">
        <v>0</v>
      </c>
      <c r="I256" s="83">
        <v>232723.90900000001</v>
      </c>
      <c r="J256" s="83">
        <v>11888</v>
      </c>
      <c r="K256" s="83">
        <v>6184.0110000000004</v>
      </c>
      <c r="L256" s="83">
        <v>0</v>
      </c>
      <c r="M256" s="83">
        <v>61110.989000000001</v>
      </c>
      <c r="N256" s="83">
        <v>0</v>
      </c>
      <c r="O256" s="83">
        <v>0</v>
      </c>
      <c r="P256" s="83">
        <v>0</v>
      </c>
      <c r="Q256" s="83">
        <v>3137.511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710</v>
      </c>
      <c r="C258" s="83" t="s">
        <v>711</v>
      </c>
      <c r="D258" s="83" t="s">
        <v>131</v>
      </c>
      <c r="E258" s="83" t="s">
        <v>286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712</v>
      </c>
      <c r="B259" s="83">
        <v>122153.32</v>
      </c>
      <c r="C259" s="83">
        <v>83622.320000000007</v>
      </c>
      <c r="D259" s="83">
        <v>0</v>
      </c>
      <c r="E259" s="83">
        <v>205775.64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713</v>
      </c>
      <c r="B260" s="83">
        <v>10.77</v>
      </c>
      <c r="C260" s="83">
        <v>7.37</v>
      </c>
      <c r="D260" s="83">
        <v>0</v>
      </c>
      <c r="E260" s="83">
        <v>18.14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714</v>
      </c>
      <c r="B261" s="83">
        <v>10.77</v>
      </c>
      <c r="C261" s="83">
        <v>7.37</v>
      </c>
      <c r="D261" s="83">
        <v>0</v>
      </c>
      <c r="E261" s="83">
        <v>18.14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424</v>
      </c>
      <c r="C1" s="83" t="s">
        <v>425</v>
      </c>
      <c r="D1" s="83" t="s">
        <v>426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427</v>
      </c>
      <c r="B2" s="83">
        <v>17917.66</v>
      </c>
      <c r="C2" s="83">
        <v>1579.3</v>
      </c>
      <c r="D2" s="83">
        <v>1579.3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428</v>
      </c>
      <c r="B3" s="83">
        <v>17917.66</v>
      </c>
      <c r="C3" s="83">
        <v>1579.3</v>
      </c>
      <c r="D3" s="83">
        <v>1579.3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429</v>
      </c>
      <c r="B4" s="83">
        <v>37420.68</v>
      </c>
      <c r="C4" s="83">
        <v>3298.35</v>
      </c>
      <c r="D4" s="83">
        <v>3298.35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430</v>
      </c>
      <c r="B5" s="83">
        <v>37420.68</v>
      </c>
      <c r="C5" s="83">
        <v>3298.35</v>
      </c>
      <c r="D5" s="83">
        <v>3298.35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432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433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434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435</v>
      </c>
      <c r="C12" s="83" t="s">
        <v>436</v>
      </c>
      <c r="D12" s="83" t="s">
        <v>437</v>
      </c>
      <c r="E12" s="83" t="s">
        <v>438</v>
      </c>
      <c r="F12" s="83" t="s">
        <v>439</v>
      </c>
      <c r="G12" s="83" t="s">
        <v>440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195</v>
      </c>
      <c r="B13" s="83">
        <v>2.91</v>
      </c>
      <c r="C13" s="83">
        <v>1392.77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196</v>
      </c>
      <c r="B14" s="83">
        <v>775.89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204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205</v>
      </c>
      <c r="B16" s="83">
        <v>186.59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206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207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208</v>
      </c>
      <c r="B19" s="83">
        <v>1261.27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209</v>
      </c>
      <c r="B20" s="83">
        <v>54.49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210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211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190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212</v>
      </c>
      <c r="B24" s="83">
        <v>0</v>
      </c>
      <c r="C24" s="83">
        <v>7796.9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213</v>
      </c>
      <c r="B25" s="83">
        <v>70.819999999999993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214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215</v>
      </c>
      <c r="B28" s="83">
        <v>7489.34</v>
      </c>
      <c r="C28" s="83">
        <v>10428.32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431</v>
      </c>
      <c r="C30" s="83" t="s">
        <v>337</v>
      </c>
      <c r="D30" s="83" t="s">
        <v>441</v>
      </c>
      <c r="E30" s="83" t="s">
        <v>442</v>
      </c>
      <c r="F30" s="83" t="s">
        <v>443</v>
      </c>
      <c r="G30" s="83" t="s">
        <v>444</v>
      </c>
      <c r="H30" s="83" t="s">
        <v>445</v>
      </c>
      <c r="I30" s="83" t="s">
        <v>446</v>
      </c>
      <c r="J30" s="83" t="s">
        <v>447</v>
      </c>
      <c r="K30"/>
      <c r="L30"/>
      <c r="M30"/>
      <c r="N30"/>
      <c r="O30"/>
      <c r="P30"/>
      <c r="Q30"/>
      <c r="R30"/>
      <c r="S30"/>
    </row>
    <row r="31" spans="1:19">
      <c r="A31" s="83" t="s">
        <v>466</v>
      </c>
      <c r="B31" s="83">
        <v>331.66</v>
      </c>
      <c r="C31" s="83" t="s">
        <v>285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448</v>
      </c>
      <c r="B32" s="83">
        <v>1978.83</v>
      </c>
      <c r="C32" s="83" t="s">
        <v>285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454</v>
      </c>
      <c r="B33" s="83">
        <v>188.86</v>
      </c>
      <c r="C33" s="83" t="s">
        <v>285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462</v>
      </c>
      <c r="B34" s="83">
        <v>389.4</v>
      </c>
      <c r="C34" s="83" t="s">
        <v>285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469</v>
      </c>
      <c r="B35" s="83">
        <v>412.12</v>
      </c>
      <c r="C35" s="83" t="s">
        <v>285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467</v>
      </c>
      <c r="B36" s="83">
        <v>331.66</v>
      </c>
      <c r="C36" s="83" t="s">
        <v>285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468</v>
      </c>
      <c r="B37" s="83">
        <v>103.3</v>
      </c>
      <c r="C37" s="83" t="s">
        <v>285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453</v>
      </c>
      <c r="B38" s="83">
        <v>78.040000000000006</v>
      </c>
      <c r="C38" s="83" t="s">
        <v>285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455</v>
      </c>
      <c r="B39" s="83">
        <v>1308.19</v>
      </c>
      <c r="C39" s="83" t="s">
        <v>285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451</v>
      </c>
      <c r="B40" s="83">
        <v>164.24</v>
      </c>
      <c r="C40" s="83" t="s">
        <v>285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449</v>
      </c>
      <c r="B41" s="83">
        <v>67.069999999999993</v>
      </c>
      <c r="C41" s="83" t="s">
        <v>285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450</v>
      </c>
      <c r="B42" s="83">
        <v>77.67</v>
      </c>
      <c r="C42" s="83" t="s">
        <v>285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456</v>
      </c>
      <c r="B43" s="83">
        <v>39.020000000000003</v>
      </c>
      <c r="C43" s="83" t="s">
        <v>285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463</v>
      </c>
      <c r="B44" s="83">
        <v>39.020000000000003</v>
      </c>
      <c r="C44" s="83" t="s">
        <v>285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457</v>
      </c>
      <c r="B45" s="83">
        <v>39.020000000000003</v>
      </c>
      <c r="C45" s="83" t="s">
        <v>285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464</v>
      </c>
      <c r="B46" s="83">
        <v>39.020000000000003</v>
      </c>
      <c r="C46" s="83" t="s">
        <v>285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458</v>
      </c>
      <c r="B47" s="83">
        <v>24.52</v>
      </c>
      <c r="C47" s="83" t="s">
        <v>285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465</v>
      </c>
      <c r="B48" s="83">
        <v>24.53</v>
      </c>
      <c r="C48" s="83" t="s">
        <v>285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459</v>
      </c>
      <c r="B49" s="83">
        <v>24.53</v>
      </c>
      <c r="C49" s="83" t="s">
        <v>285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460</v>
      </c>
      <c r="B50" s="83">
        <v>39.020000000000003</v>
      </c>
      <c r="C50" s="83" t="s">
        <v>285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461</v>
      </c>
      <c r="B51" s="83">
        <v>39.020000000000003</v>
      </c>
      <c r="C51" s="83" t="s">
        <v>285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452</v>
      </c>
      <c r="B52" s="83">
        <v>94.76</v>
      </c>
      <c r="C52" s="83" t="s">
        <v>285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286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470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471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175</v>
      </c>
      <c r="C57" s="83" t="s">
        <v>472</v>
      </c>
      <c r="D57" s="83" t="s">
        <v>473</v>
      </c>
      <c r="E57" s="83" t="s">
        <v>474</v>
      </c>
      <c r="F57" s="83" t="s">
        <v>475</v>
      </c>
      <c r="G57" s="83" t="s">
        <v>476</v>
      </c>
      <c r="H57" s="83" t="s">
        <v>477</v>
      </c>
      <c r="I57" s="83" t="s">
        <v>478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527</v>
      </c>
      <c r="B58" s="83" t="s">
        <v>726</v>
      </c>
      <c r="C58" s="83">
        <v>0.08</v>
      </c>
      <c r="D58" s="83">
        <v>0.82299999999999995</v>
      </c>
      <c r="E58" s="83">
        <v>0.93899999999999995</v>
      </c>
      <c r="F58" s="83">
        <v>97.55</v>
      </c>
      <c r="G58" s="83">
        <v>0</v>
      </c>
      <c r="H58" s="83">
        <v>90</v>
      </c>
      <c r="I58" s="83" t="s">
        <v>481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528</v>
      </c>
      <c r="B59" s="83" t="s">
        <v>727</v>
      </c>
      <c r="C59" s="83">
        <v>0.3</v>
      </c>
      <c r="D59" s="83">
        <v>0.33500000000000002</v>
      </c>
      <c r="E59" s="83">
        <v>0.35699999999999998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482</v>
      </c>
      <c r="B60" s="83" t="s">
        <v>480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483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479</v>
      </c>
      <c r="B61" s="83" t="s">
        <v>480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481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484</v>
      </c>
      <c r="B62" s="83" t="s">
        <v>480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485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486</v>
      </c>
      <c r="B63" s="83" t="s">
        <v>480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487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488</v>
      </c>
      <c r="B64" s="83" t="s">
        <v>480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497</v>
      </c>
      <c r="B65" s="83" t="s">
        <v>728</v>
      </c>
      <c r="C65" s="83">
        <v>0.08</v>
      </c>
      <c r="D65" s="83">
        <v>0.82299999999999995</v>
      </c>
      <c r="E65" s="83">
        <v>0.93899999999999995</v>
      </c>
      <c r="F65" s="83">
        <v>22.95</v>
      </c>
      <c r="G65" s="83">
        <v>90</v>
      </c>
      <c r="H65" s="83">
        <v>90</v>
      </c>
      <c r="I65" s="83" t="s">
        <v>483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498</v>
      </c>
      <c r="B66" s="83" t="s">
        <v>728</v>
      </c>
      <c r="C66" s="83">
        <v>0.08</v>
      </c>
      <c r="D66" s="83">
        <v>0.82299999999999995</v>
      </c>
      <c r="E66" s="83">
        <v>0.93899999999999995</v>
      </c>
      <c r="F66" s="83">
        <v>129.22999999999999</v>
      </c>
      <c r="G66" s="83">
        <v>180</v>
      </c>
      <c r="H66" s="83">
        <v>90</v>
      </c>
      <c r="I66" s="83" t="s">
        <v>485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499</v>
      </c>
      <c r="B67" s="83" t="s">
        <v>727</v>
      </c>
      <c r="C67" s="83">
        <v>0.3</v>
      </c>
      <c r="D67" s="83">
        <v>0.33500000000000002</v>
      </c>
      <c r="E67" s="83">
        <v>0.35699999999999998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515</v>
      </c>
      <c r="B68" s="83" t="s">
        <v>726</v>
      </c>
      <c r="C68" s="83">
        <v>0.08</v>
      </c>
      <c r="D68" s="83">
        <v>0.82299999999999995</v>
      </c>
      <c r="E68" s="83">
        <v>0.93899999999999995</v>
      </c>
      <c r="F68" s="83">
        <v>70.599999999999994</v>
      </c>
      <c r="G68" s="83">
        <v>0</v>
      </c>
      <c r="H68" s="83">
        <v>90</v>
      </c>
      <c r="I68" s="83" t="s">
        <v>481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517</v>
      </c>
      <c r="B69" s="83" t="s">
        <v>726</v>
      </c>
      <c r="C69" s="83">
        <v>0.08</v>
      </c>
      <c r="D69" s="83">
        <v>0.82299999999999995</v>
      </c>
      <c r="E69" s="83">
        <v>0.93899999999999995</v>
      </c>
      <c r="F69" s="83">
        <v>26.02</v>
      </c>
      <c r="G69" s="83">
        <v>180</v>
      </c>
      <c r="H69" s="83">
        <v>90</v>
      </c>
      <c r="I69" s="83" t="s">
        <v>485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516</v>
      </c>
      <c r="B70" s="83" t="s">
        <v>726</v>
      </c>
      <c r="C70" s="83">
        <v>0.08</v>
      </c>
      <c r="D70" s="83">
        <v>0.82299999999999995</v>
      </c>
      <c r="E70" s="83">
        <v>0.93899999999999995</v>
      </c>
      <c r="F70" s="83">
        <v>26.01</v>
      </c>
      <c r="G70" s="83">
        <v>0</v>
      </c>
      <c r="H70" s="83">
        <v>90</v>
      </c>
      <c r="I70" s="83" t="s">
        <v>481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518</v>
      </c>
      <c r="B71" s="83" t="s">
        <v>726</v>
      </c>
      <c r="C71" s="83">
        <v>0.08</v>
      </c>
      <c r="D71" s="83">
        <v>0.82299999999999995</v>
      </c>
      <c r="E71" s="83">
        <v>0.93899999999999995</v>
      </c>
      <c r="F71" s="83">
        <v>70.599999999999994</v>
      </c>
      <c r="G71" s="83">
        <v>180</v>
      </c>
      <c r="H71" s="83">
        <v>90</v>
      </c>
      <c r="I71" s="83" t="s">
        <v>485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535</v>
      </c>
      <c r="B72" s="83" t="s">
        <v>726</v>
      </c>
      <c r="C72" s="83">
        <v>0.08</v>
      </c>
      <c r="D72" s="83">
        <v>0.82299999999999995</v>
      </c>
      <c r="E72" s="83">
        <v>0.93899999999999995</v>
      </c>
      <c r="F72" s="83">
        <v>17.649999999999999</v>
      </c>
      <c r="G72" s="83">
        <v>0</v>
      </c>
      <c r="H72" s="83">
        <v>90</v>
      </c>
      <c r="I72" s="83" t="s">
        <v>481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536</v>
      </c>
      <c r="B73" s="83" t="s">
        <v>726</v>
      </c>
      <c r="C73" s="83">
        <v>0.08</v>
      </c>
      <c r="D73" s="83">
        <v>0.82299999999999995</v>
      </c>
      <c r="E73" s="83">
        <v>0.93899999999999995</v>
      </c>
      <c r="F73" s="83">
        <v>15.79</v>
      </c>
      <c r="G73" s="83">
        <v>0</v>
      </c>
      <c r="H73" s="83">
        <v>90</v>
      </c>
      <c r="I73" s="83" t="s">
        <v>481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537</v>
      </c>
      <c r="B74" s="83" t="s">
        <v>726</v>
      </c>
      <c r="C74" s="83">
        <v>0.08</v>
      </c>
      <c r="D74" s="83">
        <v>0.82299999999999995</v>
      </c>
      <c r="E74" s="83">
        <v>0.93899999999999995</v>
      </c>
      <c r="F74" s="83">
        <v>52.03</v>
      </c>
      <c r="G74" s="83">
        <v>180</v>
      </c>
      <c r="H74" s="83">
        <v>90</v>
      </c>
      <c r="I74" s="83" t="s">
        <v>485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538</v>
      </c>
      <c r="B75" s="83" t="s">
        <v>727</v>
      </c>
      <c r="C75" s="83">
        <v>0.3</v>
      </c>
      <c r="D75" s="83">
        <v>0.33500000000000002</v>
      </c>
      <c r="E75" s="83">
        <v>0.35699999999999998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539</v>
      </c>
      <c r="B76" s="83" t="s">
        <v>727</v>
      </c>
      <c r="C76" s="83">
        <v>0.3</v>
      </c>
      <c r="D76" s="83">
        <v>0.33500000000000002</v>
      </c>
      <c r="E76" s="83">
        <v>0.35699999999999998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529</v>
      </c>
      <c r="B77" s="83" t="s">
        <v>726</v>
      </c>
      <c r="C77" s="83">
        <v>0.08</v>
      </c>
      <c r="D77" s="83">
        <v>0.82299999999999995</v>
      </c>
      <c r="E77" s="83">
        <v>0.93899999999999995</v>
      </c>
      <c r="F77" s="83">
        <v>97.55</v>
      </c>
      <c r="G77" s="83">
        <v>0</v>
      </c>
      <c r="H77" s="83">
        <v>90</v>
      </c>
      <c r="I77" s="83" t="s">
        <v>481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530</v>
      </c>
      <c r="B78" s="83" t="s">
        <v>727</v>
      </c>
      <c r="C78" s="83">
        <v>0.3</v>
      </c>
      <c r="D78" s="83">
        <v>0.33500000000000002</v>
      </c>
      <c r="E78" s="83">
        <v>0.35699999999999998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533</v>
      </c>
      <c r="B79" s="83" t="s">
        <v>726</v>
      </c>
      <c r="C79" s="83">
        <v>0.08</v>
      </c>
      <c r="D79" s="83">
        <v>0.82299999999999995</v>
      </c>
      <c r="E79" s="83">
        <v>0.93899999999999995</v>
      </c>
      <c r="F79" s="83">
        <v>13.94</v>
      </c>
      <c r="G79" s="83">
        <v>180</v>
      </c>
      <c r="H79" s="83">
        <v>90</v>
      </c>
      <c r="I79" s="83" t="s">
        <v>485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532</v>
      </c>
      <c r="B80" s="83" t="s">
        <v>726</v>
      </c>
      <c r="C80" s="83">
        <v>0.08</v>
      </c>
      <c r="D80" s="83">
        <v>0.82299999999999995</v>
      </c>
      <c r="E80" s="83">
        <v>0.93899999999999995</v>
      </c>
      <c r="F80" s="83">
        <v>52.03</v>
      </c>
      <c r="G80" s="83">
        <v>90</v>
      </c>
      <c r="H80" s="83">
        <v>90</v>
      </c>
      <c r="I80" s="83" t="s">
        <v>483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531</v>
      </c>
      <c r="B81" s="83" t="s">
        <v>726</v>
      </c>
      <c r="C81" s="83">
        <v>0.08</v>
      </c>
      <c r="D81" s="83">
        <v>0.82299999999999995</v>
      </c>
      <c r="E81" s="83">
        <v>0.93899999999999995</v>
      </c>
      <c r="F81" s="83">
        <v>21.37</v>
      </c>
      <c r="G81" s="83">
        <v>0</v>
      </c>
      <c r="H81" s="83">
        <v>90</v>
      </c>
      <c r="I81" s="83" t="s">
        <v>481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534</v>
      </c>
      <c r="B82" s="83" t="s">
        <v>727</v>
      </c>
      <c r="C82" s="83">
        <v>0.3</v>
      </c>
      <c r="D82" s="83">
        <v>0.33500000000000002</v>
      </c>
      <c r="E82" s="83">
        <v>0.35699999999999998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496</v>
      </c>
      <c r="B83" s="83" t="s">
        <v>728</v>
      </c>
      <c r="C83" s="83">
        <v>0.08</v>
      </c>
      <c r="D83" s="83">
        <v>0.82299999999999995</v>
      </c>
      <c r="E83" s="83">
        <v>0.93899999999999995</v>
      </c>
      <c r="F83" s="83">
        <v>67.63</v>
      </c>
      <c r="G83" s="83">
        <v>90</v>
      </c>
      <c r="H83" s="83">
        <v>90</v>
      </c>
      <c r="I83" s="83" t="s">
        <v>483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495</v>
      </c>
      <c r="B84" s="83" t="s">
        <v>728</v>
      </c>
      <c r="C84" s="83">
        <v>0.08</v>
      </c>
      <c r="D84" s="83">
        <v>0.82299999999999995</v>
      </c>
      <c r="E84" s="83">
        <v>0.93899999999999995</v>
      </c>
      <c r="F84" s="83">
        <v>18.12</v>
      </c>
      <c r="G84" s="83">
        <v>0</v>
      </c>
      <c r="H84" s="83">
        <v>90</v>
      </c>
      <c r="I84" s="83" t="s">
        <v>481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500</v>
      </c>
      <c r="B85" s="83" t="s">
        <v>728</v>
      </c>
      <c r="C85" s="83">
        <v>0.08</v>
      </c>
      <c r="D85" s="83">
        <v>0.82299999999999995</v>
      </c>
      <c r="E85" s="83">
        <v>0.93899999999999995</v>
      </c>
      <c r="F85" s="83">
        <v>213.77</v>
      </c>
      <c r="G85" s="83">
        <v>0</v>
      </c>
      <c r="H85" s="83">
        <v>90</v>
      </c>
      <c r="I85" s="83" t="s">
        <v>481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502</v>
      </c>
      <c r="B86" s="83" t="s">
        <v>728</v>
      </c>
      <c r="C86" s="83">
        <v>0.08</v>
      </c>
      <c r="D86" s="83">
        <v>0.82299999999999995</v>
      </c>
      <c r="E86" s="83">
        <v>0.93899999999999995</v>
      </c>
      <c r="F86" s="83">
        <v>167.88</v>
      </c>
      <c r="G86" s="83">
        <v>180</v>
      </c>
      <c r="H86" s="83">
        <v>90</v>
      </c>
      <c r="I86" s="83" t="s">
        <v>485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503</v>
      </c>
      <c r="B87" s="83" t="s">
        <v>728</v>
      </c>
      <c r="C87" s="83">
        <v>0.08</v>
      </c>
      <c r="D87" s="83">
        <v>0.82299999999999995</v>
      </c>
      <c r="E87" s="83">
        <v>0.93899999999999995</v>
      </c>
      <c r="F87" s="83">
        <v>41.06</v>
      </c>
      <c r="G87" s="83">
        <v>270</v>
      </c>
      <c r="H87" s="83">
        <v>90</v>
      </c>
      <c r="I87" s="83" t="s">
        <v>487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501</v>
      </c>
      <c r="B88" s="83" t="s">
        <v>728</v>
      </c>
      <c r="C88" s="83">
        <v>0.08</v>
      </c>
      <c r="D88" s="83">
        <v>0.82299999999999995</v>
      </c>
      <c r="E88" s="83">
        <v>0.93899999999999995</v>
      </c>
      <c r="F88" s="83">
        <v>12.08</v>
      </c>
      <c r="G88" s="83">
        <v>0</v>
      </c>
      <c r="H88" s="83">
        <v>90</v>
      </c>
      <c r="I88" s="83" t="s">
        <v>481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504</v>
      </c>
      <c r="B89" s="83" t="s">
        <v>727</v>
      </c>
      <c r="C89" s="83">
        <v>0.3</v>
      </c>
      <c r="D89" s="83">
        <v>0.33500000000000002</v>
      </c>
      <c r="E89" s="83">
        <v>0.35699999999999998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493</v>
      </c>
      <c r="B90" s="83" t="s">
        <v>728</v>
      </c>
      <c r="C90" s="83">
        <v>0.08</v>
      </c>
      <c r="D90" s="83">
        <v>0.82299999999999995</v>
      </c>
      <c r="E90" s="83">
        <v>0.93899999999999995</v>
      </c>
      <c r="F90" s="83">
        <v>62.8</v>
      </c>
      <c r="G90" s="83">
        <v>0</v>
      </c>
      <c r="H90" s="83">
        <v>90</v>
      </c>
      <c r="I90" s="83" t="s">
        <v>481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489</v>
      </c>
      <c r="B91" s="83" t="s">
        <v>728</v>
      </c>
      <c r="C91" s="83">
        <v>0.08</v>
      </c>
      <c r="D91" s="83">
        <v>0.82299999999999995</v>
      </c>
      <c r="E91" s="83">
        <v>0.93899999999999995</v>
      </c>
      <c r="F91" s="83">
        <v>45.89</v>
      </c>
      <c r="G91" s="83">
        <v>180</v>
      </c>
      <c r="H91" s="83">
        <v>90</v>
      </c>
      <c r="I91" s="83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490</v>
      </c>
      <c r="B92" s="83" t="s">
        <v>728</v>
      </c>
      <c r="C92" s="83">
        <v>0.08</v>
      </c>
      <c r="D92" s="83">
        <v>0.82299999999999995</v>
      </c>
      <c r="E92" s="83">
        <v>0.93899999999999995</v>
      </c>
      <c r="F92" s="83">
        <v>22.95</v>
      </c>
      <c r="G92" s="83">
        <v>270</v>
      </c>
      <c r="H92" s="83">
        <v>90</v>
      </c>
      <c r="I92" s="83" t="s">
        <v>487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491</v>
      </c>
      <c r="B93" s="83" t="s">
        <v>727</v>
      </c>
      <c r="C93" s="83">
        <v>0.3</v>
      </c>
      <c r="D93" s="83">
        <v>0.33500000000000002</v>
      </c>
      <c r="E93" s="83">
        <v>0.35699999999999998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492</v>
      </c>
      <c r="B94" s="83" t="s">
        <v>728</v>
      </c>
      <c r="C94" s="83">
        <v>0.08</v>
      </c>
      <c r="D94" s="83">
        <v>0.82299999999999995</v>
      </c>
      <c r="E94" s="83">
        <v>0.93899999999999995</v>
      </c>
      <c r="F94" s="83">
        <v>26.57</v>
      </c>
      <c r="G94" s="83">
        <v>270</v>
      </c>
      <c r="H94" s="83">
        <v>90</v>
      </c>
      <c r="I94" s="83" t="s">
        <v>487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505</v>
      </c>
      <c r="B95" s="83" t="s">
        <v>726</v>
      </c>
      <c r="C95" s="83">
        <v>0.08</v>
      </c>
      <c r="D95" s="83">
        <v>0.82299999999999995</v>
      </c>
      <c r="E95" s="83">
        <v>0.93899999999999995</v>
      </c>
      <c r="F95" s="83">
        <v>55.74</v>
      </c>
      <c r="G95" s="83">
        <v>180</v>
      </c>
      <c r="H95" s="83">
        <v>90</v>
      </c>
      <c r="I95" s="83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506</v>
      </c>
      <c r="B96" s="83" t="s">
        <v>726</v>
      </c>
      <c r="C96" s="83">
        <v>0.08</v>
      </c>
      <c r="D96" s="83">
        <v>0.82299999999999995</v>
      </c>
      <c r="E96" s="83">
        <v>0.93899999999999995</v>
      </c>
      <c r="F96" s="83">
        <v>104.06</v>
      </c>
      <c r="G96" s="83">
        <v>270</v>
      </c>
      <c r="H96" s="83">
        <v>90</v>
      </c>
      <c r="I96" s="83" t="s">
        <v>487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519</v>
      </c>
      <c r="B97" s="83" t="s">
        <v>726</v>
      </c>
      <c r="C97" s="83">
        <v>0.08</v>
      </c>
      <c r="D97" s="83">
        <v>0.82299999999999995</v>
      </c>
      <c r="E97" s="83">
        <v>0.93899999999999995</v>
      </c>
      <c r="F97" s="83">
        <v>13.94</v>
      </c>
      <c r="G97" s="83">
        <v>180</v>
      </c>
      <c r="H97" s="83">
        <v>90</v>
      </c>
      <c r="I97" s="83" t="s">
        <v>485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520</v>
      </c>
      <c r="B98" s="83" t="s">
        <v>726</v>
      </c>
      <c r="C98" s="83">
        <v>0.08</v>
      </c>
      <c r="D98" s="83">
        <v>0.82299999999999995</v>
      </c>
      <c r="E98" s="83">
        <v>0.93899999999999995</v>
      </c>
      <c r="F98" s="83">
        <v>26.01</v>
      </c>
      <c r="G98" s="83">
        <v>270</v>
      </c>
      <c r="H98" s="83">
        <v>90</v>
      </c>
      <c r="I98" s="83" t="s">
        <v>487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521</v>
      </c>
      <c r="B99" s="83" t="s">
        <v>727</v>
      </c>
      <c r="C99" s="83">
        <v>0.3</v>
      </c>
      <c r="D99" s="83">
        <v>0.33500000000000002</v>
      </c>
      <c r="E99" s="83">
        <v>0.35699999999999998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507</v>
      </c>
      <c r="B100" s="83" t="s">
        <v>726</v>
      </c>
      <c r="C100" s="83">
        <v>0.08</v>
      </c>
      <c r="D100" s="83">
        <v>0.82299999999999995</v>
      </c>
      <c r="E100" s="83">
        <v>0.93899999999999995</v>
      </c>
      <c r="F100" s="83">
        <v>55.74</v>
      </c>
      <c r="G100" s="83">
        <v>0</v>
      </c>
      <c r="H100" s="83">
        <v>90</v>
      </c>
      <c r="I100" s="83" t="s">
        <v>481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508</v>
      </c>
      <c r="B101" s="83" t="s">
        <v>726</v>
      </c>
      <c r="C101" s="83">
        <v>0.08</v>
      </c>
      <c r="D101" s="83">
        <v>0.82299999999999995</v>
      </c>
      <c r="E101" s="83">
        <v>0.93899999999999995</v>
      </c>
      <c r="F101" s="83">
        <v>104.05</v>
      </c>
      <c r="G101" s="83">
        <v>270</v>
      </c>
      <c r="H101" s="83">
        <v>90</v>
      </c>
      <c r="I101" s="83" t="s">
        <v>487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522</v>
      </c>
      <c r="B102" s="83" t="s">
        <v>726</v>
      </c>
      <c r="C102" s="83">
        <v>0.08</v>
      </c>
      <c r="D102" s="83">
        <v>0.82299999999999995</v>
      </c>
      <c r="E102" s="83">
        <v>0.93899999999999995</v>
      </c>
      <c r="F102" s="83">
        <v>13.94</v>
      </c>
      <c r="G102" s="83">
        <v>0</v>
      </c>
      <c r="H102" s="83">
        <v>90</v>
      </c>
      <c r="I102" s="83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523</v>
      </c>
      <c r="B103" s="83" t="s">
        <v>726</v>
      </c>
      <c r="C103" s="83">
        <v>0.08</v>
      </c>
      <c r="D103" s="83">
        <v>0.82299999999999995</v>
      </c>
      <c r="E103" s="83">
        <v>0.93899999999999995</v>
      </c>
      <c r="F103" s="83">
        <v>26.01</v>
      </c>
      <c r="G103" s="83">
        <v>270</v>
      </c>
      <c r="H103" s="83">
        <v>90</v>
      </c>
      <c r="I103" s="83" t="s">
        <v>487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524</v>
      </c>
      <c r="B104" s="83" t="s">
        <v>727</v>
      </c>
      <c r="C104" s="83">
        <v>0.3</v>
      </c>
      <c r="D104" s="83">
        <v>0.33500000000000002</v>
      </c>
      <c r="E104" s="83">
        <v>0.35699999999999998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509</v>
      </c>
      <c r="B105" s="83" t="s">
        <v>726</v>
      </c>
      <c r="C105" s="83">
        <v>0.08</v>
      </c>
      <c r="D105" s="83">
        <v>0.82299999999999995</v>
      </c>
      <c r="E105" s="83">
        <v>0.93899999999999995</v>
      </c>
      <c r="F105" s="83">
        <v>847.14</v>
      </c>
      <c r="G105" s="83">
        <v>180</v>
      </c>
      <c r="H105" s="83">
        <v>90</v>
      </c>
      <c r="I105" s="83" t="s">
        <v>485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525</v>
      </c>
      <c r="B106" s="83" t="s">
        <v>726</v>
      </c>
      <c r="C106" s="83">
        <v>0.08</v>
      </c>
      <c r="D106" s="83">
        <v>0.82299999999999995</v>
      </c>
      <c r="E106" s="83">
        <v>0.93899999999999995</v>
      </c>
      <c r="F106" s="83">
        <v>183.96</v>
      </c>
      <c r="G106" s="83">
        <v>180</v>
      </c>
      <c r="H106" s="83">
        <v>90</v>
      </c>
      <c r="I106" s="83" t="s">
        <v>485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526</v>
      </c>
      <c r="B107" s="83" t="s">
        <v>727</v>
      </c>
      <c r="C107" s="83">
        <v>0.3</v>
      </c>
      <c r="D107" s="83">
        <v>0.33500000000000002</v>
      </c>
      <c r="E107" s="83">
        <v>0.35699999999999998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510</v>
      </c>
      <c r="B108" s="83" t="s">
        <v>726</v>
      </c>
      <c r="C108" s="83">
        <v>0.08</v>
      </c>
      <c r="D108" s="83">
        <v>0.82299999999999995</v>
      </c>
      <c r="E108" s="83">
        <v>0.93899999999999995</v>
      </c>
      <c r="F108" s="83">
        <v>847.37</v>
      </c>
      <c r="G108" s="83">
        <v>0</v>
      </c>
      <c r="H108" s="83">
        <v>90</v>
      </c>
      <c r="I108" s="83" t="s">
        <v>481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511</v>
      </c>
      <c r="B109" s="83" t="s">
        <v>726</v>
      </c>
      <c r="C109" s="83">
        <v>0.08</v>
      </c>
      <c r="D109" s="83">
        <v>0.82299999999999995</v>
      </c>
      <c r="E109" s="83">
        <v>0.93899999999999995</v>
      </c>
      <c r="F109" s="83">
        <v>104.06</v>
      </c>
      <c r="G109" s="83">
        <v>90</v>
      </c>
      <c r="H109" s="83">
        <v>90</v>
      </c>
      <c r="I109" s="83" t="s">
        <v>483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512</v>
      </c>
      <c r="B110" s="83" t="s">
        <v>726</v>
      </c>
      <c r="C110" s="83">
        <v>0.08</v>
      </c>
      <c r="D110" s="83">
        <v>0.82299999999999995</v>
      </c>
      <c r="E110" s="83">
        <v>0.93899999999999995</v>
      </c>
      <c r="F110" s="83">
        <v>55.74</v>
      </c>
      <c r="G110" s="83">
        <v>180</v>
      </c>
      <c r="H110" s="83">
        <v>90</v>
      </c>
      <c r="I110" s="83" t="s">
        <v>485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514</v>
      </c>
      <c r="B111" s="83" t="s">
        <v>726</v>
      </c>
      <c r="C111" s="83">
        <v>0.08</v>
      </c>
      <c r="D111" s="83">
        <v>0.82299999999999995</v>
      </c>
      <c r="E111" s="83">
        <v>0.93899999999999995</v>
      </c>
      <c r="F111" s="83">
        <v>104.05</v>
      </c>
      <c r="G111" s="83">
        <v>90</v>
      </c>
      <c r="H111" s="83">
        <v>90</v>
      </c>
      <c r="I111" s="83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513</v>
      </c>
      <c r="B112" s="83" t="s">
        <v>726</v>
      </c>
      <c r="C112" s="83">
        <v>0.08</v>
      </c>
      <c r="D112" s="83">
        <v>0.82299999999999995</v>
      </c>
      <c r="E112" s="83">
        <v>0.93899999999999995</v>
      </c>
      <c r="F112" s="83">
        <v>55.74</v>
      </c>
      <c r="G112" s="83">
        <v>0</v>
      </c>
      <c r="H112" s="83">
        <v>90</v>
      </c>
      <c r="I112" s="83" t="s">
        <v>481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494</v>
      </c>
      <c r="B113" s="83" t="s">
        <v>728</v>
      </c>
      <c r="C113" s="83">
        <v>0.08</v>
      </c>
      <c r="D113" s="83">
        <v>0.82299999999999995</v>
      </c>
      <c r="E113" s="83">
        <v>0.93899999999999995</v>
      </c>
      <c r="F113" s="83">
        <v>36.229999999999997</v>
      </c>
      <c r="G113" s="83">
        <v>0</v>
      </c>
      <c r="H113" s="83">
        <v>90</v>
      </c>
      <c r="I113" s="83" t="s">
        <v>481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175</v>
      </c>
      <c r="C115" s="83" t="s">
        <v>540</v>
      </c>
      <c r="D115" s="83" t="s">
        <v>541</v>
      </c>
      <c r="E115" s="83" t="s">
        <v>542</v>
      </c>
      <c r="F115" s="83" t="s">
        <v>170</v>
      </c>
      <c r="G115" s="83" t="s">
        <v>543</v>
      </c>
      <c r="H115" s="83" t="s">
        <v>544</v>
      </c>
      <c r="I115" s="83" t="s">
        <v>545</v>
      </c>
      <c r="J115" s="83" t="s">
        <v>476</v>
      </c>
      <c r="K115" s="83" t="s">
        <v>478</v>
      </c>
      <c r="L115"/>
      <c r="M115"/>
      <c r="N115"/>
      <c r="O115"/>
      <c r="P115"/>
      <c r="Q115"/>
      <c r="R115"/>
      <c r="S115"/>
    </row>
    <row r="116" spans="1:19">
      <c r="A116" s="83" t="s">
        <v>569</v>
      </c>
      <c r="B116" s="83" t="s">
        <v>877</v>
      </c>
      <c r="C116" s="83">
        <v>32.21</v>
      </c>
      <c r="D116" s="83">
        <v>32.21</v>
      </c>
      <c r="E116" s="83">
        <v>3.5249999999999999</v>
      </c>
      <c r="F116" s="83">
        <v>0.40699999999999997</v>
      </c>
      <c r="G116" s="83">
        <v>0.316</v>
      </c>
      <c r="H116" s="83" t="s">
        <v>547</v>
      </c>
      <c r="I116" s="83" t="s">
        <v>527</v>
      </c>
      <c r="J116" s="83">
        <v>0</v>
      </c>
      <c r="K116" s="83" t="s">
        <v>481</v>
      </c>
      <c r="L116"/>
      <c r="M116"/>
      <c r="N116"/>
      <c r="O116"/>
      <c r="P116"/>
      <c r="Q116"/>
      <c r="R116"/>
      <c r="S116"/>
    </row>
    <row r="117" spans="1:19">
      <c r="A117" s="83" t="s">
        <v>548</v>
      </c>
      <c r="B117" s="83" t="s">
        <v>877</v>
      </c>
      <c r="C117" s="83">
        <v>65.62</v>
      </c>
      <c r="D117" s="83">
        <v>65.62</v>
      </c>
      <c r="E117" s="83">
        <v>3.5249999999999999</v>
      </c>
      <c r="F117" s="83">
        <v>0.40699999999999997</v>
      </c>
      <c r="G117" s="83">
        <v>0.316</v>
      </c>
      <c r="H117" s="83" t="s">
        <v>547</v>
      </c>
      <c r="I117" s="83" t="s">
        <v>498</v>
      </c>
      <c r="J117" s="83">
        <v>180</v>
      </c>
      <c r="K117" s="83" t="s">
        <v>485</v>
      </c>
      <c r="L117"/>
      <c r="M117"/>
      <c r="N117"/>
      <c r="O117"/>
      <c r="P117"/>
      <c r="Q117"/>
      <c r="R117"/>
      <c r="S117"/>
    </row>
    <row r="118" spans="1:19">
      <c r="A118" s="83" t="s">
        <v>560</v>
      </c>
      <c r="B118" s="83" t="s">
        <v>877</v>
      </c>
      <c r="C118" s="83">
        <v>5.82</v>
      </c>
      <c r="D118" s="83">
        <v>23.29</v>
      </c>
      <c r="E118" s="83">
        <v>3.5249999999999999</v>
      </c>
      <c r="F118" s="83">
        <v>0.40699999999999997</v>
      </c>
      <c r="G118" s="83">
        <v>0.316</v>
      </c>
      <c r="H118" s="83" t="s">
        <v>547</v>
      </c>
      <c r="I118" s="83" t="s">
        <v>515</v>
      </c>
      <c r="J118" s="83">
        <v>0</v>
      </c>
      <c r="K118" s="83" t="s">
        <v>481</v>
      </c>
      <c r="L118"/>
      <c r="M118"/>
      <c r="N118"/>
      <c r="O118"/>
      <c r="P118"/>
      <c r="Q118"/>
      <c r="R118"/>
      <c r="S118"/>
    </row>
    <row r="119" spans="1:19">
      <c r="A119" s="83" t="s">
        <v>562</v>
      </c>
      <c r="B119" s="83" t="s">
        <v>877</v>
      </c>
      <c r="C119" s="83">
        <v>2.15</v>
      </c>
      <c r="D119" s="83">
        <v>8.58</v>
      </c>
      <c r="E119" s="83">
        <v>3.5249999999999999</v>
      </c>
      <c r="F119" s="83">
        <v>0.40699999999999997</v>
      </c>
      <c r="G119" s="83">
        <v>0.316</v>
      </c>
      <c r="H119" s="83" t="s">
        <v>547</v>
      </c>
      <c r="I119" s="83" t="s">
        <v>517</v>
      </c>
      <c r="J119" s="83">
        <v>180</v>
      </c>
      <c r="K119" s="83" t="s">
        <v>485</v>
      </c>
      <c r="L119"/>
      <c r="M119"/>
      <c r="N119"/>
      <c r="O119"/>
      <c r="P119"/>
      <c r="Q119"/>
      <c r="R119"/>
      <c r="S119"/>
    </row>
    <row r="120" spans="1:19">
      <c r="A120" s="83" t="s">
        <v>561</v>
      </c>
      <c r="B120" s="83" t="s">
        <v>877</v>
      </c>
      <c r="C120" s="83">
        <v>2.15</v>
      </c>
      <c r="D120" s="83">
        <v>8.59</v>
      </c>
      <c r="E120" s="83">
        <v>3.5249999999999999</v>
      </c>
      <c r="F120" s="83">
        <v>0.40699999999999997</v>
      </c>
      <c r="G120" s="83">
        <v>0.316</v>
      </c>
      <c r="H120" s="83" t="s">
        <v>547</v>
      </c>
      <c r="I120" s="83" t="s">
        <v>516</v>
      </c>
      <c r="J120" s="83">
        <v>0</v>
      </c>
      <c r="K120" s="83" t="s">
        <v>481</v>
      </c>
      <c r="L120"/>
      <c r="M120"/>
      <c r="N120"/>
      <c r="O120"/>
      <c r="P120"/>
      <c r="Q120"/>
      <c r="R120"/>
      <c r="S120"/>
    </row>
    <row r="121" spans="1:19">
      <c r="A121" s="83" t="s">
        <v>563</v>
      </c>
      <c r="B121" s="83" t="s">
        <v>877</v>
      </c>
      <c r="C121" s="83">
        <v>5.82</v>
      </c>
      <c r="D121" s="83">
        <v>23.29</v>
      </c>
      <c r="E121" s="83">
        <v>3.5249999999999999</v>
      </c>
      <c r="F121" s="83">
        <v>0.40699999999999997</v>
      </c>
      <c r="G121" s="83">
        <v>0.316</v>
      </c>
      <c r="H121" s="83" t="s">
        <v>547</v>
      </c>
      <c r="I121" s="83" t="s">
        <v>518</v>
      </c>
      <c r="J121" s="83">
        <v>180</v>
      </c>
      <c r="K121" s="83" t="s">
        <v>485</v>
      </c>
      <c r="L121"/>
      <c r="M121"/>
      <c r="N121"/>
      <c r="O121"/>
      <c r="P121"/>
      <c r="Q121"/>
      <c r="R121"/>
      <c r="S121"/>
    </row>
    <row r="122" spans="1:19">
      <c r="A122" s="83" t="s">
        <v>574</v>
      </c>
      <c r="B122" s="83" t="s">
        <v>877</v>
      </c>
      <c r="C122" s="83">
        <v>5.83</v>
      </c>
      <c r="D122" s="83">
        <v>5.83</v>
      </c>
      <c r="E122" s="83">
        <v>3.5249999999999999</v>
      </c>
      <c r="F122" s="83">
        <v>0.40699999999999997</v>
      </c>
      <c r="G122" s="83">
        <v>0.316</v>
      </c>
      <c r="H122" s="83" t="s">
        <v>547</v>
      </c>
      <c r="I122" s="83" t="s">
        <v>535</v>
      </c>
      <c r="J122" s="83">
        <v>0</v>
      </c>
      <c r="K122" s="83" t="s">
        <v>481</v>
      </c>
      <c r="L122"/>
      <c r="M122"/>
      <c r="N122"/>
      <c r="O122"/>
      <c r="P122"/>
      <c r="Q122"/>
      <c r="R122"/>
      <c r="S122"/>
    </row>
    <row r="123" spans="1:19">
      <c r="A123" s="83" t="s">
        <v>575</v>
      </c>
      <c r="B123" s="83" t="s">
        <v>877</v>
      </c>
      <c r="C123" s="83">
        <v>5.21</v>
      </c>
      <c r="D123" s="83">
        <v>5.21</v>
      </c>
      <c r="E123" s="83">
        <v>3.5249999999999999</v>
      </c>
      <c r="F123" s="83">
        <v>0.40699999999999997</v>
      </c>
      <c r="G123" s="83">
        <v>0.316</v>
      </c>
      <c r="H123" s="83" t="s">
        <v>547</v>
      </c>
      <c r="I123" s="83" t="s">
        <v>536</v>
      </c>
      <c r="J123" s="83">
        <v>0</v>
      </c>
      <c r="K123" s="83" t="s">
        <v>481</v>
      </c>
      <c r="L123"/>
      <c r="M123"/>
      <c r="N123"/>
      <c r="O123"/>
      <c r="P123"/>
      <c r="Q123"/>
      <c r="R123"/>
      <c r="S123"/>
    </row>
    <row r="124" spans="1:19">
      <c r="A124" s="83" t="s">
        <v>576</v>
      </c>
      <c r="B124" s="83" t="s">
        <v>877</v>
      </c>
      <c r="C124" s="83">
        <v>17.18</v>
      </c>
      <c r="D124" s="83">
        <v>17.18</v>
      </c>
      <c r="E124" s="83">
        <v>3.5249999999999999</v>
      </c>
      <c r="F124" s="83">
        <v>0.40699999999999997</v>
      </c>
      <c r="G124" s="83">
        <v>0.316</v>
      </c>
      <c r="H124" s="83" t="s">
        <v>547</v>
      </c>
      <c r="I124" s="83" t="s">
        <v>537</v>
      </c>
      <c r="J124" s="83">
        <v>180</v>
      </c>
      <c r="K124" s="83" t="s">
        <v>485</v>
      </c>
      <c r="L124"/>
      <c r="M124"/>
      <c r="N124"/>
      <c r="O124"/>
      <c r="P124"/>
      <c r="Q124"/>
      <c r="R124"/>
      <c r="S124"/>
    </row>
    <row r="125" spans="1:19">
      <c r="A125" s="83" t="s">
        <v>570</v>
      </c>
      <c r="B125" s="83" t="s">
        <v>877</v>
      </c>
      <c r="C125" s="83">
        <v>32.21</v>
      </c>
      <c r="D125" s="83">
        <v>32.21</v>
      </c>
      <c r="E125" s="83">
        <v>3.5249999999999999</v>
      </c>
      <c r="F125" s="83">
        <v>0.40699999999999997</v>
      </c>
      <c r="G125" s="83">
        <v>0.316</v>
      </c>
      <c r="H125" s="83" t="s">
        <v>547</v>
      </c>
      <c r="I125" s="83" t="s">
        <v>529</v>
      </c>
      <c r="J125" s="83">
        <v>0</v>
      </c>
      <c r="K125" s="83" t="s">
        <v>481</v>
      </c>
      <c r="L125"/>
      <c r="M125"/>
      <c r="N125"/>
      <c r="O125"/>
      <c r="P125"/>
      <c r="Q125"/>
      <c r="R125"/>
      <c r="S125"/>
    </row>
    <row r="126" spans="1:19">
      <c r="A126" s="83" t="s">
        <v>573</v>
      </c>
      <c r="B126" s="83" t="s">
        <v>877</v>
      </c>
      <c r="C126" s="83">
        <v>4.5999999999999996</v>
      </c>
      <c r="D126" s="83">
        <v>4.5999999999999996</v>
      </c>
      <c r="E126" s="83">
        <v>3.5249999999999999</v>
      </c>
      <c r="F126" s="83">
        <v>0.40699999999999997</v>
      </c>
      <c r="G126" s="83">
        <v>0.316</v>
      </c>
      <c r="H126" s="83" t="s">
        <v>547</v>
      </c>
      <c r="I126" s="83" t="s">
        <v>533</v>
      </c>
      <c r="J126" s="83">
        <v>180</v>
      </c>
      <c r="K126" s="83" t="s">
        <v>485</v>
      </c>
      <c r="L126"/>
      <c r="M126"/>
      <c r="N126"/>
      <c r="O126"/>
      <c r="P126"/>
      <c r="Q126"/>
      <c r="R126"/>
      <c r="S126"/>
    </row>
    <row r="127" spans="1:19">
      <c r="A127" s="83" t="s">
        <v>572</v>
      </c>
      <c r="B127" s="83" t="s">
        <v>877</v>
      </c>
      <c r="C127" s="83">
        <v>17.18</v>
      </c>
      <c r="D127" s="83">
        <v>17.18</v>
      </c>
      <c r="E127" s="83">
        <v>3.5249999999999999</v>
      </c>
      <c r="F127" s="83">
        <v>0.40699999999999997</v>
      </c>
      <c r="G127" s="83">
        <v>0.316</v>
      </c>
      <c r="H127" s="83" t="s">
        <v>547</v>
      </c>
      <c r="I127" s="83" t="s">
        <v>532</v>
      </c>
      <c r="J127" s="83">
        <v>90</v>
      </c>
      <c r="K127" s="83" t="s">
        <v>483</v>
      </c>
      <c r="L127"/>
      <c r="M127"/>
      <c r="N127"/>
      <c r="O127"/>
      <c r="P127"/>
      <c r="Q127"/>
      <c r="R127"/>
      <c r="S127"/>
    </row>
    <row r="128" spans="1:19">
      <c r="A128" s="83" t="s">
        <v>571</v>
      </c>
      <c r="B128" s="83" t="s">
        <v>877</v>
      </c>
      <c r="C128" s="83">
        <v>4.5999999999999996</v>
      </c>
      <c r="D128" s="83">
        <v>4.5999999999999996</v>
      </c>
      <c r="E128" s="83">
        <v>3.5249999999999999</v>
      </c>
      <c r="F128" s="83">
        <v>0.40699999999999997</v>
      </c>
      <c r="G128" s="83">
        <v>0.316</v>
      </c>
      <c r="H128" s="83" t="s">
        <v>547</v>
      </c>
      <c r="I128" s="83" t="s">
        <v>531</v>
      </c>
      <c r="J128" s="83">
        <v>0</v>
      </c>
      <c r="K128" s="83" t="s">
        <v>481</v>
      </c>
      <c r="L128"/>
      <c r="M128"/>
      <c r="N128"/>
      <c r="O128"/>
      <c r="P128"/>
      <c r="Q128"/>
      <c r="R128"/>
      <c r="S128"/>
    </row>
    <row r="129" spans="1:19">
      <c r="A129" s="83" t="s">
        <v>549</v>
      </c>
      <c r="B129" s="83" t="s">
        <v>877</v>
      </c>
      <c r="C129" s="83">
        <v>85.24</v>
      </c>
      <c r="D129" s="83">
        <v>85.24</v>
      </c>
      <c r="E129" s="83">
        <v>3.5249999999999999</v>
      </c>
      <c r="F129" s="83">
        <v>0.40699999999999997</v>
      </c>
      <c r="G129" s="83">
        <v>0.316</v>
      </c>
      <c r="H129" s="83" t="s">
        <v>547</v>
      </c>
      <c r="I129" s="83" t="s">
        <v>502</v>
      </c>
      <c r="J129" s="83">
        <v>180</v>
      </c>
      <c r="K129" s="83" t="s">
        <v>485</v>
      </c>
      <c r="L129"/>
      <c r="M129"/>
      <c r="N129"/>
      <c r="O129"/>
      <c r="P129"/>
      <c r="Q129"/>
      <c r="R129"/>
      <c r="S129"/>
    </row>
    <row r="130" spans="1:19">
      <c r="A130" s="83" t="s">
        <v>546</v>
      </c>
      <c r="B130" s="83" t="s">
        <v>877</v>
      </c>
      <c r="C130" s="83">
        <v>23.3</v>
      </c>
      <c r="D130" s="83">
        <v>23.3</v>
      </c>
      <c r="E130" s="83">
        <v>3.5249999999999999</v>
      </c>
      <c r="F130" s="83">
        <v>0.40699999999999997</v>
      </c>
      <c r="G130" s="83">
        <v>0.316</v>
      </c>
      <c r="H130" s="83" t="s">
        <v>547</v>
      </c>
      <c r="I130" s="83" t="s">
        <v>489</v>
      </c>
      <c r="J130" s="83">
        <v>180</v>
      </c>
      <c r="K130" s="83" t="s">
        <v>485</v>
      </c>
      <c r="L130"/>
      <c r="M130"/>
      <c r="N130"/>
      <c r="O130"/>
      <c r="P130"/>
      <c r="Q130"/>
      <c r="R130"/>
      <c r="S130"/>
    </row>
    <row r="131" spans="1:19">
      <c r="A131" s="83" t="s">
        <v>550</v>
      </c>
      <c r="B131" s="83" t="s">
        <v>878</v>
      </c>
      <c r="C131" s="83">
        <v>4.5999999999999996</v>
      </c>
      <c r="D131" s="83">
        <v>18.39</v>
      </c>
      <c r="E131" s="83">
        <v>3.5249999999999999</v>
      </c>
      <c r="F131" s="83">
        <v>0.40699999999999997</v>
      </c>
      <c r="G131" s="83">
        <v>0.316</v>
      </c>
      <c r="H131" s="83" t="s">
        <v>547</v>
      </c>
      <c r="I131" s="83" t="s">
        <v>505</v>
      </c>
      <c r="J131" s="83">
        <v>180</v>
      </c>
      <c r="K131" s="83" t="s">
        <v>485</v>
      </c>
      <c r="L131"/>
      <c r="M131"/>
      <c r="N131"/>
      <c r="O131"/>
      <c r="P131"/>
      <c r="Q131"/>
      <c r="R131"/>
      <c r="S131"/>
    </row>
    <row r="132" spans="1:19">
      <c r="A132" s="83" t="s">
        <v>551</v>
      </c>
      <c r="B132" s="83" t="s">
        <v>878</v>
      </c>
      <c r="C132" s="83">
        <v>8.58</v>
      </c>
      <c r="D132" s="83">
        <v>34.33</v>
      </c>
      <c r="E132" s="83">
        <v>3.5249999999999999</v>
      </c>
      <c r="F132" s="83">
        <v>0.40699999999999997</v>
      </c>
      <c r="G132" s="83">
        <v>0.316</v>
      </c>
      <c r="H132" s="83" t="s">
        <v>547</v>
      </c>
      <c r="I132" s="83" t="s">
        <v>506</v>
      </c>
      <c r="J132" s="83">
        <v>270</v>
      </c>
      <c r="K132" s="83" t="s">
        <v>487</v>
      </c>
      <c r="L132"/>
      <c r="M132"/>
      <c r="N132"/>
      <c r="O132"/>
      <c r="P132"/>
      <c r="Q132"/>
      <c r="R132"/>
      <c r="S132"/>
    </row>
    <row r="133" spans="1:19">
      <c r="A133" s="83" t="s">
        <v>564</v>
      </c>
      <c r="B133" s="83" t="s">
        <v>878</v>
      </c>
      <c r="C133" s="83">
        <v>4.5999999999999996</v>
      </c>
      <c r="D133" s="83">
        <v>4.5999999999999996</v>
      </c>
      <c r="E133" s="83">
        <v>3.5249999999999999</v>
      </c>
      <c r="F133" s="83">
        <v>0.40699999999999997</v>
      </c>
      <c r="G133" s="83">
        <v>0.316</v>
      </c>
      <c r="H133" s="83" t="s">
        <v>547</v>
      </c>
      <c r="I133" s="83" t="s">
        <v>519</v>
      </c>
      <c r="J133" s="83">
        <v>180</v>
      </c>
      <c r="K133" s="83" t="s">
        <v>485</v>
      </c>
      <c r="L133"/>
      <c r="M133"/>
      <c r="N133"/>
      <c r="O133"/>
      <c r="P133"/>
      <c r="Q133"/>
      <c r="R133"/>
      <c r="S133"/>
    </row>
    <row r="134" spans="1:19">
      <c r="A134" s="83" t="s">
        <v>565</v>
      </c>
      <c r="B134" s="83" t="s">
        <v>878</v>
      </c>
      <c r="C134" s="83">
        <v>8.59</v>
      </c>
      <c r="D134" s="83">
        <v>8.59</v>
      </c>
      <c r="E134" s="83">
        <v>3.5249999999999999</v>
      </c>
      <c r="F134" s="83">
        <v>0.40699999999999997</v>
      </c>
      <c r="G134" s="83">
        <v>0.316</v>
      </c>
      <c r="H134" s="83" t="s">
        <v>547</v>
      </c>
      <c r="I134" s="83" t="s">
        <v>520</v>
      </c>
      <c r="J134" s="83">
        <v>270</v>
      </c>
      <c r="K134" s="83" t="s">
        <v>487</v>
      </c>
      <c r="L134"/>
      <c r="M134"/>
      <c r="N134"/>
      <c r="O134"/>
      <c r="P134"/>
      <c r="Q134"/>
      <c r="R134"/>
      <c r="S134"/>
    </row>
    <row r="135" spans="1:19">
      <c r="A135" s="83" t="s">
        <v>552</v>
      </c>
      <c r="B135" s="83" t="s">
        <v>878</v>
      </c>
      <c r="C135" s="83">
        <v>4.5999999999999996</v>
      </c>
      <c r="D135" s="83">
        <v>18.39</v>
      </c>
      <c r="E135" s="83">
        <v>3.5249999999999999</v>
      </c>
      <c r="F135" s="83">
        <v>0.40699999999999997</v>
      </c>
      <c r="G135" s="83">
        <v>0.316</v>
      </c>
      <c r="H135" s="83" t="s">
        <v>547</v>
      </c>
      <c r="I135" s="83" t="s">
        <v>507</v>
      </c>
      <c r="J135" s="83">
        <v>0</v>
      </c>
      <c r="K135" s="83" t="s">
        <v>481</v>
      </c>
      <c r="L135"/>
      <c r="M135"/>
      <c r="N135"/>
      <c r="O135"/>
      <c r="P135"/>
      <c r="Q135"/>
      <c r="R135"/>
      <c r="S135"/>
    </row>
    <row r="136" spans="1:19">
      <c r="A136" s="83" t="s">
        <v>553</v>
      </c>
      <c r="B136" s="83" t="s">
        <v>878</v>
      </c>
      <c r="C136" s="83">
        <v>8.58</v>
      </c>
      <c r="D136" s="83">
        <v>34.33</v>
      </c>
      <c r="E136" s="83">
        <v>3.5249999999999999</v>
      </c>
      <c r="F136" s="83">
        <v>0.40699999999999997</v>
      </c>
      <c r="G136" s="83">
        <v>0.316</v>
      </c>
      <c r="H136" s="83" t="s">
        <v>547</v>
      </c>
      <c r="I136" s="83" t="s">
        <v>508</v>
      </c>
      <c r="J136" s="83">
        <v>270</v>
      </c>
      <c r="K136" s="83" t="s">
        <v>487</v>
      </c>
      <c r="L136"/>
      <c r="M136"/>
      <c r="N136"/>
      <c r="O136"/>
      <c r="P136"/>
      <c r="Q136"/>
      <c r="R136"/>
      <c r="S136"/>
    </row>
    <row r="137" spans="1:19">
      <c r="A137" s="83" t="s">
        <v>566</v>
      </c>
      <c r="B137" s="83" t="s">
        <v>878</v>
      </c>
      <c r="C137" s="83">
        <v>4.5999999999999996</v>
      </c>
      <c r="D137" s="83">
        <v>4.5999999999999996</v>
      </c>
      <c r="E137" s="83">
        <v>3.5249999999999999</v>
      </c>
      <c r="F137" s="83">
        <v>0.40699999999999997</v>
      </c>
      <c r="G137" s="83">
        <v>0.316</v>
      </c>
      <c r="H137" s="83" t="s">
        <v>547</v>
      </c>
      <c r="I137" s="83" t="s">
        <v>522</v>
      </c>
      <c r="J137" s="83">
        <v>0</v>
      </c>
      <c r="K137" s="83" t="s">
        <v>481</v>
      </c>
      <c r="L137"/>
      <c r="M137"/>
      <c r="N137"/>
      <c r="O137"/>
      <c r="P137"/>
      <c r="Q137"/>
      <c r="R137"/>
      <c r="S137"/>
    </row>
    <row r="138" spans="1:19">
      <c r="A138" s="83" t="s">
        <v>567</v>
      </c>
      <c r="B138" s="83" t="s">
        <v>878</v>
      </c>
      <c r="C138" s="83">
        <v>8.59</v>
      </c>
      <c r="D138" s="83">
        <v>8.59</v>
      </c>
      <c r="E138" s="83">
        <v>3.5249999999999999</v>
      </c>
      <c r="F138" s="83">
        <v>0.40699999999999997</v>
      </c>
      <c r="G138" s="83">
        <v>0.316</v>
      </c>
      <c r="H138" s="83" t="s">
        <v>547</v>
      </c>
      <c r="I138" s="83" t="s">
        <v>523</v>
      </c>
      <c r="J138" s="83">
        <v>270</v>
      </c>
      <c r="K138" s="83" t="s">
        <v>487</v>
      </c>
      <c r="L138"/>
      <c r="M138"/>
      <c r="N138"/>
      <c r="O138"/>
      <c r="P138"/>
      <c r="Q138"/>
      <c r="R138"/>
      <c r="S138"/>
    </row>
    <row r="139" spans="1:19">
      <c r="A139" s="83" t="s">
        <v>554</v>
      </c>
      <c r="B139" s="83" t="s">
        <v>878</v>
      </c>
      <c r="C139" s="83">
        <v>3.68</v>
      </c>
      <c r="D139" s="83">
        <v>279.51</v>
      </c>
      <c r="E139" s="83">
        <v>3.5249999999999999</v>
      </c>
      <c r="F139" s="83">
        <v>0.40699999999999997</v>
      </c>
      <c r="G139" s="83">
        <v>0.316</v>
      </c>
      <c r="H139" s="83" t="s">
        <v>547</v>
      </c>
      <c r="I139" s="83" t="s">
        <v>509</v>
      </c>
      <c r="J139" s="83">
        <v>180</v>
      </c>
      <c r="K139" s="83" t="s">
        <v>485</v>
      </c>
      <c r="L139"/>
      <c r="M139"/>
      <c r="N139"/>
      <c r="O139"/>
      <c r="P139"/>
      <c r="Q139"/>
      <c r="R139"/>
      <c r="S139"/>
    </row>
    <row r="140" spans="1:19">
      <c r="A140" s="83" t="s">
        <v>568</v>
      </c>
      <c r="B140" s="83" t="s">
        <v>878</v>
      </c>
      <c r="C140" s="83">
        <v>6.75</v>
      </c>
      <c r="D140" s="83">
        <v>60.74</v>
      </c>
      <c r="E140" s="83">
        <v>3.5249999999999999</v>
      </c>
      <c r="F140" s="83">
        <v>0.40699999999999997</v>
      </c>
      <c r="G140" s="83">
        <v>0.316</v>
      </c>
      <c r="H140" s="83" t="s">
        <v>547</v>
      </c>
      <c r="I140" s="83" t="s">
        <v>525</v>
      </c>
      <c r="J140" s="83">
        <v>180</v>
      </c>
      <c r="K140" s="83" t="s">
        <v>485</v>
      </c>
      <c r="L140"/>
      <c r="M140"/>
      <c r="N140"/>
      <c r="O140"/>
      <c r="P140"/>
      <c r="Q140"/>
      <c r="R140"/>
      <c r="S140"/>
    </row>
    <row r="141" spans="1:19">
      <c r="A141" s="83" t="s">
        <v>555</v>
      </c>
      <c r="B141" s="83" t="s">
        <v>878</v>
      </c>
      <c r="C141" s="83">
        <v>3.68</v>
      </c>
      <c r="D141" s="83">
        <v>279.60000000000002</v>
      </c>
      <c r="E141" s="83">
        <v>3.5249999999999999</v>
      </c>
      <c r="F141" s="83">
        <v>0.40699999999999997</v>
      </c>
      <c r="G141" s="83">
        <v>0.316</v>
      </c>
      <c r="H141" s="83" t="s">
        <v>547</v>
      </c>
      <c r="I141" s="83" t="s">
        <v>510</v>
      </c>
      <c r="J141" s="83">
        <v>0</v>
      </c>
      <c r="K141" s="83" t="s">
        <v>481</v>
      </c>
      <c r="L141"/>
      <c r="M141"/>
      <c r="N141"/>
      <c r="O141"/>
      <c r="P141"/>
      <c r="Q141"/>
      <c r="R141"/>
      <c r="S141"/>
    </row>
    <row r="142" spans="1:19">
      <c r="A142" s="83" t="s">
        <v>556</v>
      </c>
      <c r="B142" s="83" t="s">
        <v>878</v>
      </c>
      <c r="C142" s="83">
        <v>8.58</v>
      </c>
      <c r="D142" s="83">
        <v>34.33</v>
      </c>
      <c r="E142" s="83">
        <v>3.5249999999999999</v>
      </c>
      <c r="F142" s="83">
        <v>0.40699999999999997</v>
      </c>
      <c r="G142" s="83">
        <v>0.316</v>
      </c>
      <c r="H142" s="83" t="s">
        <v>547</v>
      </c>
      <c r="I142" s="83" t="s">
        <v>511</v>
      </c>
      <c r="J142" s="83">
        <v>90</v>
      </c>
      <c r="K142" s="83" t="s">
        <v>483</v>
      </c>
      <c r="L142"/>
      <c r="M142"/>
      <c r="N142"/>
      <c r="O142"/>
      <c r="P142"/>
      <c r="Q142"/>
      <c r="R142"/>
      <c r="S142"/>
    </row>
    <row r="143" spans="1:19">
      <c r="A143" s="83" t="s">
        <v>557</v>
      </c>
      <c r="B143" s="83" t="s">
        <v>878</v>
      </c>
      <c r="C143" s="83">
        <v>4.5999999999999996</v>
      </c>
      <c r="D143" s="83">
        <v>18.39</v>
      </c>
      <c r="E143" s="83">
        <v>3.5249999999999999</v>
      </c>
      <c r="F143" s="83">
        <v>0.40699999999999997</v>
      </c>
      <c r="G143" s="83">
        <v>0.316</v>
      </c>
      <c r="H143" s="83" t="s">
        <v>547</v>
      </c>
      <c r="I143" s="83" t="s">
        <v>512</v>
      </c>
      <c r="J143" s="83">
        <v>180</v>
      </c>
      <c r="K143" s="83" t="s">
        <v>485</v>
      </c>
      <c r="L143"/>
      <c r="M143"/>
      <c r="N143"/>
      <c r="O143"/>
      <c r="P143"/>
      <c r="Q143"/>
      <c r="R143"/>
      <c r="S143"/>
    </row>
    <row r="144" spans="1:19">
      <c r="A144" s="83" t="s">
        <v>559</v>
      </c>
      <c r="B144" s="83" t="s">
        <v>878</v>
      </c>
      <c r="C144" s="83">
        <v>8.58</v>
      </c>
      <c r="D144" s="83">
        <v>34.33</v>
      </c>
      <c r="E144" s="83">
        <v>3.5249999999999999</v>
      </c>
      <c r="F144" s="83">
        <v>0.40699999999999997</v>
      </c>
      <c r="G144" s="83">
        <v>0.316</v>
      </c>
      <c r="H144" s="83" t="s">
        <v>547</v>
      </c>
      <c r="I144" s="83" t="s">
        <v>514</v>
      </c>
      <c r="J144" s="83">
        <v>90</v>
      </c>
      <c r="K144" s="83" t="s">
        <v>483</v>
      </c>
      <c r="L144"/>
      <c r="M144"/>
      <c r="N144"/>
      <c r="O144"/>
      <c r="P144"/>
      <c r="Q144"/>
      <c r="R144"/>
      <c r="S144"/>
    </row>
    <row r="145" spans="1:19">
      <c r="A145" s="83" t="s">
        <v>558</v>
      </c>
      <c r="B145" s="83" t="s">
        <v>878</v>
      </c>
      <c r="C145" s="83">
        <v>4.5999999999999996</v>
      </c>
      <c r="D145" s="83">
        <v>18.39</v>
      </c>
      <c r="E145" s="83">
        <v>3.5249999999999999</v>
      </c>
      <c r="F145" s="83">
        <v>0.40699999999999997</v>
      </c>
      <c r="G145" s="83">
        <v>0.316</v>
      </c>
      <c r="H145" s="83" t="s">
        <v>547</v>
      </c>
      <c r="I145" s="83" t="s">
        <v>513</v>
      </c>
      <c r="J145" s="83">
        <v>0</v>
      </c>
      <c r="K145" s="83" t="s">
        <v>481</v>
      </c>
      <c r="L145"/>
      <c r="M145"/>
      <c r="N145"/>
      <c r="O145"/>
      <c r="P145"/>
      <c r="Q145"/>
      <c r="R145"/>
      <c r="S145"/>
    </row>
    <row r="146" spans="1:19">
      <c r="A146" s="83" t="s">
        <v>577</v>
      </c>
      <c r="B146" s="83"/>
      <c r="C146" s="83"/>
      <c r="D146" s="83">
        <v>1214.08</v>
      </c>
      <c r="E146" s="83">
        <v>3.52</v>
      </c>
      <c r="F146" s="83">
        <v>0.40699999999999997</v>
      </c>
      <c r="G146" s="83">
        <v>0.316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578</v>
      </c>
      <c r="B147" s="83"/>
      <c r="C147" s="83"/>
      <c r="D147" s="83">
        <v>432.93</v>
      </c>
      <c r="E147" s="83">
        <v>3.52</v>
      </c>
      <c r="F147" s="83">
        <v>0.40699999999999997</v>
      </c>
      <c r="G147" s="83">
        <v>0.316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579</v>
      </c>
      <c r="B148" s="83"/>
      <c r="C148" s="83"/>
      <c r="D148" s="83">
        <v>781.15</v>
      </c>
      <c r="E148" s="83">
        <v>3.52</v>
      </c>
      <c r="F148" s="83">
        <v>0.40699999999999997</v>
      </c>
      <c r="G148" s="83">
        <v>0.316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240</v>
      </c>
      <c r="C150" s="83" t="s">
        <v>580</v>
      </c>
      <c r="D150" s="83" t="s">
        <v>581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582</v>
      </c>
      <c r="B151" s="83" t="s">
        <v>583</v>
      </c>
      <c r="C151" s="83">
        <v>1457534.08</v>
      </c>
      <c r="D151" s="83">
        <v>2.64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584</v>
      </c>
      <c r="B152" s="83" t="s">
        <v>585</v>
      </c>
      <c r="C152" s="83">
        <v>4693556.5599999996</v>
      </c>
      <c r="D152" s="83">
        <v>0.76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240</v>
      </c>
      <c r="C154" s="83" t="s">
        <v>586</v>
      </c>
      <c r="D154" s="83" t="s">
        <v>587</v>
      </c>
      <c r="E154" s="83" t="s">
        <v>588</v>
      </c>
      <c r="F154" s="83" t="s">
        <v>589</v>
      </c>
      <c r="G154" s="83" t="s">
        <v>581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590</v>
      </c>
      <c r="B155" s="83" t="s">
        <v>591</v>
      </c>
      <c r="C155" s="83">
        <v>27853.52</v>
      </c>
      <c r="D155" s="83">
        <v>18386.02</v>
      </c>
      <c r="E155" s="83">
        <v>9467.5</v>
      </c>
      <c r="F155" s="83">
        <v>0.66</v>
      </c>
      <c r="G155" s="83" t="s">
        <v>592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598</v>
      </c>
      <c r="B156" s="83" t="s">
        <v>591</v>
      </c>
      <c r="C156" s="83">
        <v>7481.02</v>
      </c>
      <c r="D156" s="83">
        <v>4942.93</v>
      </c>
      <c r="E156" s="83">
        <v>2538.09</v>
      </c>
      <c r="F156" s="83">
        <v>0.66</v>
      </c>
      <c r="G156" s="83" t="s">
        <v>592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593</v>
      </c>
      <c r="B157" s="83" t="s">
        <v>591</v>
      </c>
      <c r="C157" s="83">
        <v>27054.76</v>
      </c>
      <c r="D157" s="83">
        <v>17855.63</v>
      </c>
      <c r="E157" s="83">
        <v>9199.1299999999992</v>
      </c>
      <c r="F157" s="83">
        <v>0.66</v>
      </c>
      <c r="G157" s="83" t="s">
        <v>592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599</v>
      </c>
      <c r="B158" s="83" t="s">
        <v>591</v>
      </c>
      <c r="C158" s="83">
        <v>7291.93</v>
      </c>
      <c r="D158" s="83">
        <v>4816.93</v>
      </c>
      <c r="E158" s="83">
        <v>2475</v>
      </c>
      <c r="F158" s="83">
        <v>0.66</v>
      </c>
      <c r="G158" s="83" t="s">
        <v>592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594</v>
      </c>
      <c r="B159" s="83" t="s">
        <v>591</v>
      </c>
      <c r="C159" s="83">
        <v>459165.32</v>
      </c>
      <c r="D159" s="83">
        <v>283960.82</v>
      </c>
      <c r="E159" s="83">
        <v>175204.5</v>
      </c>
      <c r="F159" s="83">
        <v>0.62</v>
      </c>
      <c r="G159" s="83" t="s">
        <v>592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600</v>
      </c>
      <c r="B160" s="83" t="s">
        <v>591</v>
      </c>
      <c r="C160" s="83">
        <v>33071.660000000003</v>
      </c>
      <c r="D160" s="83">
        <v>20694.16</v>
      </c>
      <c r="E160" s="83">
        <v>12377.5</v>
      </c>
      <c r="F160" s="83">
        <v>0.63</v>
      </c>
      <c r="G160" s="83" t="s">
        <v>592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595</v>
      </c>
      <c r="B161" s="83" t="s">
        <v>591</v>
      </c>
      <c r="C161" s="83">
        <v>317500.98</v>
      </c>
      <c r="D161" s="83">
        <v>207223.1</v>
      </c>
      <c r="E161" s="83">
        <v>110277.88</v>
      </c>
      <c r="F161" s="83">
        <v>0.65</v>
      </c>
      <c r="G161" s="83" t="s">
        <v>592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596</v>
      </c>
      <c r="B162" s="83" t="s">
        <v>591</v>
      </c>
      <c r="C162" s="83">
        <v>22172.27</v>
      </c>
      <c r="D162" s="83">
        <v>14589.48</v>
      </c>
      <c r="E162" s="83">
        <v>7582.79</v>
      </c>
      <c r="F162" s="83">
        <v>0.66</v>
      </c>
      <c r="G162" s="83" t="s">
        <v>592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597</v>
      </c>
      <c r="B163" s="83" t="s">
        <v>591</v>
      </c>
      <c r="C163" s="83">
        <v>21748.67</v>
      </c>
      <c r="D163" s="83">
        <v>14311.46</v>
      </c>
      <c r="E163" s="83">
        <v>7437.2</v>
      </c>
      <c r="F163" s="83">
        <v>0.66</v>
      </c>
      <c r="G163" s="83" t="s">
        <v>592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601</v>
      </c>
      <c r="B164" s="83" t="s">
        <v>591</v>
      </c>
      <c r="C164" s="83">
        <v>41865.839999999997</v>
      </c>
      <c r="D164" s="83">
        <v>26698.31</v>
      </c>
      <c r="E164" s="83">
        <v>15167.53</v>
      </c>
      <c r="F164" s="83">
        <v>0.64</v>
      </c>
      <c r="G164" s="83" t="s">
        <v>592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602</v>
      </c>
      <c r="B165" s="83" t="s">
        <v>591</v>
      </c>
      <c r="C165" s="83">
        <v>3074.99</v>
      </c>
      <c r="D165" s="83">
        <v>1930.19</v>
      </c>
      <c r="E165" s="83">
        <v>1144.8</v>
      </c>
      <c r="F165" s="83">
        <v>0.63</v>
      </c>
      <c r="G165" s="83" t="s">
        <v>592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825</v>
      </c>
      <c r="B166" s="83" t="s">
        <v>591</v>
      </c>
      <c r="C166" s="83">
        <v>669435.96</v>
      </c>
      <c r="D166" s="83">
        <v>435343.77</v>
      </c>
      <c r="E166" s="83">
        <v>234092.19</v>
      </c>
      <c r="F166" s="83">
        <v>0.65</v>
      </c>
      <c r="G166" s="83" t="s">
        <v>592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240</v>
      </c>
      <c r="C168" s="83" t="s">
        <v>586</v>
      </c>
      <c r="D168" s="83" t="s">
        <v>581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622</v>
      </c>
      <c r="B169" s="83" t="s">
        <v>604</v>
      </c>
      <c r="C169" s="83">
        <v>129432.34</v>
      </c>
      <c r="D169" s="83" t="s">
        <v>592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603</v>
      </c>
      <c r="B170" s="83" t="s">
        <v>604</v>
      </c>
      <c r="C170" s="83">
        <v>102798.63</v>
      </c>
      <c r="D170" s="83" t="s">
        <v>592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610</v>
      </c>
      <c r="B171" s="83" t="s">
        <v>604</v>
      </c>
      <c r="C171" s="83">
        <v>61619.29</v>
      </c>
      <c r="D171" s="83" t="s">
        <v>592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618</v>
      </c>
      <c r="B172" s="83" t="s">
        <v>604</v>
      </c>
      <c r="C172" s="83">
        <v>35404.720000000001</v>
      </c>
      <c r="D172" s="83" t="s">
        <v>592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625</v>
      </c>
      <c r="B173" s="83" t="s">
        <v>604</v>
      </c>
      <c r="C173" s="83">
        <v>15807.61</v>
      </c>
      <c r="D173" s="83" t="s">
        <v>592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818</v>
      </c>
      <c r="B174" s="83" t="s">
        <v>819</v>
      </c>
      <c r="C174" s="83">
        <v>21013.75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623</v>
      </c>
      <c r="B175" s="83" t="s">
        <v>604</v>
      </c>
      <c r="C175" s="83">
        <v>132962.76</v>
      </c>
      <c r="D175" s="83" t="s">
        <v>592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624</v>
      </c>
      <c r="B176" s="83" t="s">
        <v>604</v>
      </c>
      <c r="C176" s="83">
        <v>53782.94</v>
      </c>
      <c r="D176" s="83" t="s">
        <v>592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609</v>
      </c>
      <c r="B177" s="83" t="s">
        <v>604</v>
      </c>
      <c r="C177" s="83">
        <v>154567.01</v>
      </c>
      <c r="D177" s="83" t="s">
        <v>592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611</v>
      </c>
      <c r="B178" s="83" t="s">
        <v>604</v>
      </c>
      <c r="C178" s="83">
        <v>285752.8</v>
      </c>
      <c r="D178" s="83" t="s">
        <v>592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607</v>
      </c>
      <c r="B179" s="83" t="s">
        <v>604</v>
      </c>
      <c r="C179" s="83">
        <v>2016.54</v>
      </c>
      <c r="D179" s="83" t="s">
        <v>592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605</v>
      </c>
      <c r="B180" s="83" t="s">
        <v>604</v>
      </c>
      <c r="C180" s="83">
        <v>19052.810000000001</v>
      </c>
      <c r="D180" s="83" t="s">
        <v>592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606</v>
      </c>
      <c r="B181" s="83" t="s">
        <v>604</v>
      </c>
      <c r="C181" s="83">
        <v>22268.63</v>
      </c>
      <c r="D181" s="83" t="s">
        <v>592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612</v>
      </c>
      <c r="B182" s="83" t="s">
        <v>604</v>
      </c>
      <c r="C182" s="83">
        <v>22526.3</v>
      </c>
      <c r="D182" s="83" t="s">
        <v>592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619</v>
      </c>
      <c r="B183" s="83" t="s">
        <v>604</v>
      </c>
      <c r="C183" s="83">
        <v>6408.19</v>
      </c>
      <c r="D183" s="83" t="s">
        <v>592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613</v>
      </c>
      <c r="B184" s="83" t="s">
        <v>604</v>
      </c>
      <c r="C184" s="83">
        <v>22433.4</v>
      </c>
      <c r="D184" s="83" t="s">
        <v>592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620</v>
      </c>
      <c r="B185" s="83" t="s">
        <v>604</v>
      </c>
      <c r="C185" s="83">
        <v>6390.11</v>
      </c>
      <c r="D185" s="83" t="s">
        <v>592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614</v>
      </c>
      <c r="B186" s="83" t="s">
        <v>604</v>
      </c>
      <c r="C186" s="83">
        <v>881855.12</v>
      </c>
      <c r="D186" s="83" t="s">
        <v>592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621</v>
      </c>
      <c r="B187" s="83" t="s">
        <v>604</v>
      </c>
      <c r="C187" s="83">
        <v>55945.86</v>
      </c>
      <c r="D187" s="83" t="s">
        <v>592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615</v>
      </c>
      <c r="B188" s="83" t="s">
        <v>604</v>
      </c>
      <c r="C188" s="83">
        <v>881855.12</v>
      </c>
      <c r="D188" s="83" t="s">
        <v>592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616</v>
      </c>
      <c r="B189" s="83" t="s">
        <v>604</v>
      </c>
      <c r="C189" s="83">
        <v>22071.41</v>
      </c>
      <c r="D189" s="83" t="s">
        <v>592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617</v>
      </c>
      <c r="B190" s="83" t="s">
        <v>604</v>
      </c>
      <c r="C190" s="83">
        <v>21989.360000000001</v>
      </c>
      <c r="D190" s="83" t="s">
        <v>592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608</v>
      </c>
      <c r="B191" s="83" t="s">
        <v>604</v>
      </c>
      <c r="C191" s="83">
        <v>1788.55</v>
      </c>
      <c r="D191" s="83" t="s">
        <v>592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626</v>
      </c>
      <c r="B192" s="83" t="s">
        <v>604</v>
      </c>
      <c r="C192" s="83">
        <v>67921.02</v>
      </c>
      <c r="D192" s="83" t="s">
        <v>592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627</v>
      </c>
      <c r="B193" s="83" t="s">
        <v>604</v>
      </c>
      <c r="C193" s="83">
        <v>4447.21</v>
      </c>
      <c r="D193" s="83" t="s">
        <v>592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826</v>
      </c>
      <c r="B194" s="83" t="s">
        <v>604</v>
      </c>
      <c r="C194" s="83">
        <v>387517.4</v>
      </c>
      <c r="D194" s="83" t="s">
        <v>592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240</v>
      </c>
      <c r="C196" s="83" t="s">
        <v>628</v>
      </c>
      <c r="D196" s="83" t="s">
        <v>629</v>
      </c>
      <c r="E196" s="83" t="s">
        <v>630</v>
      </c>
      <c r="F196" s="83" t="s">
        <v>631</v>
      </c>
      <c r="G196" s="83" t="s">
        <v>632</v>
      </c>
      <c r="H196" s="83" t="s">
        <v>633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820</v>
      </c>
      <c r="B197" s="83" t="s">
        <v>638</v>
      </c>
      <c r="C197" s="83">
        <v>0.54</v>
      </c>
      <c r="D197" s="83">
        <v>50</v>
      </c>
      <c r="E197" s="83">
        <v>0.64</v>
      </c>
      <c r="F197" s="83">
        <v>59.38</v>
      </c>
      <c r="G197" s="83">
        <v>1</v>
      </c>
      <c r="H197" s="83" t="s">
        <v>821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648</v>
      </c>
      <c r="B198" s="83" t="s">
        <v>635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636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649</v>
      </c>
      <c r="B199" s="83" t="s">
        <v>635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636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634</v>
      </c>
      <c r="B200" s="83" t="s">
        <v>635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636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637</v>
      </c>
      <c r="B201" s="83" t="s">
        <v>638</v>
      </c>
      <c r="C201" s="83">
        <v>0.52</v>
      </c>
      <c r="D201" s="83">
        <v>331</v>
      </c>
      <c r="E201" s="83">
        <v>1.49</v>
      </c>
      <c r="F201" s="83">
        <v>951.59</v>
      </c>
      <c r="G201" s="83">
        <v>1</v>
      </c>
      <c r="H201" s="83" t="s">
        <v>639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645</v>
      </c>
      <c r="B202" s="83" t="s">
        <v>638</v>
      </c>
      <c r="C202" s="83">
        <v>0.52</v>
      </c>
      <c r="D202" s="83">
        <v>331</v>
      </c>
      <c r="E202" s="83">
        <v>0.4</v>
      </c>
      <c r="F202" s="83">
        <v>256.12</v>
      </c>
      <c r="G202" s="83">
        <v>1</v>
      </c>
      <c r="H202" s="83" t="s">
        <v>639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640</v>
      </c>
      <c r="B203" s="83" t="s">
        <v>638</v>
      </c>
      <c r="C203" s="83">
        <v>0.52</v>
      </c>
      <c r="D203" s="83">
        <v>331</v>
      </c>
      <c r="E203" s="83">
        <v>1.45</v>
      </c>
      <c r="F203" s="83">
        <v>924.27</v>
      </c>
      <c r="G203" s="83">
        <v>1</v>
      </c>
      <c r="H203" s="83" t="s">
        <v>639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646</v>
      </c>
      <c r="B204" s="83" t="s">
        <v>638</v>
      </c>
      <c r="C204" s="83">
        <v>0.52</v>
      </c>
      <c r="D204" s="83">
        <v>331</v>
      </c>
      <c r="E204" s="83">
        <v>0.39</v>
      </c>
      <c r="F204" s="83">
        <v>249.56</v>
      </c>
      <c r="G204" s="83">
        <v>1</v>
      </c>
      <c r="H204" s="83" t="s">
        <v>639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641</v>
      </c>
      <c r="B205" s="83" t="s">
        <v>638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639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647</v>
      </c>
      <c r="B206" s="83" t="s">
        <v>638</v>
      </c>
      <c r="C206" s="83">
        <v>0.52</v>
      </c>
      <c r="D206" s="83">
        <v>331</v>
      </c>
      <c r="E206" s="83">
        <v>1.53</v>
      </c>
      <c r="F206" s="83">
        <v>973.27</v>
      </c>
      <c r="G206" s="83">
        <v>1</v>
      </c>
      <c r="H206" s="83" t="s">
        <v>639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642</v>
      </c>
      <c r="B207" s="83" t="s">
        <v>638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639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643</v>
      </c>
      <c r="B208" s="83" t="s">
        <v>638</v>
      </c>
      <c r="C208" s="83">
        <v>0.52</v>
      </c>
      <c r="D208" s="83">
        <v>331</v>
      </c>
      <c r="E208" s="83">
        <v>1.19</v>
      </c>
      <c r="F208" s="83">
        <v>756.04</v>
      </c>
      <c r="G208" s="83">
        <v>1</v>
      </c>
      <c r="H208" s="83" t="s">
        <v>639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644</v>
      </c>
      <c r="B209" s="83" t="s">
        <v>638</v>
      </c>
      <c r="C209" s="83">
        <v>0.52</v>
      </c>
      <c r="D209" s="83">
        <v>331</v>
      </c>
      <c r="E209" s="83">
        <v>1.17</v>
      </c>
      <c r="F209" s="83">
        <v>742.11</v>
      </c>
      <c r="G209" s="83">
        <v>1</v>
      </c>
      <c r="H209" s="83" t="s">
        <v>639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651</v>
      </c>
      <c r="B210" s="83" t="s">
        <v>638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650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652</v>
      </c>
      <c r="B211" s="83" t="s">
        <v>638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650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827</v>
      </c>
      <c r="B212" s="83" t="s">
        <v>638</v>
      </c>
      <c r="C212" s="83">
        <v>0.61</v>
      </c>
      <c r="D212" s="83">
        <v>1017.59</v>
      </c>
      <c r="E212" s="83">
        <v>40.74</v>
      </c>
      <c r="F212" s="83">
        <v>67492.83</v>
      </c>
      <c r="G212" s="83">
        <v>1</v>
      </c>
      <c r="H212" s="83" t="s">
        <v>650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240</v>
      </c>
      <c r="C214" s="83" t="s">
        <v>653</v>
      </c>
      <c r="D214" s="83" t="s">
        <v>654</v>
      </c>
      <c r="E214" s="83" t="s">
        <v>655</v>
      </c>
      <c r="F214" s="83" t="s">
        <v>656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661</v>
      </c>
      <c r="B215" s="83" t="s">
        <v>658</v>
      </c>
      <c r="C215" s="83" t="s">
        <v>659</v>
      </c>
      <c r="D215" s="83">
        <v>179352</v>
      </c>
      <c r="E215" s="83">
        <v>13356.28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660</v>
      </c>
      <c r="B216" s="83" t="s">
        <v>658</v>
      </c>
      <c r="C216" s="83" t="s">
        <v>659</v>
      </c>
      <c r="D216" s="83">
        <v>179352</v>
      </c>
      <c r="E216" s="83">
        <v>25844.720000000001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657</v>
      </c>
      <c r="B217" s="83" t="s">
        <v>658</v>
      </c>
      <c r="C217" s="83" t="s">
        <v>659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240</v>
      </c>
      <c r="C219" s="83" t="s">
        <v>662</v>
      </c>
      <c r="D219" s="83" t="s">
        <v>663</v>
      </c>
      <c r="E219" s="83" t="s">
        <v>664</v>
      </c>
      <c r="F219" s="83" t="s">
        <v>665</v>
      </c>
      <c r="G219" s="83" t="s">
        <v>666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667</v>
      </c>
      <c r="B220" s="83" t="s">
        <v>668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669</v>
      </c>
      <c r="C222" s="83" t="s">
        <v>670</v>
      </c>
      <c r="D222" s="83" t="s">
        <v>671</v>
      </c>
      <c r="E222" s="83" t="s">
        <v>672</v>
      </c>
      <c r="F222" s="83" t="s">
        <v>673</v>
      </c>
      <c r="G222" s="83" t="s">
        <v>674</v>
      </c>
      <c r="H222" s="83" t="s">
        <v>675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676</v>
      </c>
      <c r="B223" s="83">
        <v>196467.8849</v>
      </c>
      <c r="C223" s="83">
        <v>296.76929999999999</v>
      </c>
      <c r="D223" s="83">
        <v>429.21159999999998</v>
      </c>
      <c r="E223" s="83">
        <v>0</v>
      </c>
      <c r="F223" s="83">
        <v>3.0999999999999999E-3</v>
      </c>
      <c r="G223" s="84">
        <v>10175000</v>
      </c>
      <c r="H223" s="83">
        <v>79446.1351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677</v>
      </c>
      <c r="B224" s="83">
        <v>177627.74040000001</v>
      </c>
      <c r="C224" s="83">
        <v>269.30220000000003</v>
      </c>
      <c r="D224" s="83">
        <v>391.63830000000002</v>
      </c>
      <c r="E224" s="83">
        <v>0</v>
      </c>
      <c r="F224" s="83">
        <v>2.8E-3</v>
      </c>
      <c r="G224" s="84">
        <v>9284490</v>
      </c>
      <c r="H224" s="83">
        <v>71923.5435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678</v>
      </c>
      <c r="B225" s="83">
        <v>195512.0937</v>
      </c>
      <c r="C225" s="83">
        <v>300.8075</v>
      </c>
      <c r="D225" s="83">
        <v>446.94929999999999</v>
      </c>
      <c r="E225" s="83">
        <v>0</v>
      </c>
      <c r="F225" s="83">
        <v>3.2000000000000002E-3</v>
      </c>
      <c r="G225" s="84">
        <v>10596600</v>
      </c>
      <c r="H225" s="83">
        <v>79589.553100000005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679</v>
      </c>
      <c r="B226" s="83">
        <v>186080.4117</v>
      </c>
      <c r="C226" s="83">
        <v>289.21100000000001</v>
      </c>
      <c r="D226" s="83">
        <v>435.92880000000002</v>
      </c>
      <c r="E226" s="83">
        <v>0</v>
      </c>
      <c r="F226" s="83">
        <v>3.0999999999999999E-3</v>
      </c>
      <c r="G226" s="84">
        <v>10335900</v>
      </c>
      <c r="H226" s="83">
        <v>76031.819900000002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385</v>
      </c>
      <c r="B227" s="83">
        <v>192438.49979999999</v>
      </c>
      <c r="C227" s="83">
        <v>304.46719999999999</v>
      </c>
      <c r="D227" s="83">
        <v>470.26029999999997</v>
      </c>
      <c r="E227" s="83">
        <v>0</v>
      </c>
      <c r="F227" s="83">
        <v>3.3E-3</v>
      </c>
      <c r="G227" s="84">
        <v>11150900</v>
      </c>
      <c r="H227" s="83">
        <v>79149.220100000006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680</v>
      </c>
      <c r="B228" s="83">
        <v>194773.86799999999</v>
      </c>
      <c r="C228" s="83">
        <v>313.59179999999998</v>
      </c>
      <c r="D228" s="83">
        <v>495.6035</v>
      </c>
      <c r="E228" s="83">
        <v>0</v>
      </c>
      <c r="F228" s="83">
        <v>3.5000000000000001E-3</v>
      </c>
      <c r="G228" s="84">
        <v>11752800</v>
      </c>
      <c r="H228" s="83">
        <v>80634.5962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681</v>
      </c>
      <c r="B229" s="83">
        <v>210412.06640000001</v>
      </c>
      <c r="C229" s="83">
        <v>342.7946</v>
      </c>
      <c r="D229" s="83">
        <v>549.95069999999998</v>
      </c>
      <c r="E229" s="83">
        <v>0</v>
      </c>
      <c r="F229" s="83">
        <v>3.8999999999999998E-3</v>
      </c>
      <c r="G229" s="84">
        <v>13042300</v>
      </c>
      <c r="H229" s="83">
        <v>87497.720400000006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682</v>
      </c>
      <c r="B230" s="83">
        <v>204154.56940000001</v>
      </c>
      <c r="C230" s="83">
        <v>332.41160000000002</v>
      </c>
      <c r="D230" s="83">
        <v>532.91380000000004</v>
      </c>
      <c r="E230" s="83">
        <v>0</v>
      </c>
      <c r="F230" s="83">
        <v>3.8E-3</v>
      </c>
      <c r="G230" s="84">
        <v>12638300</v>
      </c>
      <c r="H230" s="83">
        <v>84877.380600000004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683</v>
      </c>
      <c r="B231" s="83">
        <v>188650.3259</v>
      </c>
      <c r="C231" s="83">
        <v>304.62079999999997</v>
      </c>
      <c r="D231" s="83">
        <v>483.23410000000001</v>
      </c>
      <c r="E231" s="83">
        <v>0</v>
      </c>
      <c r="F231" s="83">
        <v>3.3999999999999998E-3</v>
      </c>
      <c r="G231" s="84">
        <v>11459700</v>
      </c>
      <c r="H231" s="83">
        <v>78185.357699999993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684</v>
      </c>
      <c r="B232" s="83">
        <v>188462.1355</v>
      </c>
      <c r="C232" s="83">
        <v>298.84840000000003</v>
      </c>
      <c r="D232" s="83">
        <v>462.97500000000002</v>
      </c>
      <c r="E232" s="83">
        <v>0</v>
      </c>
      <c r="F232" s="83">
        <v>3.3E-3</v>
      </c>
      <c r="G232" s="84">
        <v>10978300</v>
      </c>
      <c r="H232" s="83">
        <v>77578.752500000002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685</v>
      </c>
      <c r="B233" s="83">
        <v>183357.50779999999</v>
      </c>
      <c r="C233" s="83">
        <v>284.5899</v>
      </c>
      <c r="D233" s="83">
        <v>428.1429</v>
      </c>
      <c r="E233" s="83">
        <v>0</v>
      </c>
      <c r="F233" s="83">
        <v>3.0999999999999999E-3</v>
      </c>
      <c r="G233" s="84">
        <v>10151200</v>
      </c>
      <c r="H233" s="83">
        <v>74881.643500000006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686</v>
      </c>
      <c r="B234" s="83">
        <v>193612.0638</v>
      </c>
      <c r="C234" s="83">
        <v>294.62860000000001</v>
      </c>
      <c r="D234" s="83">
        <v>430.83159999999998</v>
      </c>
      <c r="E234" s="83">
        <v>0</v>
      </c>
      <c r="F234" s="83">
        <v>3.0999999999999999E-3</v>
      </c>
      <c r="G234" s="84">
        <v>10213900</v>
      </c>
      <c r="H234" s="83">
        <v>78501.379100000006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687</v>
      </c>
      <c r="B236" s="84">
        <v>2311550</v>
      </c>
      <c r="C236" s="83">
        <v>3632.0428000000002</v>
      </c>
      <c r="D236" s="83">
        <v>5557.6397999999999</v>
      </c>
      <c r="E236" s="83">
        <v>0</v>
      </c>
      <c r="F236" s="83">
        <v>3.9600000000000003E-2</v>
      </c>
      <c r="G236" s="84">
        <v>131779000</v>
      </c>
      <c r="H236" s="83">
        <v>948297.1017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688</v>
      </c>
      <c r="B237" s="83">
        <v>177627.74040000001</v>
      </c>
      <c r="C237" s="83">
        <v>269.30220000000003</v>
      </c>
      <c r="D237" s="83">
        <v>391.63830000000002</v>
      </c>
      <c r="E237" s="83">
        <v>0</v>
      </c>
      <c r="F237" s="83">
        <v>2.8E-3</v>
      </c>
      <c r="G237" s="84">
        <v>9284490</v>
      </c>
      <c r="H237" s="83">
        <v>71923.5435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689</v>
      </c>
      <c r="B238" s="83">
        <v>210412.06640000001</v>
      </c>
      <c r="C238" s="83">
        <v>342.7946</v>
      </c>
      <c r="D238" s="83">
        <v>549.95069999999998</v>
      </c>
      <c r="E238" s="83">
        <v>0</v>
      </c>
      <c r="F238" s="83">
        <v>3.8999999999999998E-3</v>
      </c>
      <c r="G238" s="84">
        <v>13042300</v>
      </c>
      <c r="H238" s="83">
        <v>87497.720400000006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690</v>
      </c>
      <c r="C240" s="83" t="s">
        <v>691</v>
      </c>
      <c r="D240" s="83" t="s">
        <v>692</v>
      </c>
      <c r="E240" s="83" t="s">
        <v>693</v>
      </c>
      <c r="F240" s="83" t="s">
        <v>694</v>
      </c>
      <c r="G240" s="83" t="s">
        <v>695</v>
      </c>
      <c r="H240" s="83" t="s">
        <v>696</v>
      </c>
      <c r="I240" s="83" t="s">
        <v>697</v>
      </c>
      <c r="J240" s="83" t="s">
        <v>698</v>
      </c>
      <c r="K240" s="83" t="s">
        <v>699</v>
      </c>
      <c r="L240" s="83" t="s">
        <v>700</v>
      </c>
      <c r="M240" s="83" t="s">
        <v>701</v>
      </c>
      <c r="N240" s="83" t="s">
        <v>702</v>
      </c>
      <c r="O240" s="83" t="s">
        <v>703</v>
      </c>
      <c r="P240" s="83" t="s">
        <v>704</v>
      </c>
      <c r="Q240" s="83" t="s">
        <v>705</v>
      </c>
      <c r="R240" s="83" t="s">
        <v>706</v>
      </c>
      <c r="S240" s="83" t="s">
        <v>707</v>
      </c>
    </row>
    <row r="241" spans="1:19">
      <c r="A241" s="83" t="s">
        <v>676</v>
      </c>
      <c r="B241" s="84">
        <v>578271000000</v>
      </c>
      <c r="C241" s="83">
        <v>389102.63199999998</v>
      </c>
      <c r="D241" s="83" t="s">
        <v>801</v>
      </c>
      <c r="E241" s="83">
        <v>177438.022</v>
      </c>
      <c r="F241" s="83">
        <v>92719.3</v>
      </c>
      <c r="G241" s="83">
        <v>39098.955999999998</v>
      </c>
      <c r="H241" s="83">
        <v>0</v>
      </c>
      <c r="I241" s="83">
        <v>15189.825000000001</v>
      </c>
      <c r="J241" s="83">
        <v>11888</v>
      </c>
      <c r="K241" s="83">
        <v>1410.7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2469.0369999999998</v>
      </c>
      <c r="R241" s="83">
        <v>0</v>
      </c>
      <c r="S241" s="83">
        <v>0</v>
      </c>
    </row>
    <row r="242" spans="1:19">
      <c r="A242" s="83" t="s">
        <v>677</v>
      </c>
      <c r="B242" s="84">
        <v>527660000000</v>
      </c>
      <c r="C242" s="83">
        <v>399732.34399999998</v>
      </c>
      <c r="D242" s="83" t="s">
        <v>864</v>
      </c>
      <c r="E242" s="83">
        <v>177438.022</v>
      </c>
      <c r="F242" s="83">
        <v>92719.3</v>
      </c>
      <c r="G242" s="83">
        <v>42520.796999999999</v>
      </c>
      <c r="H242" s="83">
        <v>0</v>
      </c>
      <c r="I242" s="83">
        <v>22638.803</v>
      </c>
      <c r="J242" s="83">
        <v>11888</v>
      </c>
      <c r="K242" s="83">
        <v>1474.386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2164.2449999999999</v>
      </c>
      <c r="R242" s="83">
        <v>0</v>
      </c>
      <c r="S242" s="83">
        <v>0</v>
      </c>
    </row>
    <row r="243" spans="1:19">
      <c r="A243" s="83" t="s">
        <v>678</v>
      </c>
      <c r="B243" s="84">
        <v>602231000000</v>
      </c>
      <c r="C243" s="83">
        <v>420426.97899999999</v>
      </c>
      <c r="D243" s="83" t="s">
        <v>767</v>
      </c>
      <c r="E243" s="83">
        <v>177438.022</v>
      </c>
      <c r="F243" s="83">
        <v>92719.3</v>
      </c>
      <c r="G243" s="83">
        <v>44780.491999999998</v>
      </c>
      <c r="H243" s="83">
        <v>0</v>
      </c>
      <c r="I243" s="83">
        <v>40160.838000000003</v>
      </c>
      <c r="J243" s="83">
        <v>11888</v>
      </c>
      <c r="K243" s="83">
        <v>1829.384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2722.152</v>
      </c>
      <c r="R243" s="83">
        <v>0</v>
      </c>
      <c r="S243" s="83">
        <v>0</v>
      </c>
    </row>
    <row r="244" spans="1:19">
      <c r="A244" s="83" t="s">
        <v>679</v>
      </c>
      <c r="B244" s="84">
        <v>587414000000</v>
      </c>
      <c r="C244" s="83">
        <v>423673.728</v>
      </c>
      <c r="D244" s="83" t="s">
        <v>807</v>
      </c>
      <c r="E244" s="83">
        <v>177438.022</v>
      </c>
      <c r="F244" s="83">
        <v>92719.3</v>
      </c>
      <c r="G244" s="83">
        <v>44387.107000000004</v>
      </c>
      <c r="H244" s="83">
        <v>0</v>
      </c>
      <c r="I244" s="83">
        <v>43714.517999999996</v>
      </c>
      <c r="J244" s="83">
        <v>11888</v>
      </c>
      <c r="K244" s="83">
        <v>1878.5340000000001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2759.4569999999999</v>
      </c>
      <c r="R244" s="83">
        <v>0</v>
      </c>
      <c r="S244" s="83">
        <v>0</v>
      </c>
    </row>
    <row r="245" spans="1:19">
      <c r="A245" s="83" t="s">
        <v>385</v>
      </c>
      <c r="B245" s="84">
        <v>633733000000</v>
      </c>
      <c r="C245" s="83">
        <v>444730.07500000001</v>
      </c>
      <c r="D245" s="83" t="s">
        <v>892</v>
      </c>
      <c r="E245" s="83">
        <v>177438.022</v>
      </c>
      <c r="F245" s="83">
        <v>92719.3</v>
      </c>
      <c r="G245" s="83">
        <v>46862.417999999998</v>
      </c>
      <c r="H245" s="83">
        <v>0</v>
      </c>
      <c r="I245" s="83">
        <v>61302.036</v>
      </c>
      <c r="J245" s="83">
        <v>11888</v>
      </c>
      <c r="K245" s="83">
        <v>2776.16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2855.348</v>
      </c>
      <c r="R245" s="83">
        <v>0</v>
      </c>
      <c r="S245" s="83">
        <v>0</v>
      </c>
    </row>
    <row r="246" spans="1:19">
      <c r="A246" s="83" t="s">
        <v>680</v>
      </c>
      <c r="B246" s="84">
        <v>667942000000</v>
      </c>
      <c r="C246" s="83">
        <v>511677.74099999998</v>
      </c>
      <c r="D246" s="83" t="s">
        <v>865</v>
      </c>
      <c r="E246" s="83">
        <v>167588.533</v>
      </c>
      <c r="F246" s="83">
        <v>91473.540999999997</v>
      </c>
      <c r="G246" s="83">
        <v>50634.476000000002</v>
      </c>
      <c r="H246" s="83">
        <v>0</v>
      </c>
      <c r="I246" s="83">
        <v>144643.16699999999</v>
      </c>
      <c r="J246" s="83">
        <v>0</v>
      </c>
      <c r="K246" s="83">
        <v>5337.9970000000003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3111.2359999999999</v>
      </c>
      <c r="R246" s="83">
        <v>0</v>
      </c>
      <c r="S246" s="83">
        <v>0</v>
      </c>
    </row>
    <row r="247" spans="1:19">
      <c r="A247" s="83" t="s">
        <v>681</v>
      </c>
      <c r="B247" s="84">
        <v>741228000000</v>
      </c>
      <c r="C247" s="83">
        <v>518114.59499999997</v>
      </c>
      <c r="D247" s="83" t="s">
        <v>808</v>
      </c>
      <c r="E247" s="83">
        <v>177438.022</v>
      </c>
      <c r="F247" s="83">
        <v>92719.3</v>
      </c>
      <c r="G247" s="83">
        <v>53135.502999999997</v>
      </c>
      <c r="H247" s="83">
        <v>0</v>
      </c>
      <c r="I247" s="83">
        <v>139253.62899999999</v>
      </c>
      <c r="J247" s="83">
        <v>0</v>
      </c>
      <c r="K247" s="83">
        <v>4145.6779999999999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2533.6729999999998</v>
      </c>
      <c r="R247" s="83">
        <v>0</v>
      </c>
      <c r="S247" s="83">
        <v>0</v>
      </c>
    </row>
    <row r="248" spans="1:19">
      <c r="A248" s="83" t="s">
        <v>682</v>
      </c>
      <c r="B248" s="84">
        <v>718263000000</v>
      </c>
      <c r="C248" s="83">
        <v>498330.09600000002</v>
      </c>
      <c r="D248" s="83" t="s">
        <v>893</v>
      </c>
      <c r="E248" s="83">
        <v>177438.022</v>
      </c>
      <c r="F248" s="83">
        <v>92719.3</v>
      </c>
      <c r="G248" s="83">
        <v>51515.163</v>
      </c>
      <c r="H248" s="83">
        <v>0</v>
      </c>
      <c r="I248" s="83">
        <v>109711.156</v>
      </c>
      <c r="J248" s="83">
        <v>11888</v>
      </c>
      <c r="K248" s="83">
        <v>3677.6979999999999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2491.9659999999999</v>
      </c>
      <c r="R248" s="83">
        <v>0</v>
      </c>
      <c r="S248" s="83">
        <v>0</v>
      </c>
    </row>
    <row r="249" spans="1:19">
      <c r="A249" s="83" t="s">
        <v>683</v>
      </c>
      <c r="B249" s="84">
        <v>651280000000</v>
      </c>
      <c r="C249" s="83">
        <v>479422.74800000002</v>
      </c>
      <c r="D249" s="83" t="s">
        <v>799</v>
      </c>
      <c r="E249" s="83">
        <v>177438.022</v>
      </c>
      <c r="F249" s="83">
        <v>92719.3</v>
      </c>
      <c r="G249" s="83">
        <v>49451.832000000002</v>
      </c>
      <c r="H249" s="83">
        <v>0</v>
      </c>
      <c r="I249" s="83">
        <v>93612.38</v>
      </c>
      <c r="J249" s="83">
        <v>11888</v>
      </c>
      <c r="K249" s="83">
        <v>2971.2550000000001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2453.1680000000001</v>
      </c>
      <c r="R249" s="83">
        <v>0</v>
      </c>
      <c r="S249" s="83">
        <v>0</v>
      </c>
    </row>
    <row r="250" spans="1:19">
      <c r="A250" s="83" t="s">
        <v>684</v>
      </c>
      <c r="B250" s="84">
        <v>623922000000</v>
      </c>
      <c r="C250" s="83">
        <v>432318.11099999998</v>
      </c>
      <c r="D250" s="83" t="s">
        <v>800</v>
      </c>
      <c r="E250" s="83">
        <v>177438.022</v>
      </c>
      <c r="F250" s="83">
        <v>92719.3</v>
      </c>
      <c r="G250" s="83">
        <v>45346.767999999996</v>
      </c>
      <c r="H250" s="83">
        <v>0</v>
      </c>
      <c r="I250" s="83">
        <v>51155.129000000001</v>
      </c>
      <c r="J250" s="83">
        <v>11888</v>
      </c>
      <c r="K250" s="83">
        <v>2071.9459999999999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2810.154</v>
      </c>
      <c r="R250" s="83">
        <v>0</v>
      </c>
      <c r="S250" s="83">
        <v>0</v>
      </c>
    </row>
    <row r="251" spans="1:19">
      <c r="A251" s="83" t="s">
        <v>685</v>
      </c>
      <c r="B251" s="84">
        <v>576918000000</v>
      </c>
      <c r="C251" s="83">
        <v>399708.908</v>
      </c>
      <c r="D251" s="83" t="s">
        <v>866</v>
      </c>
      <c r="E251" s="83">
        <v>177438.022</v>
      </c>
      <c r="F251" s="83">
        <v>92719.3</v>
      </c>
      <c r="G251" s="83">
        <v>42276.637000000002</v>
      </c>
      <c r="H251" s="83">
        <v>0</v>
      </c>
      <c r="I251" s="83">
        <v>22787.37</v>
      </c>
      <c r="J251" s="83">
        <v>11888</v>
      </c>
      <c r="K251" s="83">
        <v>1497.0039999999999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2213.7840000000001</v>
      </c>
      <c r="R251" s="83">
        <v>0</v>
      </c>
      <c r="S251" s="83">
        <v>0</v>
      </c>
    </row>
    <row r="252" spans="1:19">
      <c r="A252" s="83" t="s">
        <v>686</v>
      </c>
      <c r="B252" s="84">
        <v>580478000000</v>
      </c>
      <c r="C252" s="83">
        <v>390218.05900000001</v>
      </c>
      <c r="D252" s="83" t="s">
        <v>806</v>
      </c>
      <c r="E252" s="83">
        <v>177438.022</v>
      </c>
      <c r="F252" s="83">
        <v>92719.3</v>
      </c>
      <c r="G252" s="83">
        <v>39831.508000000002</v>
      </c>
      <c r="H252" s="83">
        <v>0</v>
      </c>
      <c r="I252" s="83">
        <v>15949.857</v>
      </c>
      <c r="J252" s="83">
        <v>11888</v>
      </c>
      <c r="K252" s="83">
        <v>1411.414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2091.1669999999999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687</v>
      </c>
      <c r="B254" s="84">
        <v>7489340000000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688</v>
      </c>
      <c r="B255" s="84">
        <v>527660000000</v>
      </c>
      <c r="C255" s="83">
        <v>389102.63199999998</v>
      </c>
      <c r="D255" s="83"/>
      <c r="E255" s="83">
        <v>167588.533</v>
      </c>
      <c r="F255" s="83">
        <v>91473.540999999997</v>
      </c>
      <c r="G255" s="83">
        <v>39098.955999999998</v>
      </c>
      <c r="H255" s="83">
        <v>0</v>
      </c>
      <c r="I255" s="83">
        <v>15189.825000000001</v>
      </c>
      <c r="J255" s="83">
        <v>0</v>
      </c>
      <c r="K255" s="83">
        <v>1410.7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2091.1669999999999</v>
      </c>
      <c r="R255" s="83">
        <v>0</v>
      </c>
      <c r="S255" s="83">
        <v>0</v>
      </c>
    </row>
    <row r="256" spans="1:19">
      <c r="A256" s="83" t="s">
        <v>689</v>
      </c>
      <c r="B256" s="84">
        <v>741228000000</v>
      </c>
      <c r="C256" s="83">
        <v>518114.59499999997</v>
      </c>
      <c r="D256" s="83"/>
      <c r="E256" s="83">
        <v>177438.022</v>
      </c>
      <c r="F256" s="83">
        <v>92719.3</v>
      </c>
      <c r="G256" s="83">
        <v>53135.502999999997</v>
      </c>
      <c r="H256" s="83">
        <v>0</v>
      </c>
      <c r="I256" s="83">
        <v>144643.16699999999</v>
      </c>
      <c r="J256" s="83">
        <v>11888</v>
      </c>
      <c r="K256" s="83">
        <v>5337.9970000000003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3111.2359999999999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710</v>
      </c>
      <c r="C258" s="83" t="s">
        <v>711</v>
      </c>
      <c r="D258" s="83" t="s">
        <v>131</v>
      </c>
      <c r="E258" s="83" t="s">
        <v>286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712</v>
      </c>
      <c r="B259" s="83">
        <v>149832</v>
      </c>
      <c r="C259" s="83">
        <v>91558.04</v>
      </c>
      <c r="D259" s="83">
        <v>0</v>
      </c>
      <c r="E259" s="83">
        <v>241390.04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713</v>
      </c>
      <c r="B260" s="83">
        <v>13.21</v>
      </c>
      <c r="C260" s="83">
        <v>8.07</v>
      </c>
      <c r="D260" s="83">
        <v>0</v>
      </c>
      <c r="E260" s="83">
        <v>21.28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714</v>
      </c>
      <c r="B261" s="83">
        <v>13.21</v>
      </c>
      <c r="C261" s="83">
        <v>8.07</v>
      </c>
      <c r="D261" s="83">
        <v>0</v>
      </c>
      <c r="E261" s="83">
        <v>21.28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5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424</v>
      </c>
      <c r="C1" s="83" t="s">
        <v>425</v>
      </c>
      <c r="D1" s="83" t="s">
        <v>426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427</v>
      </c>
      <c r="B2" s="83">
        <v>19116.169999999998</v>
      </c>
      <c r="C2" s="83">
        <v>1684.94</v>
      </c>
      <c r="D2" s="83">
        <v>1684.94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428</v>
      </c>
      <c r="B3" s="83">
        <v>19116.169999999998</v>
      </c>
      <c r="C3" s="83">
        <v>1684.94</v>
      </c>
      <c r="D3" s="83">
        <v>1684.94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429</v>
      </c>
      <c r="B4" s="83">
        <v>37974.26</v>
      </c>
      <c r="C4" s="83">
        <v>3347.14</v>
      </c>
      <c r="D4" s="83">
        <v>3347.14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430</v>
      </c>
      <c r="B5" s="83">
        <v>37974.26</v>
      </c>
      <c r="C5" s="83">
        <v>3347.14</v>
      </c>
      <c r="D5" s="83">
        <v>3347.14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432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433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434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435</v>
      </c>
      <c r="C12" s="83" t="s">
        <v>436</v>
      </c>
      <c r="D12" s="83" t="s">
        <v>437</v>
      </c>
      <c r="E12" s="83" t="s">
        <v>438</v>
      </c>
      <c r="F12" s="83" t="s">
        <v>439</v>
      </c>
      <c r="G12" s="83" t="s">
        <v>440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195</v>
      </c>
      <c r="B13" s="83">
        <v>7.69</v>
      </c>
      <c r="C13" s="83">
        <v>1945.99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196</v>
      </c>
      <c r="B14" s="83">
        <v>640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204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205</v>
      </c>
      <c r="B16" s="83">
        <v>186.49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206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207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208</v>
      </c>
      <c r="B19" s="83">
        <v>1198.3699999999999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209</v>
      </c>
      <c r="B20" s="83">
        <v>52.01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210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211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190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212</v>
      </c>
      <c r="B24" s="83">
        <v>0</v>
      </c>
      <c r="C24" s="83">
        <v>8639.67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213</v>
      </c>
      <c r="B25" s="83">
        <v>69.94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214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215</v>
      </c>
      <c r="B28" s="83">
        <v>7291.86</v>
      </c>
      <c r="C28" s="83">
        <v>11824.31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431</v>
      </c>
      <c r="C30" s="83" t="s">
        <v>337</v>
      </c>
      <c r="D30" s="83" t="s">
        <v>441</v>
      </c>
      <c r="E30" s="83" t="s">
        <v>442</v>
      </c>
      <c r="F30" s="83" t="s">
        <v>443</v>
      </c>
      <c r="G30" s="83" t="s">
        <v>444</v>
      </c>
      <c r="H30" s="83" t="s">
        <v>445</v>
      </c>
      <c r="I30" s="83" t="s">
        <v>446</v>
      </c>
      <c r="J30" s="83" t="s">
        <v>447</v>
      </c>
      <c r="K30"/>
      <c r="L30"/>
      <c r="M30"/>
      <c r="N30"/>
      <c r="O30"/>
      <c r="P30"/>
      <c r="Q30"/>
      <c r="R30"/>
      <c r="S30"/>
    </row>
    <row r="31" spans="1:19">
      <c r="A31" s="83" t="s">
        <v>466</v>
      </c>
      <c r="B31" s="83">
        <v>331.66</v>
      </c>
      <c r="C31" s="83" t="s">
        <v>285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448</v>
      </c>
      <c r="B32" s="83">
        <v>1978.83</v>
      </c>
      <c r="C32" s="83" t="s">
        <v>285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454</v>
      </c>
      <c r="B33" s="83">
        <v>188.86</v>
      </c>
      <c r="C33" s="83" t="s">
        <v>285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462</v>
      </c>
      <c r="B34" s="83">
        <v>389.4</v>
      </c>
      <c r="C34" s="83" t="s">
        <v>285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469</v>
      </c>
      <c r="B35" s="83">
        <v>412.12</v>
      </c>
      <c r="C35" s="83" t="s">
        <v>285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467</v>
      </c>
      <c r="B36" s="83">
        <v>331.66</v>
      </c>
      <c r="C36" s="83" t="s">
        <v>285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468</v>
      </c>
      <c r="B37" s="83">
        <v>103.3</v>
      </c>
      <c r="C37" s="83" t="s">
        <v>285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453</v>
      </c>
      <c r="B38" s="83">
        <v>78.040000000000006</v>
      </c>
      <c r="C38" s="83" t="s">
        <v>285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455</v>
      </c>
      <c r="B39" s="83">
        <v>1308.19</v>
      </c>
      <c r="C39" s="83" t="s">
        <v>285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451</v>
      </c>
      <c r="B40" s="83">
        <v>164.24</v>
      </c>
      <c r="C40" s="83" t="s">
        <v>285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449</v>
      </c>
      <c r="B41" s="83">
        <v>67.069999999999993</v>
      </c>
      <c r="C41" s="83" t="s">
        <v>285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450</v>
      </c>
      <c r="B42" s="83">
        <v>77.67</v>
      </c>
      <c r="C42" s="83" t="s">
        <v>285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456</v>
      </c>
      <c r="B43" s="83">
        <v>39.020000000000003</v>
      </c>
      <c r="C43" s="83" t="s">
        <v>285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463</v>
      </c>
      <c r="B44" s="83">
        <v>39.020000000000003</v>
      </c>
      <c r="C44" s="83" t="s">
        <v>285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457</v>
      </c>
      <c r="B45" s="83">
        <v>39.020000000000003</v>
      </c>
      <c r="C45" s="83" t="s">
        <v>285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464</v>
      </c>
      <c r="B46" s="83">
        <v>39.020000000000003</v>
      </c>
      <c r="C46" s="83" t="s">
        <v>285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458</v>
      </c>
      <c r="B47" s="83">
        <v>24.52</v>
      </c>
      <c r="C47" s="83" t="s">
        <v>285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465</v>
      </c>
      <c r="B48" s="83">
        <v>24.53</v>
      </c>
      <c r="C48" s="83" t="s">
        <v>285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459</v>
      </c>
      <c r="B49" s="83">
        <v>24.53</v>
      </c>
      <c r="C49" s="83" t="s">
        <v>285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460</v>
      </c>
      <c r="B50" s="83">
        <v>39.020000000000003</v>
      </c>
      <c r="C50" s="83" t="s">
        <v>285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461</v>
      </c>
      <c r="B51" s="83">
        <v>39.020000000000003</v>
      </c>
      <c r="C51" s="83" t="s">
        <v>285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452</v>
      </c>
      <c r="B52" s="83">
        <v>94.76</v>
      </c>
      <c r="C52" s="83" t="s">
        <v>285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286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470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471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175</v>
      </c>
      <c r="C57" s="83" t="s">
        <v>472</v>
      </c>
      <c r="D57" s="83" t="s">
        <v>473</v>
      </c>
      <c r="E57" s="83" t="s">
        <v>474</v>
      </c>
      <c r="F57" s="83" t="s">
        <v>475</v>
      </c>
      <c r="G57" s="83" t="s">
        <v>476</v>
      </c>
      <c r="H57" s="83" t="s">
        <v>477</v>
      </c>
      <c r="I57" s="83" t="s">
        <v>478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527</v>
      </c>
      <c r="B58" s="83" t="s">
        <v>726</v>
      </c>
      <c r="C58" s="83">
        <v>0.08</v>
      </c>
      <c r="D58" s="83">
        <v>0.77200000000000002</v>
      </c>
      <c r="E58" s="83">
        <v>0.873</v>
      </c>
      <c r="F58" s="83">
        <v>97.55</v>
      </c>
      <c r="G58" s="83">
        <v>0</v>
      </c>
      <c r="H58" s="83">
        <v>90</v>
      </c>
      <c r="I58" s="83" t="s">
        <v>481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528</v>
      </c>
      <c r="B59" s="83" t="s">
        <v>727</v>
      </c>
      <c r="C59" s="83">
        <v>0.3</v>
      </c>
      <c r="D59" s="83">
        <v>0.34100000000000003</v>
      </c>
      <c r="E59" s="83">
        <v>0.36499999999999999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482</v>
      </c>
      <c r="B60" s="83" t="s">
        <v>480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483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479</v>
      </c>
      <c r="B61" s="83" t="s">
        <v>480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481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484</v>
      </c>
      <c r="B62" s="83" t="s">
        <v>480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485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486</v>
      </c>
      <c r="B63" s="83" t="s">
        <v>480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487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488</v>
      </c>
      <c r="B64" s="83" t="s">
        <v>480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497</v>
      </c>
      <c r="B65" s="83" t="s">
        <v>728</v>
      </c>
      <c r="C65" s="83">
        <v>0.08</v>
      </c>
      <c r="D65" s="83">
        <v>0.77200000000000002</v>
      </c>
      <c r="E65" s="83">
        <v>0.873</v>
      </c>
      <c r="F65" s="83">
        <v>22.95</v>
      </c>
      <c r="G65" s="83">
        <v>90</v>
      </c>
      <c r="H65" s="83">
        <v>90</v>
      </c>
      <c r="I65" s="83" t="s">
        <v>483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498</v>
      </c>
      <c r="B66" s="83" t="s">
        <v>728</v>
      </c>
      <c r="C66" s="83">
        <v>0.08</v>
      </c>
      <c r="D66" s="83">
        <v>0.77200000000000002</v>
      </c>
      <c r="E66" s="83">
        <v>0.873</v>
      </c>
      <c r="F66" s="83">
        <v>129.22999999999999</v>
      </c>
      <c r="G66" s="83">
        <v>180</v>
      </c>
      <c r="H66" s="83">
        <v>90</v>
      </c>
      <c r="I66" s="83" t="s">
        <v>485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499</v>
      </c>
      <c r="B67" s="83" t="s">
        <v>727</v>
      </c>
      <c r="C67" s="83">
        <v>0.3</v>
      </c>
      <c r="D67" s="83">
        <v>0.34100000000000003</v>
      </c>
      <c r="E67" s="83">
        <v>0.36499999999999999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515</v>
      </c>
      <c r="B68" s="83" t="s">
        <v>726</v>
      </c>
      <c r="C68" s="83">
        <v>0.08</v>
      </c>
      <c r="D68" s="83">
        <v>0.77200000000000002</v>
      </c>
      <c r="E68" s="83">
        <v>0.873</v>
      </c>
      <c r="F68" s="83">
        <v>70.599999999999994</v>
      </c>
      <c r="G68" s="83">
        <v>0</v>
      </c>
      <c r="H68" s="83">
        <v>90</v>
      </c>
      <c r="I68" s="83" t="s">
        <v>481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517</v>
      </c>
      <c r="B69" s="83" t="s">
        <v>726</v>
      </c>
      <c r="C69" s="83">
        <v>0.08</v>
      </c>
      <c r="D69" s="83">
        <v>0.77200000000000002</v>
      </c>
      <c r="E69" s="83">
        <v>0.873</v>
      </c>
      <c r="F69" s="83">
        <v>26.02</v>
      </c>
      <c r="G69" s="83">
        <v>180</v>
      </c>
      <c r="H69" s="83">
        <v>90</v>
      </c>
      <c r="I69" s="83" t="s">
        <v>485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516</v>
      </c>
      <c r="B70" s="83" t="s">
        <v>726</v>
      </c>
      <c r="C70" s="83">
        <v>0.08</v>
      </c>
      <c r="D70" s="83">
        <v>0.77200000000000002</v>
      </c>
      <c r="E70" s="83">
        <v>0.873</v>
      </c>
      <c r="F70" s="83">
        <v>26.01</v>
      </c>
      <c r="G70" s="83">
        <v>0</v>
      </c>
      <c r="H70" s="83">
        <v>90</v>
      </c>
      <c r="I70" s="83" t="s">
        <v>481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518</v>
      </c>
      <c r="B71" s="83" t="s">
        <v>726</v>
      </c>
      <c r="C71" s="83">
        <v>0.08</v>
      </c>
      <c r="D71" s="83">
        <v>0.77200000000000002</v>
      </c>
      <c r="E71" s="83">
        <v>0.873</v>
      </c>
      <c r="F71" s="83">
        <v>70.599999999999994</v>
      </c>
      <c r="G71" s="83">
        <v>180</v>
      </c>
      <c r="H71" s="83">
        <v>90</v>
      </c>
      <c r="I71" s="83" t="s">
        <v>485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535</v>
      </c>
      <c r="B72" s="83" t="s">
        <v>726</v>
      </c>
      <c r="C72" s="83">
        <v>0.08</v>
      </c>
      <c r="D72" s="83">
        <v>0.77200000000000002</v>
      </c>
      <c r="E72" s="83">
        <v>0.873</v>
      </c>
      <c r="F72" s="83">
        <v>17.649999999999999</v>
      </c>
      <c r="G72" s="83">
        <v>0</v>
      </c>
      <c r="H72" s="83">
        <v>90</v>
      </c>
      <c r="I72" s="83" t="s">
        <v>481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536</v>
      </c>
      <c r="B73" s="83" t="s">
        <v>726</v>
      </c>
      <c r="C73" s="83">
        <v>0.08</v>
      </c>
      <c r="D73" s="83">
        <v>0.77200000000000002</v>
      </c>
      <c r="E73" s="83">
        <v>0.873</v>
      </c>
      <c r="F73" s="83">
        <v>15.79</v>
      </c>
      <c r="G73" s="83">
        <v>0</v>
      </c>
      <c r="H73" s="83">
        <v>90</v>
      </c>
      <c r="I73" s="83" t="s">
        <v>481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537</v>
      </c>
      <c r="B74" s="83" t="s">
        <v>726</v>
      </c>
      <c r="C74" s="83">
        <v>0.08</v>
      </c>
      <c r="D74" s="83">
        <v>0.77200000000000002</v>
      </c>
      <c r="E74" s="83">
        <v>0.873</v>
      </c>
      <c r="F74" s="83">
        <v>52.03</v>
      </c>
      <c r="G74" s="83">
        <v>180</v>
      </c>
      <c r="H74" s="83">
        <v>90</v>
      </c>
      <c r="I74" s="83" t="s">
        <v>485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538</v>
      </c>
      <c r="B75" s="83" t="s">
        <v>727</v>
      </c>
      <c r="C75" s="83">
        <v>0.3</v>
      </c>
      <c r="D75" s="83">
        <v>0.34100000000000003</v>
      </c>
      <c r="E75" s="83">
        <v>0.36499999999999999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539</v>
      </c>
      <c r="B76" s="83" t="s">
        <v>727</v>
      </c>
      <c r="C76" s="83">
        <v>0.3</v>
      </c>
      <c r="D76" s="83">
        <v>0.34100000000000003</v>
      </c>
      <c r="E76" s="83">
        <v>0.36499999999999999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529</v>
      </c>
      <c r="B77" s="83" t="s">
        <v>726</v>
      </c>
      <c r="C77" s="83">
        <v>0.08</v>
      </c>
      <c r="D77" s="83">
        <v>0.77200000000000002</v>
      </c>
      <c r="E77" s="83">
        <v>0.873</v>
      </c>
      <c r="F77" s="83">
        <v>97.55</v>
      </c>
      <c r="G77" s="83">
        <v>0</v>
      </c>
      <c r="H77" s="83">
        <v>90</v>
      </c>
      <c r="I77" s="83" t="s">
        <v>481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530</v>
      </c>
      <c r="B78" s="83" t="s">
        <v>727</v>
      </c>
      <c r="C78" s="83">
        <v>0.3</v>
      </c>
      <c r="D78" s="83">
        <v>0.34100000000000003</v>
      </c>
      <c r="E78" s="83">
        <v>0.36499999999999999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533</v>
      </c>
      <c r="B79" s="83" t="s">
        <v>726</v>
      </c>
      <c r="C79" s="83">
        <v>0.08</v>
      </c>
      <c r="D79" s="83">
        <v>0.77200000000000002</v>
      </c>
      <c r="E79" s="83">
        <v>0.873</v>
      </c>
      <c r="F79" s="83">
        <v>13.94</v>
      </c>
      <c r="G79" s="83">
        <v>180</v>
      </c>
      <c r="H79" s="83">
        <v>90</v>
      </c>
      <c r="I79" s="83" t="s">
        <v>485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532</v>
      </c>
      <c r="B80" s="83" t="s">
        <v>726</v>
      </c>
      <c r="C80" s="83">
        <v>0.08</v>
      </c>
      <c r="D80" s="83">
        <v>0.77200000000000002</v>
      </c>
      <c r="E80" s="83">
        <v>0.873</v>
      </c>
      <c r="F80" s="83">
        <v>52.03</v>
      </c>
      <c r="G80" s="83">
        <v>90</v>
      </c>
      <c r="H80" s="83">
        <v>90</v>
      </c>
      <c r="I80" s="83" t="s">
        <v>483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531</v>
      </c>
      <c r="B81" s="83" t="s">
        <v>726</v>
      </c>
      <c r="C81" s="83">
        <v>0.08</v>
      </c>
      <c r="D81" s="83">
        <v>0.77200000000000002</v>
      </c>
      <c r="E81" s="83">
        <v>0.873</v>
      </c>
      <c r="F81" s="83">
        <v>21.37</v>
      </c>
      <c r="G81" s="83">
        <v>0</v>
      </c>
      <c r="H81" s="83">
        <v>90</v>
      </c>
      <c r="I81" s="83" t="s">
        <v>481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534</v>
      </c>
      <c r="B82" s="83" t="s">
        <v>727</v>
      </c>
      <c r="C82" s="83">
        <v>0.3</v>
      </c>
      <c r="D82" s="83">
        <v>0.34100000000000003</v>
      </c>
      <c r="E82" s="83">
        <v>0.36499999999999999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496</v>
      </c>
      <c r="B83" s="83" t="s">
        <v>728</v>
      </c>
      <c r="C83" s="83">
        <v>0.08</v>
      </c>
      <c r="D83" s="83">
        <v>0.77200000000000002</v>
      </c>
      <c r="E83" s="83">
        <v>0.873</v>
      </c>
      <c r="F83" s="83">
        <v>67.63</v>
      </c>
      <c r="G83" s="83">
        <v>90</v>
      </c>
      <c r="H83" s="83">
        <v>90</v>
      </c>
      <c r="I83" s="83" t="s">
        <v>483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495</v>
      </c>
      <c r="B84" s="83" t="s">
        <v>728</v>
      </c>
      <c r="C84" s="83">
        <v>0.08</v>
      </c>
      <c r="D84" s="83">
        <v>0.77200000000000002</v>
      </c>
      <c r="E84" s="83">
        <v>0.873</v>
      </c>
      <c r="F84" s="83">
        <v>18.12</v>
      </c>
      <c r="G84" s="83">
        <v>0</v>
      </c>
      <c r="H84" s="83">
        <v>90</v>
      </c>
      <c r="I84" s="83" t="s">
        <v>481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500</v>
      </c>
      <c r="B85" s="83" t="s">
        <v>728</v>
      </c>
      <c r="C85" s="83">
        <v>0.08</v>
      </c>
      <c r="D85" s="83">
        <v>0.77200000000000002</v>
      </c>
      <c r="E85" s="83">
        <v>0.873</v>
      </c>
      <c r="F85" s="83">
        <v>213.77</v>
      </c>
      <c r="G85" s="83">
        <v>0</v>
      </c>
      <c r="H85" s="83">
        <v>90</v>
      </c>
      <c r="I85" s="83" t="s">
        <v>481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502</v>
      </c>
      <c r="B86" s="83" t="s">
        <v>728</v>
      </c>
      <c r="C86" s="83">
        <v>0.08</v>
      </c>
      <c r="D86" s="83">
        <v>0.77200000000000002</v>
      </c>
      <c r="E86" s="83">
        <v>0.873</v>
      </c>
      <c r="F86" s="83">
        <v>167.88</v>
      </c>
      <c r="G86" s="83">
        <v>180</v>
      </c>
      <c r="H86" s="83">
        <v>90</v>
      </c>
      <c r="I86" s="83" t="s">
        <v>485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503</v>
      </c>
      <c r="B87" s="83" t="s">
        <v>728</v>
      </c>
      <c r="C87" s="83">
        <v>0.08</v>
      </c>
      <c r="D87" s="83">
        <v>0.77200000000000002</v>
      </c>
      <c r="E87" s="83">
        <v>0.873</v>
      </c>
      <c r="F87" s="83">
        <v>41.06</v>
      </c>
      <c r="G87" s="83">
        <v>270</v>
      </c>
      <c r="H87" s="83">
        <v>90</v>
      </c>
      <c r="I87" s="83" t="s">
        <v>487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501</v>
      </c>
      <c r="B88" s="83" t="s">
        <v>728</v>
      </c>
      <c r="C88" s="83">
        <v>0.08</v>
      </c>
      <c r="D88" s="83">
        <v>0.77200000000000002</v>
      </c>
      <c r="E88" s="83">
        <v>0.873</v>
      </c>
      <c r="F88" s="83">
        <v>12.08</v>
      </c>
      <c r="G88" s="83">
        <v>0</v>
      </c>
      <c r="H88" s="83">
        <v>90</v>
      </c>
      <c r="I88" s="83" t="s">
        <v>481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504</v>
      </c>
      <c r="B89" s="83" t="s">
        <v>727</v>
      </c>
      <c r="C89" s="83">
        <v>0.3</v>
      </c>
      <c r="D89" s="83">
        <v>0.34100000000000003</v>
      </c>
      <c r="E89" s="83">
        <v>0.36499999999999999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493</v>
      </c>
      <c r="B90" s="83" t="s">
        <v>728</v>
      </c>
      <c r="C90" s="83">
        <v>0.08</v>
      </c>
      <c r="D90" s="83">
        <v>0.77200000000000002</v>
      </c>
      <c r="E90" s="83">
        <v>0.873</v>
      </c>
      <c r="F90" s="83">
        <v>62.8</v>
      </c>
      <c r="G90" s="83">
        <v>0</v>
      </c>
      <c r="H90" s="83">
        <v>90</v>
      </c>
      <c r="I90" s="83" t="s">
        <v>481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489</v>
      </c>
      <c r="B91" s="83" t="s">
        <v>728</v>
      </c>
      <c r="C91" s="83">
        <v>0.08</v>
      </c>
      <c r="D91" s="83">
        <v>0.77200000000000002</v>
      </c>
      <c r="E91" s="83">
        <v>0.873</v>
      </c>
      <c r="F91" s="83">
        <v>45.89</v>
      </c>
      <c r="G91" s="83">
        <v>180</v>
      </c>
      <c r="H91" s="83">
        <v>90</v>
      </c>
      <c r="I91" s="83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490</v>
      </c>
      <c r="B92" s="83" t="s">
        <v>728</v>
      </c>
      <c r="C92" s="83">
        <v>0.08</v>
      </c>
      <c r="D92" s="83">
        <v>0.77200000000000002</v>
      </c>
      <c r="E92" s="83">
        <v>0.873</v>
      </c>
      <c r="F92" s="83">
        <v>22.95</v>
      </c>
      <c r="G92" s="83">
        <v>270</v>
      </c>
      <c r="H92" s="83">
        <v>90</v>
      </c>
      <c r="I92" s="83" t="s">
        <v>487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491</v>
      </c>
      <c r="B93" s="83" t="s">
        <v>727</v>
      </c>
      <c r="C93" s="83">
        <v>0.3</v>
      </c>
      <c r="D93" s="83">
        <v>0.34100000000000003</v>
      </c>
      <c r="E93" s="83">
        <v>0.36499999999999999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492</v>
      </c>
      <c r="B94" s="83" t="s">
        <v>728</v>
      </c>
      <c r="C94" s="83">
        <v>0.08</v>
      </c>
      <c r="D94" s="83">
        <v>0.77200000000000002</v>
      </c>
      <c r="E94" s="83">
        <v>0.873</v>
      </c>
      <c r="F94" s="83">
        <v>26.57</v>
      </c>
      <c r="G94" s="83">
        <v>270</v>
      </c>
      <c r="H94" s="83">
        <v>90</v>
      </c>
      <c r="I94" s="83" t="s">
        <v>487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505</v>
      </c>
      <c r="B95" s="83" t="s">
        <v>726</v>
      </c>
      <c r="C95" s="83">
        <v>0.08</v>
      </c>
      <c r="D95" s="83">
        <v>0.77200000000000002</v>
      </c>
      <c r="E95" s="83">
        <v>0.873</v>
      </c>
      <c r="F95" s="83">
        <v>55.74</v>
      </c>
      <c r="G95" s="83">
        <v>180</v>
      </c>
      <c r="H95" s="83">
        <v>90</v>
      </c>
      <c r="I95" s="83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506</v>
      </c>
      <c r="B96" s="83" t="s">
        <v>726</v>
      </c>
      <c r="C96" s="83">
        <v>0.08</v>
      </c>
      <c r="D96" s="83">
        <v>0.77200000000000002</v>
      </c>
      <c r="E96" s="83">
        <v>0.873</v>
      </c>
      <c r="F96" s="83">
        <v>104.06</v>
      </c>
      <c r="G96" s="83">
        <v>270</v>
      </c>
      <c r="H96" s="83">
        <v>90</v>
      </c>
      <c r="I96" s="83" t="s">
        <v>487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519</v>
      </c>
      <c r="B97" s="83" t="s">
        <v>726</v>
      </c>
      <c r="C97" s="83">
        <v>0.08</v>
      </c>
      <c r="D97" s="83">
        <v>0.77200000000000002</v>
      </c>
      <c r="E97" s="83">
        <v>0.873</v>
      </c>
      <c r="F97" s="83">
        <v>13.94</v>
      </c>
      <c r="G97" s="83">
        <v>180</v>
      </c>
      <c r="H97" s="83">
        <v>90</v>
      </c>
      <c r="I97" s="83" t="s">
        <v>485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520</v>
      </c>
      <c r="B98" s="83" t="s">
        <v>726</v>
      </c>
      <c r="C98" s="83">
        <v>0.08</v>
      </c>
      <c r="D98" s="83">
        <v>0.77200000000000002</v>
      </c>
      <c r="E98" s="83">
        <v>0.873</v>
      </c>
      <c r="F98" s="83">
        <v>26.01</v>
      </c>
      <c r="G98" s="83">
        <v>270</v>
      </c>
      <c r="H98" s="83">
        <v>90</v>
      </c>
      <c r="I98" s="83" t="s">
        <v>487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521</v>
      </c>
      <c r="B99" s="83" t="s">
        <v>727</v>
      </c>
      <c r="C99" s="83">
        <v>0.3</v>
      </c>
      <c r="D99" s="83">
        <v>0.34100000000000003</v>
      </c>
      <c r="E99" s="83">
        <v>0.36499999999999999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507</v>
      </c>
      <c r="B100" s="83" t="s">
        <v>726</v>
      </c>
      <c r="C100" s="83">
        <v>0.08</v>
      </c>
      <c r="D100" s="83">
        <v>0.77200000000000002</v>
      </c>
      <c r="E100" s="83">
        <v>0.873</v>
      </c>
      <c r="F100" s="83">
        <v>55.74</v>
      </c>
      <c r="G100" s="83">
        <v>0</v>
      </c>
      <c r="H100" s="83">
        <v>90</v>
      </c>
      <c r="I100" s="83" t="s">
        <v>481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508</v>
      </c>
      <c r="B101" s="83" t="s">
        <v>726</v>
      </c>
      <c r="C101" s="83">
        <v>0.08</v>
      </c>
      <c r="D101" s="83">
        <v>0.77200000000000002</v>
      </c>
      <c r="E101" s="83">
        <v>0.873</v>
      </c>
      <c r="F101" s="83">
        <v>104.05</v>
      </c>
      <c r="G101" s="83">
        <v>270</v>
      </c>
      <c r="H101" s="83">
        <v>90</v>
      </c>
      <c r="I101" s="83" t="s">
        <v>487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522</v>
      </c>
      <c r="B102" s="83" t="s">
        <v>726</v>
      </c>
      <c r="C102" s="83">
        <v>0.08</v>
      </c>
      <c r="D102" s="83">
        <v>0.77200000000000002</v>
      </c>
      <c r="E102" s="83">
        <v>0.873</v>
      </c>
      <c r="F102" s="83">
        <v>13.94</v>
      </c>
      <c r="G102" s="83">
        <v>0</v>
      </c>
      <c r="H102" s="83">
        <v>90</v>
      </c>
      <c r="I102" s="83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523</v>
      </c>
      <c r="B103" s="83" t="s">
        <v>726</v>
      </c>
      <c r="C103" s="83">
        <v>0.08</v>
      </c>
      <c r="D103" s="83">
        <v>0.77200000000000002</v>
      </c>
      <c r="E103" s="83">
        <v>0.873</v>
      </c>
      <c r="F103" s="83">
        <v>26.01</v>
      </c>
      <c r="G103" s="83">
        <v>270</v>
      </c>
      <c r="H103" s="83">
        <v>90</v>
      </c>
      <c r="I103" s="83" t="s">
        <v>487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524</v>
      </c>
      <c r="B104" s="83" t="s">
        <v>727</v>
      </c>
      <c r="C104" s="83">
        <v>0.3</v>
      </c>
      <c r="D104" s="83">
        <v>0.34100000000000003</v>
      </c>
      <c r="E104" s="83">
        <v>0.36499999999999999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509</v>
      </c>
      <c r="B105" s="83" t="s">
        <v>726</v>
      </c>
      <c r="C105" s="83">
        <v>0.08</v>
      </c>
      <c r="D105" s="83">
        <v>0.77200000000000002</v>
      </c>
      <c r="E105" s="83">
        <v>0.873</v>
      </c>
      <c r="F105" s="83">
        <v>847.14</v>
      </c>
      <c r="G105" s="83">
        <v>180</v>
      </c>
      <c r="H105" s="83">
        <v>90</v>
      </c>
      <c r="I105" s="83" t="s">
        <v>485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525</v>
      </c>
      <c r="B106" s="83" t="s">
        <v>726</v>
      </c>
      <c r="C106" s="83">
        <v>0.08</v>
      </c>
      <c r="D106" s="83">
        <v>0.77200000000000002</v>
      </c>
      <c r="E106" s="83">
        <v>0.873</v>
      </c>
      <c r="F106" s="83">
        <v>183.96</v>
      </c>
      <c r="G106" s="83">
        <v>180</v>
      </c>
      <c r="H106" s="83">
        <v>90</v>
      </c>
      <c r="I106" s="83" t="s">
        <v>485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526</v>
      </c>
      <c r="B107" s="83" t="s">
        <v>727</v>
      </c>
      <c r="C107" s="83">
        <v>0.3</v>
      </c>
      <c r="D107" s="83">
        <v>0.34100000000000003</v>
      </c>
      <c r="E107" s="83">
        <v>0.36499999999999999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510</v>
      </c>
      <c r="B108" s="83" t="s">
        <v>726</v>
      </c>
      <c r="C108" s="83">
        <v>0.08</v>
      </c>
      <c r="D108" s="83">
        <v>0.77200000000000002</v>
      </c>
      <c r="E108" s="83">
        <v>0.873</v>
      </c>
      <c r="F108" s="83">
        <v>847.37</v>
      </c>
      <c r="G108" s="83">
        <v>0</v>
      </c>
      <c r="H108" s="83">
        <v>90</v>
      </c>
      <c r="I108" s="83" t="s">
        <v>481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511</v>
      </c>
      <c r="B109" s="83" t="s">
        <v>726</v>
      </c>
      <c r="C109" s="83">
        <v>0.08</v>
      </c>
      <c r="D109" s="83">
        <v>0.77200000000000002</v>
      </c>
      <c r="E109" s="83">
        <v>0.873</v>
      </c>
      <c r="F109" s="83">
        <v>104.06</v>
      </c>
      <c r="G109" s="83">
        <v>90</v>
      </c>
      <c r="H109" s="83">
        <v>90</v>
      </c>
      <c r="I109" s="83" t="s">
        <v>483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512</v>
      </c>
      <c r="B110" s="83" t="s">
        <v>726</v>
      </c>
      <c r="C110" s="83">
        <v>0.08</v>
      </c>
      <c r="D110" s="83">
        <v>0.77200000000000002</v>
      </c>
      <c r="E110" s="83">
        <v>0.873</v>
      </c>
      <c r="F110" s="83">
        <v>55.74</v>
      </c>
      <c r="G110" s="83">
        <v>180</v>
      </c>
      <c r="H110" s="83">
        <v>90</v>
      </c>
      <c r="I110" s="83" t="s">
        <v>485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514</v>
      </c>
      <c r="B111" s="83" t="s">
        <v>726</v>
      </c>
      <c r="C111" s="83">
        <v>0.08</v>
      </c>
      <c r="D111" s="83">
        <v>0.77200000000000002</v>
      </c>
      <c r="E111" s="83">
        <v>0.873</v>
      </c>
      <c r="F111" s="83">
        <v>104.05</v>
      </c>
      <c r="G111" s="83">
        <v>90</v>
      </c>
      <c r="H111" s="83">
        <v>90</v>
      </c>
      <c r="I111" s="83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513</v>
      </c>
      <c r="B112" s="83" t="s">
        <v>726</v>
      </c>
      <c r="C112" s="83">
        <v>0.08</v>
      </c>
      <c r="D112" s="83">
        <v>0.77200000000000002</v>
      </c>
      <c r="E112" s="83">
        <v>0.873</v>
      </c>
      <c r="F112" s="83">
        <v>55.74</v>
      </c>
      <c r="G112" s="83">
        <v>0</v>
      </c>
      <c r="H112" s="83">
        <v>90</v>
      </c>
      <c r="I112" s="83" t="s">
        <v>481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494</v>
      </c>
      <c r="B113" s="83" t="s">
        <v>728</v>
      </c>
      <c r="C113" s="83">
        <v>0.08</v>
      </c>
      <c r="D113" s="83">
        <v>0.77200000000000002</v>
      </c>
      <c r="E113" s="83">
        <v>0.873</v>
      </c>
      <c r="F113" s="83">
        <v>36.229999999999997</v>
      </c>
      <c r="G113" s="83">
        <v>0</v>
      </c>
      <c r="H113" s="83">
        <v>90</v>
      </c>
      <c r="I113" s="83" t="s">
        <v>481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175</v>
      </c>
      <c r="C115" s="83" t="s">
        <v>540</v>
      </c>
      <c r="D115" s="83" t="s">
        <v>541</v>
      </c>
      <c r="E115" s="83" t="s">
        <v>542</v>
      </c>
      <c r="F115" s="83" t="s">
        <v>170</v>
      </c>
      <c r="G115" s="83" t="s">
        <v>543</v>
      </c>
      <c r="H115" s="83" t="s">
        <v>544</v>
      </c>
      <c r="I115" s="83" t="s">
        <v>545</v>
      </c>
      <c r="J115" s="83" t="s">
        <v>476</v>
      </c>
      <c r="K115" s="83" t="s">
        <v>478</v>
      </c>
      <c r="L115"/>
      <c r="M115"/>
      <c r="N115"/>
      <c r="O115"/>
      <c r="P115"/>
      <c r="Q115"/>
      <c r="R115"/>
      <c r="S115"/>
    </row>
    <row r="116" spans="1:19">
      <c r="A116" s="83" t="s">
        <v>569</v>
      </c>
      <c r="B116" s="83" t="s">
        <v>877</v>
      </c>
      <c r="C116" s="83">
        <v>32.21</v>
      </c>
      <c r="D116" s="83">
        <v>32.21</v>
      </c>
      <c r="E116" s="83">
        <v>3.5249999999999999</v>
      </c>
      <c r="F116" s="83">
        <v>0.40699999999999997</v>
      </c>
      <c r="G116" s="83">
        <v>0.316</v>
      </c>
      <c r="H116" s="83" t="s">
        <v>547</v>
      </c>
      <c r="I116" s="83" t="s">
        <v>527</v>
      </c>
      <c r="J116" s="83">
        <v>0</v>
      </c>
      <c r="K116" s="83" t="s">
        <v>481</v>
      </c>
      <c r="L116"/>
      <c r="M116"/>
      <c r="N116"/>
      <c r="O116"/>
      <c r="P116"/>
      <c r="Q116"/>
      <c r="R116"/>
      <c r="S116"/>
    </row>
    <row r="117" spans="1:19">
      <c r="A117" s="83" t="s">
        <v>548</v>
      </c>
      <c r="B117" s="83" t="s">
        <v>877</v>
      </c>
      <c r="C117" s="83">
        <v>65.62</v>
      </c>
      <c r="D117" s="83">
        <v>65.62</v>
      </c>
      <c r="E117" s="83">
        <v>3.5249999999999999</v>
      </c>
      <c r="F117" s="83">
        <v>0.40699999999999997</v>
      </c>
      <c r="G117" s="83">
        <v>0.316</v>
      </c>
      <c r="H117" s="83" t="s">
        <v>547</v>
      </c>
      <c r="I117" s="83" t="s">
        <v>498</v>
      </c>
      <c r="J117" s="83">
        <v>180</v>
      </c>
      <c r="K117" s="83" t="s">
        <v>485</v>
      </c>
      <c r="L117"/>
      <c r="M117"/>
      <c r="N117"/>
      <c r="O117"/>
      <c r="P117"/>
      <c r="Q117"/>
      <c r="R117"/>
      <c r="S117"/>
    </row>
    <row r="118" spans="1:19">
      <c r="A118" s="83" t="s">
        <v>560</v>
      </c>
      <c r="B118" s="83" t="s">
        <v>877</v>
      </c>
      <c r="C118" s="83">
        <v>5.82</v>
      </c>
      <c r="D118" s="83">
        <v>23.29</v>
      </c>
      <c r="E118" s="83">
        <v>3.5249999999999999</v>
      </c>
      <c r="F118" s="83">
        <v>0.40699999999999997</v>
      </c>
      <c r="G118" s="83">
        <v>0.316</v>
      </c>
      <c r="H118" s="83" t="s">
        <v>547</v>
      </c>
      <c r="I118" s="83" t="s">
        <v>515</v>
      </c>
      <c r="J118" s="83">
        <v>0</v>
      </c>
      <c r="K118" s="83" t="s">
        <v>481</v>
      </c>
      <c r="L118"/>
      <c r="M118"/>
      <c r="N118"/>
      <c r="O118"/>
      <c r="P118"/>
      <c r="Q118"/>
      <c r="R118"/>
      <c r="S118"/>
    </row>
    <row r="119" spans="1:19">
      <c r="A119" s="83" t="s">
        <v>562</v>
      </c>
      <c r="B119" s="83" t="s">
        <v>877</v>
      </c>
      <c r="C119" s="83">
        <v>2.15</v>
      </c>
      <c r="D119" s="83">
        <v>8.58</v>
      </c>
      <c r="E119" s="83">
        <v>3.5249999999999999</v>
      </c>
      <c r="F119" s="83">
        <v>0.40699999999999997</v>
      </c>
      <c r="G119" s="83">
        <v>0.316</v>
      </c>
      <c r="H119" s="83" t="s">
        <v>547</v>
      </c>
      <c r="I119" s="83" t="s">
        <v>517</v>
      </c>
      <c r="J119" s="83">
        <v>180</v>
      </c>
      <c r="K119" s="83" t="s">
        <v>485</v>
      </c>
      <c r="L119"/>
      <c r="M119"/>
      <c r="N119"/>
      <c r="O119"/>
      <c r="P119"/>
      <c r="Q119"/>
      <c r="R119"/>
      <c r="S119"/>
    </row>
    <row r="120" spans="1:19">
      <c r="A120" s="83" t="s">
        <v>561</v>
      </c>
      <c r="B120" s="83" t="s">
        <v>877</v>
      </c>
      <c r="C120" s="83">
        <v>2.15</v>
      </c>
      <c r="D120" s="83">
        <v>8.59</v>
      </c>
      <c r="E120" s="83">
        <v>3.5249999999999999</v>
      </c>
      <c r="F120" s="83">
        <v>0.40699999999999997</v>
      </c>
      <c r="G120" s="83">
        <v>0.316</v>
      </c>
      <c r="H120" s="83" t="s">
        <v>547</v>
      </c>
      <c r="I120" s="83" t="s">
        <v>516</v>
      </c>
      <c r="J120" s="83">
        <v>0</v>
      </c>
      <c r="K120" s="83" t="s">
        <v>481</v>
      </c>
      <c r="L120"/>
      <c r="M120"/>
      <c r="N120"/>
      <c r="O120"/>
      <c r="P120"/>
      <c r="Q120"/>
      <c r="R120"/>
      <c r="S120"/>
    </row>
    <row r="121" spans="1:19">
      <c r="A121" s="83" t="s">
        <v>563</v>
      </c>
      <c r="B121" s="83" t="s">
        <v>877</v>
      </c>
      <c r="C121" s="83">
        <v>5.82</v>
      </c>
      <c r="D121" s="83">
        <v>23.29</v>
      </c>
      <c r="E121" s="83">
        <v>3.5249999999999999</v>
      </c>
      <c r="F121" s="83">
        <v>0.40699999999999997</v>
      </c>
      <c r="G121" s="83">
        <v>0.316</v>
      </c>
      <c r="H121" s="83" t="s">
        <v>547</v>
      </c>
      <c r="I121" s="83" t="s">
        <v>518</v>
      </c>
      <c r="J121" s="83">
        <v>180</v>
      </c>
      <c r="K121" s="83" t="s">
        <v>485</v>
      </c>
      <c r="L121"/>
      <c r="M121"/>
      <c r="N121"/>
      <c r="O121"/>
      <c r="P121"/>
      <c r="Q121"/>
      <c r="R121"/>
      <c r="S121"/>
    </row>
    <row r="122" spans="1:19">
      <c r="A122" s="83" t="s">
        <v>574</v>
      </c>
      <c r="B122" s="83" t="s">
        <v>877</v>
      </c>
      <c r="C122" s="83">
        <v>5.83</v>
      </c>
      <c r="D122" s="83">
        <v>5.83</v>
      </c>
      <c r="E122" s="83">
        <v>3.5249999999999999</v>
      </c>
      <c r="F122" s="83">
        <v>0.40699999999999997</v>
      </c>
      <c r="G122" s="83">
        <v>0.316</v>
      </c>
      <c r="H122" s="83" t="s">
        <v>547</v>
      </c>
      <c r="I122" s="83" t="s">
        <v>535</v>
      </c>
      <c r="J122" s="83">
        <v>0</v>
      </c>
      <c r="K122" s="83" t="s">
        <v>481</v>
      </c>
      <c r="L122"/>
      <c r="M122"/>
      <c r="N122"/>
      <c r="O122"/>
      <c r="P122"/>
      <c r="Q122"/>
      <c r="R122"/>
      <c r="S122"/>
    </row>
    <row r="123" spans="1:19">
      <c r="A123" s="83" t="s">
        <v>575</v>
      </c>
      <c r="B123" s="83" t="s">
        <v>877</v>
      </c>
      <c r="C123" s="83">
        <v>5.21</v>
      </c>
      <c r="D123" s="83">
        <v>5.21</v>
      </c>
      <c r="E123" s="83">
        <v>3.5249999999999999</v>
      </c>
      <c r="F123" s="83">
        <v>0.40699999999999997</v>
      </c>
      <c r="G123" s="83">
        <v>0.316</v>
      </c>
      <c r="H123" s="83" t="s">
        <v>547</v>
      </c>
      <c r="I123" s="83" t="s">
        <v>536</v>
      </c>
      <c r="J123" s="83">
        <v>0</v>
      </c>
      <c r="K123" s="83" t="s">
        <v>481</v>
      </c>
      <c r="L123"/>
      <c r="M123"/>
      <c r="N123"/>
      <c r="O123"/>
      <c r="P123"/>
      <c r="Q123"/>
      <c r="R123"/>
      <c r="S123"/>
    </row>
    <row r="124" spans="1:19">
      <c r="A124" s="83" t="s">
        <v>576</v>
      </c>
      <c r="B124" s="83" t="s">
        <v>877</v>
      </c>
      <c r="C124" s="83">
        <v>17.18</v>
      </c>
      <c r="D124" s="83">
        <v>17.18</v>
      </c>
      <c r="E124" s="83">
        <v>3.5249999999999999</v>
      </c>
      <c r="F124" s="83">
        <v>0.40699999999999997</v>
      </c>
      <c r="G124" s="83">
        <v>0.316</v>
      </c>
      <c r="H124" s="83" t="s">
        <v>547</v>
      </c>
      <c r="I124" s="83" t="s">
        <v>537</v>
      </c>
      <c r="J124" s="83">
        <v>180</v>
      </c>
      <c r="K124" s="83" t="s">
        <v>485</v>
      </c>
      <c r="L124"/>
      <c r="M124"/>
      <c r="N124"/>
      <c r="O124"/>
      <c r="P124"/>
      <c r="Q124"/>
      <c r="R124"/>
      <c r="S124"/>
    </row>
    <row r="125" spans="1:19">
      <c r="A125" s="83" t="s">
        <v>570</v>
      </c>
      <c r="B125" s="83" t="s">
        <v>877</v>
      </c>
      <c r="C125" s="83">
        <v>32.21</v>
      </c>
      <c r="D125" s="83">
        <v>32.21</v>
      </c>
      <c r="E125" s="83">
        <v>3.5249999999999999</v>
      </c>
      <c r="F125" s="83">
        <v>0.40699999999999997</v>
      </c>
      <c r="G125" s="83">
        <v>0.316</v>
      </c>
      <c r="H125" s="83" t="s">
        <v>547</v>
      </c>
      <c r="I125" s="83" t="s">
        <v>529</v>
      </c>
      <c r="J125" s="83">
        <v>0</v>
      </c>
      <c r="K125" s="83" t="s">
        <v>481</v>
      </c>
      <c r="L125"/>
      <c r="M125"/>
      <c r="N125"/>
      <c r="O125"/>
      <c r="P125"/>
      <c r="Q125"/>
      <c r="R125"/>
      <c r="S125"/>
    </row>
    <row r="126" spans="1:19">
      <c r="A126" s="83" t="s">
        <v>573</v>
      </c>
      <c r="B126" s="83" t="s">
        <v>877</v>
      </c>
      <c r="C126" s="83">
        <v>4.5999999999999996</v>
      </c>
      <c r="D126" s="83">
        <v>4.5999999999999996</v>
      </c>
      <c r="E126" s="83">
        <v>3.5249999999999999</v>
      </c>
      <c r="F126" s="83">
        <v>0.40699999999999997</v>
      </c>
      <c r="G126" s="83">
        <v>0.316</v>
      </c>
      <c r="H126" s="83" t="s">
        <v>547</v>
      </c>
      <c r="I126" s="83" t="s">
        <v>533</v>
      </c>
      <c r="J126" s="83">
        <v>180</v>
      </c>
      <c r="K126" s="83" t="s">
        <v>485</v>
      </c>
      <c r="L126"/>
      <c r="M126"/>
      <c r="N126"/>
      <c r="O126"/>
      <c r="P126"/>
      <c r="Q126"/>
      <c r="R126"/>
      <c r="S126"/>
    </row>
    <row r="127" spans="1:19">
      <c r="A127" s="83" t="s">
        <v>572</v>
      </c>
      <c r="B127" s="83" t="s">
        <v>877</v>
      </c>
      <c r="C127" s="83">
        <v>17.18</v>
      </c>
      <c r="D127" s="83">
        <v>17.18</v>
      </c>
      <c r="E127" s="83">
        <v>3.5249999999999999</v>
      </c>
      <c r="F127" s="83">
        <v>0.40699999999999997</v>
      </c>
      <c r="G127" s="83">
        <v>0.316</v>
      </c>
      <c r="H127" s="83" t="s">
        <v>547</v>
      </c>
      <c r="I127" s="83" t="s">
        <v>532</v>
      </c>
      <c r="J127" s="83">
        <v>90</v>
      </c>
      <c r="K127" s="83" t="s">
        <v>483</v>
      </c>
      <c r="L127"/>
      <c r="M127"/>
      <c r="N127"/>
      <c r="O127"/>
      <c r="P127"/>
      <c r="Q127"/>
      <c r="R127"/>
      <c r="S127"/>
    </row>
    <row r="128" spans="1:19">
      <c r="A128" s="83" t="s">
        <v>571</v>
      </c>
      <c r="B128" s="83" t="s">
        <v>877</v>
      </c>
      <c r="C128" s="83">
        <v>4.5999999999999996</v>
      </c>
      <c r="D128" s="83">
        <v>4.5999999999999996</v>
      </c>
      <c r="E128" s="83">
        <v>3.5249999999999999</v>
      </c>
      <c r="F128" s="83">
        <v>0.40699999999999997</v>
      </c>
      <c r="G128" s="83">
        <v>0.316</v>
      </c>
      <c r="H128" s="83" t="s">
        <v>547</v>
      </c>
      <c r="I128" s="83" t="s">
        <v>531</v>
      </c>
      <c r="J128" s="83">
        <v>0</v>
      </c>
      <c r="K128" s="83" t="s">
        <v>481</v>
      </c>
      <c r="L128"/>
      <c r="M128"/>
      <c r="N128"/>
      <c r="O128"/>
      <c r="P128"/>
      <c r="Q128"/>
      <c r="R128"/>
      <c r="S128"/>
    </row>
    <row r="129" spans="1:19">
      <c r="A129" s="83" t="s">
        <v>549</v>
      </c>
      <c r="B129" s="83" t="s">
        <v>877</v>
      </c>
      <c r="C129" s="83">
        <v>85.24</v>
      </c>
      <c r="D129" s="83">
        <v>85.24</v>
      </c>
      <c r="E129" s="83">
        <v>3.5249999999999999</v>
      </c>
      <c r="F129" s="83">
        <v>0.40699999999999997</v>
      </c>
      <c r="G129" s="83">
        <v>0.316</v>
      </c>
      <c r="H129" s="83" t="s">
        <v>547</v>
      </c>
      <c r="I129" s="83" t="s">
        <v>502</v>
      </c>
      <c r="J129" s="83">
        <v>180</v>
      </c>
      <c r="K129" s="83" t="s">
        <v>485</v>
      </c>
      <c r="L129"/>
      <c r="M129"/>
      <c r="N129"/>
      <c r="O129"/>
      <c r="P129"/>
      <c r="Q129"/>
      <c r="R129"/>
      <c r="S129"/>
    </row>
    <row r="130" spans="1:19">
      <c r="A130" s="83" t="s">
        <v>546</v>
      </c>
      <c r="B130" s="83" t="s">
        <v>877</v>
      </c>
      <c r="C130" s="83">
        <v>23.3</v>
      </c>
      <c r="D130" s="83">
        <v>23.3</v>
      </c>
      <c r="E130" s="83">
        <v>3.5249999999999999</v>
      </c>
      <c r="F130" s="83">
        <v>0.40699999999999997</v>
      </c>
      <c r="G130" s="83">
        <v>0.316</v>
      </c>
      <c r="H130" s="83" t="s">
        <v>547</v>
      </c>
      <c r="I130" s="83" t="s">
        <v>489</v>
      </c>
      <c r="J130" s="83">
        <v>180</v>
      </c>
      <c r="K130" s="83" t="s">
        <v>485</v>
      </c>
      <c r="L130"/>
      <c r="M130"/>
      <c r="N130"/>
      <c r="O130"/>
      <c r="P130"/>
      <c r="Q130"/>
      <c r="R130"/>
      <c r="S130"/>
    </row>
    <row r="131" spans="1:19">
      <c r="A131" s="83" t="s">
        <v>550</v>
      </c>
      <c r="B131" s="83" t="s">
        <v>878</v>
      </c>
      <c r="C131" s="83">
        <v>4.5999999999999996</v>
      </c>
      <c r="D131" s="83">
        <v>18.39</v>
      </c>
      <c r="E131" s="83">
        <v>3.5249999999999999</v>
      </c>
      <c r="F131" s="83">
        <v>0.40699999999999997</v>
      </c>
      <c r="G131" s="83">
        <v>0.316</v>
      </c>
      <c r="H131" s="83" t="s">
        <v>547</v>
      </c>
      <c r="I131" s="83" t="s">
        <v>505</v>
      </c>
      <c r="J131" s="83">
        <v>180</v>
      </c>
      <c r="K131" s="83" t="s">
        <v>485</v>
      </c>
      <c r="L131"/>
      <c r="M131"/>
      <c r="N131"/>
      <c r="O131"/>
      <c r="P131"/>
      <c r="Q131"/>
      <c r="R131"/>
      <c r="S131"/>
    </row>
    <row r="132" spans="1:19">
      <c r="A132" s="83" t="s">
        <v>551</v>
      </c>
      <c r="B132" s="83" t="s">
        <v>878</v>
      </c>
      <c r="C132" s="83">
        <v>8.58</v>
      </c>
      <c r="D132" s="83">
        <v>34.33</v>
      </c>
      <c r="E132" s="83">
        <v>3.5249999999999999</v>
      </c>
      <c r="F132" s="83">
        <v>0.40699999999999997</v>
      </c>
      <c r="G132" s="83">
        <v>0.316</v>
      </c>
      <c r="H132" s="83" t="s">
        <v>547</v>
      </c>
      <c r="I132" s="83" t="s">
        <v>506</v>
      </c>
      <c r="J132" s="83">
        <v>270</v>
      </c>
      <c r="K132" s="83" t="s">
        <v>487</v>
      </c>
      <c r="L132"/>
      <c r="M132"/>
      <c r="N132"/>
      <c r="O132"/>
      <c r="P132"/>
      <c r="Q132"/>
      <c r="R132"/>
      <c r="S132"/>
    </row>
    <row r="133" spans="1:19">
      <c r="A133" s="83" t="s">
        <v>564</v>
      </c>
      <c r="B133" s="83" t="s">
        <v>878</v>
      </c>
      <c r="C133" s="83">
        <v>4.5999999999999996</v>
      </c>
      <c r="D133" s="83">
        <v>4.5999999999999996</v>
      </c>
      <c r="E133" s="83">
        <v>3.5249999999999999</v>
      </c>
      <c r="F133" s="83">
        <v>0.40699999999999997</v>
      </c>
      <c r="G133" s="83">
        <v>0.316</v>
      </c>
      <c r="H133" s="83" t="s">
        <v>547</v>
      </c>
      <c r="I133" s="83" t="s">
        <v>519</v>
      </c>
      <c r="J133" s="83">
        <v>180</v>
      </c>
      <c r="K133" s="83" t="s">
        <v>485</v>
      </c>
      <c r="L133"/>
      <c r="M133"/>
      <c r="N133"/>
      <c r="O133"/>
      <c r="P133"/>
      <c r="Q133"/>
      <c r="R133"/>
      <c r="S133"/>
    </row>
    <row r="134" spans="1:19">
      <c r="A134" s="83" t="s">
        <v>565</v>
      </c>
      <c r="B134" s="83" t="s">
        <v>878</v>
      </c>
      <c r="C134" s="83">
        <v>8.59</v>
      </c>
      <c r="D134" s="83">
        <v>8.59</v>
      </c>
      <c r="E134" s="83">
        <v>3.5249999999999999</v>
      </c>
      <c r="F134" s="83">
        <v>0.40699999999999997</v>
      </c>
      <c r="G134" s="83">
        <v>0.316</v>
      </c>
      <c r="H134" s="83" t="s">
        <v>547</v>
      </c>
      <c r="I134" s="83" t="s">
        <v>520</v>
      </c>
      <c r="J134" s="83">
        <v>270</v>
      </c>
      <c r="K134" s="83" t="s">
        <v>487</v>
      </c>
      <c r="L134"/>
      <c r="M134"/>
      <c r="N134"/>
      <c r="O134"/>
      <c r="P134"/>
      <c r="Q134"/>
      <c r="R134"/>
      <c r="S134"/>
    </row>
    <row r="135" spans="1:19">
      <c r="A135" s="83" t="s">
        <v>552</v>
      </c>
      <c r="B135" s="83" t="s">
        <v>878</v>
      </c>
      <c r="C135" s="83">
        <v>4.5999999999999996</v>
      </c>
      <c r="D135" s="83">
        <v>18.39</v>
      </c>
      <c r="E135" s="83">
        <v>3.5249999999999999</v>
      </c>
      <c r="F135" s="83">
        <v>0.40699999999999997</v>
      </c>
      <c r="G135" s="83">
        <v>0.316</v>
      </c>
      <c r="H135" s="83" t="s">
        <v>547</v>
      </c>
      <c r="I135" s="83" t="s">
        <v>507</v>
      </c>
      <c r="J135" s="83">
        <v>0</v>
      </c>
      <c r="K135" s="83" t="s">
        <v>481</v>
      </c>
      <c r="L135"/>
      <c r="M135"/>
      <c r="N135"/>
      <c r="O135"/>
      <c r="P135"/>
      <c r="Q135"/>
      <c r="R135"/>
      <c r="S135"/>
    </row>
    <row r="136" spans="1:19">
      <c r="A136" s="83" t="s">
        <v>553</v>
      </c>
      <c r="B136" s="83" t="s">
        <v>878</v>
      </c>
      <c r="C136" s="83">
        <v>8.58</v>
      </c>
      <c r="D136" s="83">
        <v>34.33</v>
      </c>
      <c r="E136" s="83">
        <v>3.5249999999999999</v>
      </c>
      <c r="F136" s="83">
        <v>0.40699999999999997</v>
      </c>
      <c r="G136" s="83">
        <v>0.316</v>
      </c>
      <c r="H136" s="83" t="s">
        <v>547</v>
      </c>
      <c r="I136" s="83" t="s">
        <v>508</v>
      </c>
      <c r="J136" s="83">
        <v>270</v>
      </c>
      <c r="K136" s="83" t="s">
        <v>487</v>
      </c>
      <c r="L136"/>
      <c r="M136"/>
      <c r="N136"/>
      <c r="O136"/>
      <c r="P136"/>
      <c r="Q136"/>
      <c r="R136"/>
      <c r="S136"/>
    </row>
    <row r="137" spans="1:19">
      <c r="A137" s="83" t="s">
        <v>566</v>
      </c>
      <c r="B137" s="83" t="s">
        <v>878</v>
      </c>
      <c r="C137" s="83">
        <v>4.5999999999999996</v>
      </c>
      <c r="D137" s="83">
        <v>4.5999999999999996</v>
      </c>
      <c r="E137" s="83">
        <v>3.5249999999999999</v>
      </c>
      <c r="F137" s="83">
        <v>0.40699999999999997</v>
      </c>
      <c r="G137" s="83">
        <v>0.316</v>
      </c>
      <c r="H137" s="83" t="s">
        <v>547</v>
      </c>
      <c r="I137" s="83" t="s">
        <v>522</v>
      </c>
      <c r="J137" s="83">
        <v>0</v>
      </c>
      <c r="K137" s="83" t="s">
        <v>481</v>
      </c>
      <c r="L137"/>
      <c r="M137"/>
      <c r="N137"/>
      <c r="O137"/>
      <c r="P137"/>
      <c r="Q137"/>
      <c r="R137"/>
      <c r="S137"/>
    </row>
    <row r="138" spans="1:19">
      <c r="A138" s="83" t="s">
        <v>567</v>
      </c>
      <c r="B138" s="83" t="s">
        <v>878</v>
      </c>
      <c r="C138" s="83">
        <v>8.59</v>
      </c>
      <c r="D138" s="83">
        <v>8.59</v>
      </c>
      <c r="E138" s="83">
        <v>3.5249999999999999</v>
      </c>
      <c r="F138" s="83">
        <v>0.40699999999999997</v>
      </c>
      <c r="G138" s="83">
        <v>0.316</v>
      </c>
      <c r="H138" s="83" t="s">
        <v>547</v>
      </c>
      <c r="I138" s="83" t="s">
        <v>523</v>
      </c>
      <c r="J138" s="83">
        <v>270</v>
      </c>
      <c r="K138" s="83" t="s">
        <v>487</v>
      </c>
      <c r="L138"/>
      <c r="M138"/>
      <c r="N138"/>
      <c r="O138"/>
      <c r="P138"/>
      <c r="Q138"/>
      <c r="R138"/>
      <c r="S138"/>
    </row>
    <row r="139" spans="1:19">
      <c r="A139" s="83" t="s">
        <v>554</v>
      </c>
      <c r="B139" s="83" t="s">
        <v>878</v>
      </c>
      <c r="C139" s="83">
        <v>3.68</v>
      </c>
      <c r="D139" s="83">
        <v>279.51</v>
      </c>
      <c r="E139" s="83">
        <v>3.5249999999999999</v>
      </c>
      <c r="F139" s="83">
        <v>0.40699999999999997</v>
      </c>
      <c r="G139" s="83">
        <v>0.316</v>
      </c>
      <c r="H139" s="83" t="s">
        <v>547</v>
      </c>
      <c r="I139" s="83" t="s">
        <v>509</v>
      </c>
      <c r="J139" s="83">
        <v>180</v>
      </c>
      <c r="K139" s="83" t="s">
        <v>485</v>
      </c>
      <c r="L139"/>
      <c r="M139"/>
      <c r="N139"/>
      <c r="O139"/>
      <c r="P139"/>
      <c r="Q139"/>
      <c r="R139"/>
      <c r="S139"/>
    </row>
    <row r="140" spans="1:19">
      <c r="A140" s="83" t="s">
        <v>568</v>
      </c>
      <c r="B140" s="83" t="s">
        <v>878</v>
      </c>
      <c r="C140" s="83">
        <v>6.75</v>
      </c>
      <c r="D140" s="83">
        <v>60.74</v>
      </c>
      <c r="E140" s="83">
        <v>3.5249999999999999</v>
      </c>
      <c r="F140" s="83">
        <v>0.40699999999999997</v>
      </c>
      <c r="G140" s="83">
        <v>0.316</v>
      </c>
      <c r="H140" s="83" t="s">
        <v>547</v>
      </c>
      <c r="I140" s="83" t="s">
        <v>525</v>
      </c>
      <c r="J140" s="83">
        <v>180</v>
      </c>
      <c r="K140" s="83" t="s">
        <v>485</v>
      </c>
      <c r="L140"/>
      <c r="M140"/>
      <c r="N140"/>
      <c r="O140"/>
      <c r="P140"/>
      <c r="Q140"/>
      <c r="R140"/>
      <c r="S140"/>
    </row>
    <row r="141" spans="1:19">
      <c r="A141" s="83" t="s">
        <v>555</v>
      </c>
      <c r="B141" s="83" t="s">
        <v>878</v>
      </c>
      <c r="C141" s="83">
        <v>3.68</v>
      </c>
      <c r="D141" s="83">
        <v>279.60000000000002</v>
      </c>
      <c r="E141" s="83">
        <v>3.5249999999999999</v>
      </c>
      <c r="F141" s="83">
        <v>0.40699999999999997</v>
      </c>
      <c r="G141" s="83">
        <v>0.316</v>
      </c>
      <c r="H141" s="83" t="s">
        <v>547</v>
      </c>
      <c r="I141" s="83" t="s">
        <v>510</v>
      </c>
      <c r="J141" s="83">
        <v>0</v>
      </c>
      <c r="K141" s="83" t="s">
        <v>481</v>
      </c>
      <c r="L141"/>
      <c r="M141"/>
      <c r="N141"/>
      <c r="O141"/>
      <c r="P141"/>
      <c r="Q141"/>
      <c r="R141"/>
      <c r="S141"/>
    </row>
    <row r="142" spans="1:19">
      <c r="A142" s="83" t="s">
        <v>556</v>
      </c>
      <c r="B142" s="83" t="s">
        <v>878</v>
      </c>
      <c r="C142" s="83">
        <v>8.58</v>
      </c>
      <c r="D142" s="83">
        <v>34.33</v>
      </c>
      <c r="E142" s="83">
        <v>3.5249999999999999</v>
      </c>
      <c r="F142" s="83">
        <v>0.40699999999999997</v>
      </c>
      <c r="G142" s="83">
        <v>0.316</v>
      </c>
      <c r="H142" s="83" t="s">
        <v>547</v>
      </c>
      <c r="I142" s="83" t="s">
        <v>511</v>
      </c>
      <c r="J142" s="83">
        <v>90</v>
      </c>
      <c r="K142" s="83" t="s">
        <v>483</v>
      </c>
      <c r="L142"/>
      <c r="M142"/>
      <c r="N142"/>
      <c r="O142"/>
      <c r="P142"/>
      <c r="Q142"/>
      <c r="R142"/>
      <c r="S142"/>
    </row>
    <row r="143" spans="1:19">
      <c r="A143" s="83" t="s">
        <v>557</v>
      </c>
      <c r="B143" s="83" t="s">
        <v>878</v>
      </c>
      <c r="C143" s="83">
        <v>4.5999999999999996</v>
      </c>
      <c r="D143" s="83">
        <v>18.39</v>
      </c>
      <c r="E143" s="83">
        <v>3.5249999999999999</v>
      </c>
      <c r="F143" s="83">
        <v>0.40699999999999997</v>
      </c>
      <c r="G143" s="83">
        <v>0.316</v>
      </c>
      <c r="H143" s="83" t="s">
        <v>547</v>
      </c>
      <c r="I143" s="83" t="s">
        <v>512</v>
      </c>
      <c r="J143" s="83">
        <v>180</v>
      </c>
      <c r="K143" s="83" t="s">
        <v>485</v>
      </c>
      <c r="L143"/>
      <c r="M143"/>
      <c r="N143"/>
      <c r="O143"/>
      <c r="P143"/>
      <c r="Q143"/>
      <c r="R143"/>
      <c r="S143"/>
    </row>
    <row r="144" spans="1:19">
      <c r="A144" s="83" t="s">
        <v>559</v>
      </c>
      <c r="B144" s="83" t="s">
        <v>878</v>
      </c>
      <c r="C144" s="83">
        <v>8.58</v>
      </c>
      <c r="D144" s="83">
        <v>34.33</v>
      </c>
      <c r="E144" s="83">
        <v>3.5249999999999999</v>
      </c>
      <c r="F144" s="83">
        <v>0.40699999999999997</v>
      </c>
      <c r="G144" s="83">
        <v>0.316</v>
      </c>
      <c r="H144" s="83" t="s">
        <v>547</v>
      </c>
      <c r="I144" s="83" t="s">
        <v>514</v>
      </c>
      <c r="J144" s="83">
        <v>90</v>
      </c>
      <c r="K144" s="83" t="s">
        <v>483</v>
      </c>
      <c r="L144"/>
      <c r="M144"/>
      <c r="N144"/>
      <c r="O144"/>
      <c r="P144"/>
      <c r="Q144"/>
      <c r="R144"/>
      <c r="S144"/>
    </row>
    <row r="145" spans="1:19">
      <c r="A145" s="83" t="s">
        <v>558</v>
      </c>
      <c r="B145" s="83" t="s">
        <v>878</v>
      </c>
      <c r="C145" s="83">
        <v>4.5999999999999996</v>
      </c>
      <c r="D145" s="83">
        <v>18.39</v>
      </c>
      <c r="E145" s="83">
        <v>3.5249999999999999</v>
      </c>
      <c r="F145" s="83">
        <v>0.40699999999999997</v>
      </c>
      <c r="G145" s="83">
        <v>0.316</v>
      </c>
      <c r="H145" s="83" t="s">
        <v>547</v>
      </c>
      <c r="I145" s="83" t="s">
        <v>513</v>
      </c>
      <c r="J145" s="83">
        <v>0</v>
      </c>
      <c r="K145" s="83" t="s">
        <v>481</v>
      </c>
      <c r="L145"/>
      <c r="M145"/>
      <c r="N145"/>
      <c r="O145"/>
      <c r="P145"/>
      <c r="Q145"/>
      <c r="R145"/>
      <c r="S145"/>
    </row>
    <row r="146" spans="1:19">
      <c r="A146" s="83" t="s">
        <v>577</v>
      </c>
      <c r="B146" s="83"/>
      <c r="C146" s="83"/>
      <c r="D146" s="83">
        <v>1214.08</v>
      </c>
      <c r="E146" s="83">
        <v>3.52</v>
      </c>
      <c r="F146" s="83">
        <v>0.40699999999999997</v>
      </c>
      <c r="G146" s="83">
        <v>0.316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578</v>
      </c>
      <c r="B147" s="83"/>
      <c r="C147" s="83"/>
      <c r="D147" s="83">
        <v>432.93</v>
      </c>
      <c r="E147" s="83">
        <v>3.52</v>
      </c>
      <c r="F147" s="83">
        <v>0.40699999999999997</v>
      </c>
      <c r="G147" s="83">
        <v>0.316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579</v>
      </c>
      <c r="B148" s="83"/>
      <c r="C148" s="83"/>
      <c r="D148" s="83">
        <v>781.15</v>
      </c>
      <c r="E148" s="83">
        <v>3.52</v>
      </c>
      <c r="F148" s="83">
        <v>0.40699999999999997</v>
      </c>
      <c r="G148" s="83">
        <v>0.316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240</v>
      </c>
      <c r="C150" s="83" t="s">
        <v>580</v>
      </c>
      <c r="D150" s="83" t="s">
        <v>581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582</v>
      </c>
      <c r="B151" s="83" t="s">
        <v>583</v>
      </c>
      <c r="C151" s="83">
        <v>2456243.88</v>
      </c>
      <c r="D151" s="83">
        <v>2.64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584</v>
      </c>
      <c r="B152" s="83" t="s">
        <v>585</v>
      </c>
      <c r="C152" s="83">
        <v>5181432.79</v>
      </c>
      <c r="D152" s="83">
        <v>0.76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240</v>
      </c>
      <c r="C154" s="83" t="s">
        <v>586</v>
      </c>
      <c r="D154" s="83" t="s">
        <v>587</v>
      </c>
      <c r="E154" s="83" t="s">
        <v>588</v>
      </c>
      <c r="F154" s="83" t="s">
        <v>589</v>
      </c>
      <c r="G154" s="83" t="s">
        <v>581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590</v>
      </c>
      <c r="B155" s="83" t="s">
        <v>591</v>
      </c>
      <c r="C155" s="83">
        <v>30930.639999999999</v>
      </c>
      <c r="D155" s="83">
        <v>21218.86</v>
      </c>
      <c r="E155" s="83">
        <v>9711.7800000000007</v>
      </c>
      <c r="F155" s="83">
        <v>0.69</v>
      </c>
      <c r="G155" s="83" t="s">
        <v>592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598</v>
      </c>
      <c r="B156" s="83" t="s">
        <v>591</v>
      </c>
      <c r="C156" s="83">
        <v>8295.4599999999991</v>
      </c>
      <c r="D156" s="83">
        <v>5699.22</v>
      </c>
      <c r="E156" s="83">
        <v>2596.2399999999998</v>
      </c>
      <c r="F156" s="83">
        <v>0.69</v>
      </c>
      <c r="G156" s="83" t="s">
        <v>592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593</v>
      </c>
      <c r="B157" s="83" t="s">
        <v>591</v>
      </c>
      <c r="C157" s="83">
        <v>30109.07</v>
      </c>
      <c r="D157" s="83">
        <v>20643.84</v>
      </c>
      <c r="E157" s="83">
        <v>9465.23</v>
      </c>
      <c r="F157" s="83">
        <v>0.69</v>
      </c>
      <c r="G157" s="83" t="s">
        <v>592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599</v>
      </c>
      <c r="B158" s="83" t="s">
        <v>591</v>
      </c>
      <c r="C158" s="83">
        <v>8105.25</v>
      </c>
      <c r="D158" s="83">
        <v>5566.45</v>
      </c>
      <c r="E158" s="83">
        <v>2538.8000000000002</v>
      </c>
      <c r="F158" s="83">
        <v>0.69</v>
      </c>
      <c r="G158" s="83" t="s">
        <v>592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594</v>
      </c>
      <c r="B159" s="83" t="s">
        <v>591</v>
      </c>
      <c r="C159" s="83">
        <v>643048.34</v>
      </c>
      <c r="D159" s="83">
        <v>399508.21</v>
      </c>
      <c r="E159" s="83">
        <v>243540.14</v>
      </c>
      <c r="F159" s="83">
        <v>0.62</v>
      </c>
      <c r="G159" s="83" t="s">
        <v>592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600</v>
      </c>
      <c r="B160" s="83" t="s">
        <v>591</v>
      </c>
      <c r="C160" s="83">
        <v>43175.97</v>
      </c>
      <c r="D160" s="83">
        <v>27029.87</v>
      </c>
      <c r="E160" s="83">
        <v>16146.1</v>
      </c>
      <c r="F160" s="83">
        <v>0.63</v>
      </c>
      <c r="G160" s="83" t="s">
        <v>592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595</v>
      </c>
      <c r="B161" s="83" t="s">
        <v>591</v>
      </c>
      <c r="C161" s="83">
        <v>611116.30000000005</v>
      </c>
      <c r="D161" s="83">
        <v>384501.26</v>
      </c>
      <c r="E161" s="83">
        <v>226615.05</v>
      </c>
      <c r="F161" s="83">
        <v>0.63</v>
      </c>
      <c r="G161" s="83" t="s">
        <v>592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596</v>
      </c>
      <c r="B162" s="83" t="s">
        <v>591</v>
      </c>
      <c r="C162" s="83">
        <v>25116.400000000001</v>
      </c>
      <c r="D162" s="83">
        <v>17154.689999999999</v>
      </c>
      <c r="E162" s="83">
        <v>7961.7</v>
      </c>
      <c r="F162" s="83">
        <v>0.68</v>
      </c>
      <c r="G162" s="83" t="s">
        <v>592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597</v>
      </c>
      <c r="B163" s="83" t="s">
        <v>591</v>
      </c>
      <c r="C163" s="83">
        <v>24718.19</v>
      </c>
      <c r="D163" s="83">
        <v>16876.45</v>
      </c>
      <c r="E163" s="83">
        <v>7841.73</v>
      </c>
      <c r="F163" s="83">
        <v>0.68</v>
      </c>
      <c r="G163" s="83" t="s">
        <v>592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601</v>
      </c>
      <c r="B164" s="83" t="s">
        <v>591</v>
      </c>
      <c r="C164" s="83">
        <v>72488.539999999994</v>
      </c>
      <c r="D164" s="83">
        <v>45383.32</v>
      </c>
      <c r="E164" s="83">
        <v>27105.22</v>
      </c>
      <c r="F164" s="83">
        <v>0.63</v>
      </c>
      <c r="G164" s="83" t="s">
        <v>592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602</v>
      </c>
      <c r="B165" s="83" t="s">
        <v>591</v>
      </c>
      <c r="C165" s="83">
        <v>4842.32</v>
      </c>
      <c r="D165" s="83">
        <v>3016.71</v>
      </c>
      <c r="E165" s="83">
        <v>1825.61</v>
      </c>
      <c r="F165" s="83">
        <v>0.62</v>
      </c>
      <c r="G165" s="83" t="s">
        <v>592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825</v>
      </c>
      <c r="B166" s="83" t="s">
        <v>591</v>
      </c>
      <c r="C166" s="83">
        <v>720927.56</v>
      </c>
      <c r="D166" s="83">
        <v>481431.79</v>
      </c>
      <c r="E166" s="83">
        <v>239495.77</v>
      </c>
      <c r="F166" s="83">
        <v>0.67</v>
      </c>
      <c r="G166" s="83" t="s">
        <v>592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240</v>
      </c>
      <c r="C168" s="83" t="s">
        <v>586</v>
      </c>
      <c r="D168" s="83" t="s">
        <v>581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622</v>
      </c>
      <c r="B169" s="83" t="s">
        <v>604</v>
      </c>
      <c r="C169" s="83">
        <v>132550.87</v>
      </c>
      <c r="D169" s="83" t="s">
        <v>592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603</v>
      </c>
      <c r="B170" s="83" t="s">
        <v>604</v>
      </c>
      <c r="C170" s="83">
        <v>98008.58</v>
      </c>
      <c r="D170" s="83" t="s">
        <v>592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610</v>
      </c>
      <c r="B171" s="83" t="s">
        <v>604</v>
      </c>
      <c r="C171" s="83">
        <v>62410.34</v>
      </c>
      <c r="D171" s="83" t="s">
        <v>592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618</v>
      </c>
      <c r="B172" s="83" t="s">
        <v>604</v>
      </c>
      <c r="C172" s="83">
        <v>35795.08</v>
      </c>
      <c r="D172" s="83" t="s">
        <v>592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625</v>
      </c>
      <c r="B173" s="83" t="s">
        <v>604</v>
      </c>
      <c r="C173" s="83">
        <v>16726.96</v>
      </c>
      <c r="D173" s="83" t="s">
        <v>592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818</v>
      </c>
      <c r="B174" s="83" t="s">
        <v>819</v>
      </c>
      <c r="C174" s="83">
        <v>22621.42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623</v>
      </c>
      <c r="B175" s="83" t="s">
        <v>604</v>
      </c>
      <c r="C175" s="83">
        <v>136113.95000000001</v>
      </c>
      <c r="D175" s="83" t="s">
        <v>592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624</v>
      </c>
      <c r="B176" s="83" t="s">
        <v>604</v>
      </c>
      <c r="C176" s="83">
        <v>54907.9</v>
      </c>
      <c r="D176" s="83" t="s">
        <v>592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609</v>
      </c>
      <c r="B177" s="83" t="s">
        <v>604</v>
      </c>
      <c r="C177" s="83">
        <v>155086.28</v>
      </c>
      <c r="D177" s="83" t="s">
        <v>592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611</v>
      </c>
      <c r="B178" s="83" t="s">
        <v>604</v>
      </c>
      <c r="C178" s="83">
        <v>293910.48</v>
      </c>
      <c r="D178" s="83" t="s">
        <v>592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607</v>
      </c>
      <c r="B179" s="83" t="s">
        <v>604</v>
      </c>
      <c r="C179" s="83">
        <v>2112.0300000000002</v>
      </c>
      <c r="D179" s="83" t="s">
        <v>592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605</v>
      </c>
      <c r="B180" s="83" t="s">
        <v>604</v>
      </c>
      <c r="C180" s="83">
        <v>18324.810000000001</v>
      </c>
      <c r="D180" s="83" t="s">
        <v>592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606</v>
      </c>
      <c r="B181" s="83" t="s">
        <v>604</v>
      </c>
      <c r="C181" s="83">
        <v>22623.67</v>
      </c>
      <c r="D181" s="83" t="s">
        <v>592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612</v>
      </c>
      <c r="B182" s="83" t="s">
        <v>604</v>
      </c>
      <c r="C182" s="83">
        <v>24119.55</v>
      </c>
      <c r="D182" s="83" t="s">
        <v>592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619</v>
      </c>
      <c r="B183" s="83" t="s">
        <v>604</v>
      </c>
      <c r="C183" s="83">
        <v>6845.27</v>
      </c>
      <c r="D183" s="83" t="s">
        <v>592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613</v>
      </c>
      <c r="B184" s="83" t="s">
        <v>604</v>
      </c>
      <c r="C184" s="83">
        <v>24051.73</v>
      </c>
      <c r="D184" s="83" t="s">
        <v>592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620</v>
      </c>
      <c r="B185" s="83" t="s">
        <v>604</v>
      </c>
      <c r="C185" s="83">
        <v>6840.24</v>
      </c>
      <c r="D185" s="83" t="s">
        <v>592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614</v>
      </c>
      <c r="B186" s="83" t="s">
        <v>604</v>
      </c>
      <c r="C186" s="83">
        <v>975135.2</v>
      </c>
      <c r="D186" s="83" t="s">
        <v>592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621</v>
      </c>
      <c r="B187" s="83" t="s">
        <v>604</v>
      </c>
      <c r="C187" s="83">
        <v>59733.02</v>
      </c>
      <c r="D187" s="83" t="s">
        <v>592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615</v>
      </c>
      <c r="B188" s="83" t="s">
        <v>604</v>
      </c>
      <c r="C188" s="83">
        <v>975135.2</v>
      </c>
      <c r="D188" s="83" t="s">
        <v>592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616</v>
      </c>
      <c r="B189" s="83" t="s">
        <v>604</v>
      </c>
      <c r="C189" s="83">
        <v>23563.88</v>
      </c>
      <c r="D189" s="83" t="s">
        <v>592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617</v>
      </c>
      <c r="B190" s="83" t="s">
        <v>604</v>
      </c>
      <c r="C190" s="83">
        <v>23511.8</v>
      </c>
      <c r="D190" s="83" t="s">
        <v>592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608</v>
      </c>
      <c r="B191" s="83" t="s">
        <v>604</v>
      </c>
      <c r="C191" s="83">
        <v>1959.15</v>
      </c>
      <c r="D191" s="83" t="s">
        <v>592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626</v>
      </c>
      <c r="B192" s="83" t="s">
        <v>604</v>
      </c>
      <c r="C192" s="83">
        <v>76011.740000000005</v>
      </c>
      <c r="D192" s="83" t="s">
        <v>592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627</v>
      </c>
      <c r="B193" s="83" t="s">
        <v>604</v>
      </c>
      <c r="C193" s="83">
        <v>4976.96</v>
      </c>
      <c r="D193" s="83" t="s">
        <v>592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826</v>
      </c>
      <c r="B194" s="83" t="s">
        <v>604</v>
      </c>
      <c r="C194" s="83">
        <v>446363.1</v>
      </c>
      <c r="D194" s="83" t="s">
        <v>592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240</v>
      </c>
      <c r="C196" s="83" t="s">
        <v>628</v>
      </c>
      <c r="D196" s="83" t="s">
        <v>629</v>
      </c>
      <c r="E196" s="83" t="s">
        <v>630</v>
      </c>
      <c r="F196" s="83" t="s">
        <v>631</v>
      </c>
      <c r="G196" s="83" t="s">
        <v>632</v>
      </c>
      <c r="H196" s="83" t="s">
        <v>633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820</v>
      </c>
      <c r="B197" s="83" t="s">
        <v>638</v>
      </c>
      <c r="C197" s="83">
        <v>0.54</v>
      </c>
      <c r="D197" s="83">
        <v>50</v>
      </c>
      <c r="E197" s="83">
        <v>0.61</v>
      </c>
      <c r="F197" s="83">
        <v>57.36</v>
      </c>
      <c r="G197" s="83">
        <v>1</v>
      </c>
      <c r="H197" s="83" t="s">
        <v>821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648</v>
      </c>
      <c r="B198" s="83" t="s">
        <v>635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636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649</v>
      </c>
      <c r="B199" s="83" t="s">
        <v>635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636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634</v>
      </c>
      <c r="B200" s="83" t="s">
        <v>635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636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637</v>
      </c>
      <c r="B201" s="83" t="s">
        <v>638</v>
      </c>
      <c r="C201" s="83">
        <v>0.52</v>
      </c>
      <c r="D201" s="83">
        <v>331</v>
      </c>
      <c r="E201" s="83">
        <v>1.38</v>
      </c>
      <c r="F201" s="83">
        <v>877.02</v>
      </c>
      <c r="G201" s="83">
        <v>1</v>
      </c>
      <c r="H201" s="83" t="s">
        <v>639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645</v>
      </c>
      <c r="B202" s="83" t="s">
        <v>638</v>
      </c>
      <c r="C202" s="83">
        <v>0.52</v>
      </c>
      <c r="D202" s="83">
        <v>331</v>
      </c>
      <c r="E202" s="83">
        <v>0.37</v>
      </c>
      <c r="F202" s="83">
        <v>235.89</v>
      </c>
      <c r="G202" s="83">
        <v>1</v>
      </c>
      <c r="H202" s="83" t="s">
        <v>639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640</v>
      </c>
      <c r="B203" s="83" t="s">
        <v>638</v>
      </c>
      <c r="C203" s="83">
        <v>0.52</v>
      </c>
      <c r="D203" s="83">
        <v>331</v>
      </c>
      <c r="E203" s="83">
        <v>1.34</v>
      </c>
      <c r="F203" s="83">
        <v>852.85</v>
      </c>
      <c r="G203" s="83">
        <v>1</v>
      </c>
      <c r="H203" s="83" t="s">
        <v>639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646</v>
      </c>
      <c r="B204" s="83" t="s">
        <v>638</v>
      </c>
      <c r="C204" s="83">
        <v>0.52</v>
      </c>
      <c r="D204" s="83">
        <v>331</v>
      </c>
      <c r="E204" s="83">
        <v>0.36</v>
      </c>
      <c r="F204" s="83">
        <v>230.35</v>
      </c>
      <c r="G204" s="83">
        <v>1</v>
      </c>
      <c r="H204" s="83" t="s">
        <v>639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641</v>
      </c>
      <c r="B205" s="83" t="s">
        <v>638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639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647</v>
      </c>
      <c r="B206" s="83" t="s">
        <v>638</v>
      </c>
      <c r="C206" s="83">
        <v>0.52</v>
      </c>
      <c r="D206" s="83">
        <v>331</v>
      </c>
      <c r="E206" s="83">
        <v>1.42</v>
      </c>
      <c r="F206" s="83">
        <v>901.88</v>
      </c>
      <c r="G206" s="83">
        <v>1</v>
      </c>
      <c r="H206" s="83" t="s">
        <v>639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642</v>
      </c>
      <c r="B207" s="83" t="s">
        <v>638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639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643</v>
      </c>
      <c r="B208" s="83" t="s">
        <v>638</v>
      </c>
      <c r="C208" s="83">
        <v>0.52</v>
      </c>
      <c r="D208" s="83">
        <v>331</v>
      </c>
      <c r="E208" s="83">
        <v>1.1100000000000001</v>
      </c>
      <c r="F208" s="83">
        <v>708.15</v>
      </c>
      <c r="G208" s="83">
        <v>1</v>
      </c>
      <c r="H208" s="83" t="s">
        <v>639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644</v>
      </c>
      <c r="B209" s="83" t="s">
        <v>638</v>
      </c>
      <c r="C209" s="83">
        <v>0.52</v>
      </c>
      <c r="D209" s="83">
        <v>331</v>
      </c>
      <c r="E209" s="83">
        <v>1.0900000000000001</v>
      </c>
      <c r="F209" s="83">
        <v>696.49</v>
      </c>
      <c r="G209" s="83">
        <v>1</v>
      </c>
      <c r="H209" s="83" t="s">
        <v>639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651</v>
      </c>
      <c r="B210" s="83" t="s">
        <v>638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650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652</v>
      </c>
      <c r="B211" s="83" t="s">
        <v>638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650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827</v>
      </c>
      <c r="B212" s="83" t="s">
        <v>638</v>
      </c>
      <c r="C212" s="83">
        <v>0.61</v>
      </c>
      <c r="D212" s="83">
        <v>1017.59</v>
      </c>
      <c r="E212" s="83">
        <v>37.659999999999997</v>
      </c>
      <c r="F212" s="83">
        <v>62652.75</v>
      </c>
      <c r="G212" s="83">
        <v>1</v>
      </c>
      <c r="H212" s="83" t="s">
        <v>650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240</v>
      </c>
      <c r="C214" s="83" t="s">
        <v>653</v>
      </c>
      <c r="D214" s="83" t="s">
        <v>654</v>
      </c>
      <c r="E214" s="83" t="s">
        <v>655</v>
      </c>
      <c r="F214" s="83" t="s">
        <v>656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661</v>
      </c>
      <c r="B215" s="83" t="s">
        <v>658</v>
      </c>
      <c r="C215" s="83" t="s">
        <v>659</v>
      </c>
      <c r="D215" s="83">
        <v>179352</v>
      </c>
      <c r="E215" s="83">
        <v>22508.080000000002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660</v>
      </c>
      <c r="B216" s="83" t="s">
        <v>658</v>
      </c>
      <c r="C216" s="83" t="s">
        <v>659</v>
      </c>
      <c r="D216" s="83">
        <v>179352</v>
      </c>
      <c r="E216" s="83">
        <v>28531.17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657</v>
      </c>
      <c r="B217" s="83" t="s">
        <v>658</v>
      </c>
      <c r="C217" s="83" t="s">
        <v>659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240</v>
      </c>
      <c r="C219" s="83" t="s">
        <v>662</v>
      </c>
      <c r="D219" s="83" t="s">
        <v>663</v>
      </c>
      <c r="E219" s="83" t="s">
        <v>664</v>
      </c>
      <c r="F219" s="83" t="s">
        <v>665</v>
      </c>
      <c r="G219" s="83" t="s">
        <v>666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667</v>
      </c>
      <c r="B220" s="83" t="s">
        <v>668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669</v>
      </c>
      <c r="C222" s="83" t="s">
        <v>670</v>
      </c>
      <c r="D222" s="83" t="s">
        <v>671</v>
      </c>
      <c r="E222" s="83" t="s">
        <v>672</v>
      </c>
      <c r="F222" s="83" t="s">
        <v>673</v>
      </c>
      <c r="G222" s="83" t="s">
        <v>674</v>
      </c>
      <c r="H222" s="83" t="s">
        <v>675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676</v>
      </c>
      <c r="B223" s="83">
        <v>192224.0385</v>
      </c>
      <c r="C223" s="83">
        <v>288.83080000000001</v>
      </c>
      <c r="D223" s="83">
        <v>373.22179999999997</v>
      </c>
      <c r="E223" s="83">
        <v>0</v>
      </c>
      <c r="F223" s="83">
        <v>2.8999999999999998E-3</v>
      </c>
      <c r="G223" s="83">
        <v>245107.20910000001</v>
      </c>
      <c r="H223" s="83">
        <v>77459.215700000001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677</v>
      </c>
      <c r="B224" s="83">
        <v>173799.77480000001</v>
      </c>
      <c r="C224" s="83">
        <v>261.54410000000001</v>
      </c>
      <c r="D224" s="83">
        <v>338.7423</v>
      </c>
      <c r="E224" s="83">
        <v>0</v>
      </c>
      <c r="F224" s="83">
        <v>2.5999999999999999E-3</v>
      </c>
      <c r="G224" s="83">
        <v>222465.5961</v>
      </c>
      <c r="H224" s="83">
        <v>70072.870999999999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678</v>
      </c>
      <c r="B225" s="83">
        <v>190075.114</v>
      </c>
      <c r="C225" s="83">
        <v>288.6746</v>
      </c>
      <c r="D225" s="83">
        <v>379.05470000000003</v>
      </c>
      <c r="E225" s="83">
        <v>0</v>
      </c>
      <c r="F225" s="83">
        <v>2.8999999999999998E-3</v>
      </c>
      <c r="G225" s="83">
        <v>248955.32449999999</v>
      </c>
      <c r="H225" s="83">
        <v>76886.988500000007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679</v>
      </c>
      <c r="B226" s="83">
        <v>179321.26300000001</v>
      </c>
      <c r="C226" s="83">
        <v>277.75709999999998</v>
      </c>
      <c r="D226" s="83">
        <v>375.24040000000002</v>
      </c>
      <c r="E226" s="83">
        <v>0</v>
      </c>
      <c r="F226" s="83">
        <v>2.8E-3</v>
      </c>
      <c r="G226" s="83">
        <v>246480.10130000001</v>
      </c>
      <c r="H226" s="83">
        <v>73054.545700000002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385</v>
      </c>
      <c r="B227" s="83">
        <v>182782.07769999999</v>
      </c>
      <c r="C227" s="83">
        <v>289.44260000000003</v>
      </c>
      <c r="D227" s="83">
        <v>403.0772</v>
      </c>
      <c r="E227" s="83">
        <v>0</v>
      </c>
      <c r="F227" s="83">
        <v>3.0000000000000001E-3</v>
      </c>
      <c r="G227" s="83">
        <v>264798.30300000001</v>
      </c>
      <c r="H227" s="83">
        <v>75069.038400000005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680</v>
      </c>
      <c r="B228" s="83">
        <v>183135.46359999999</v>
      </c>
      <c r="C228" s="83">
        <v>296.41410000000002</v>
      </c>
      <c r="D228" s="83">
        <v>424.73500000000001</v>
      </c>
      <c r="E228" s="83">
        <v>0</v>
      </c>
      <c r="F228" s="83">
        <v>3.2000000000000002E-3</v>
      </c>
      <c r="G228" s="83">
        <v>279058.27610000002</v>
      </c>
      <c r="H228" s="83">
        <v>75827.075800000006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681</v>
      </c>
      <c r="B229" s="83">
        <v>202085.53140000001</v>
      </c>
      <c r="C229" s="83">
        <v>332.28989999999999</v>
      </c>
      <c r="D229" s="83">
        <v>485.63010000000003</v>
      </c>
      <c r="E229" s="83">
        <v>0</v>
      </c>
      <c r="F229" s="83">
        <v>3.5999999999999999E-3</v>
      </c>
      <c r="G229" s="83">
        <v>319092.1519</v>
      </c>
      <c r="H229" s="83">
        <v>84170.775599999994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682</v>
      </c>
      <c r="B230" s="83">
        <v>193104.682</v>
      </c>
      <c r="C230" s="83">
        <v>316.65960000000001</v>
      </c>
      <c r="D230" s="83">
        <v>461.23790000000002</v>
      </c>
      <c r="E230" s="83">
        <v>0</v>
      </c>
      <c r="F230" s="83">
        <v>3.3999999999999998E-3</v>
      </c>
      <c r="G230" s="83">
        <v>303060.88059999997</v>
      </c>
      <c r="H230" s="83">
        <v>80347.656700000007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683</v>
      </c>
      <c r="B231" s="83">
        <v>174498.53959999999</v>
      </c>
      <c r="C231" s="83">
        <v>282.23239999999998</v>
      </c>
      <c r="D231" s="83">
        <v>404.04489999999998</v>
      </c>
      <c r="E231" s="83">
        <v>0</v>
      </c>
      <c r="F231" s="83">
        <v>3.0000000000000001E-3</v>
      </c>
      <c r="G231" s="83">
        <v>265463.54609999998</v>
      </c>
      <c r="H231" s="83">
        <v>72231.619099999996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684</v>
      </c>
      <c r="B232" s="83">
        <v>178785.49160000001</v>
      </c>
      <c r="C232" s="83">
        <v>283.85160000000002</v>
      </c>
      <c r="D232" s="83">
        <v>396.6662</v>
      </c>
      <c r="E232" s="83">
        <v>0</v>
      </c>
      <c r="F232" s="83">
        <v>3.0000000000000001E-3</v>
      </c>
      <c r="G232" s="83">
        <v>260590.31140000001</v>
      </c>
      <c r="H232" s="83">
        <v>73498.1538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685</v>
      </c>
      <c r="B233" s="83">
        <v>176268.75210000001</v>
      </c>
      <c r="C233" s="83">
        <v>272.99020000000002</v>
      </c>
      <c r="D233" s="83">
        <v>368.72660000000002</v>
      </c>
      <c r="E233" s="83">
        <v>0</v>
      </c>
      <c r="F233" s="83">
        <v>2.8E-3</v>
      </c>
      <c r="G233" s="83">
        <v>242201.2316</v>
      </c>
      <c r="H233" s="83">
        <v>71807.262199999997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686</v>
      </c>
      <c r="B234" s="83">
        <v>188340.85449999999</v>
      </c>
      <c r="C234" s="83">
        <v>285.34559999999999</v>
      </c>
      <c r="D234" s="83">
        <v>373.3329</v>
      </c>
      <c r="E234" s="83">
        <v>0</v>
      </c>
      <c r="F234" s="83">
        <v>2.8999999999999998E-3</v>
      </c>
      <c r="G234" s="83">
        <v>245193.5073</v>
      </c>
      <c r="H234" s="83">
        <v>76119.025399999999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687</v>
      </c>
      <c r="B236" s="84">
        <v>2214420</v>
      </c>
      <c r="C236" s="83">
        <v>3476.0326</v>
      </c>
      <c r="D236" s="83">
        <v>4783.7101000000002</v>
      </c>
      <c r="E236" s="83">
        <v>0</v>
      </c>
      <c r="F236" s="83">
        <v>3.6200000000000003E-2</v>
      </c>
      <c r="G236" s="84">
        <v>3142470</v>
      </c>
      <c r="H236" s="83">
        <v>906544.22779999999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688</v>
      </c>
      <c r="B237" s="83">
        <v>173799.77480000001</v>
      </c>
      <c r="C237" s="83">
        <v>261.54410000000001</v>
      </c>
      <c r="D237" s="83">
        <v>338.7423</v>
      </c>
      <c r="E237" s="83">
        <v>0</v>
      </c>
      <c r="F237" s="83">
        <v>2.5999999999999999E-3</v>
      </c>
      <c r="G237" s="83">
        <v>222465.5961</v>
      </c>
      <c r="H237" s="83">
        <v>70072.870999999999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689</v>
      </c>
      <c r="B238" s="83">
        <v>202085.53140000001</v>
      </c>
      <c r="C238" s="83">
        <v>332.28989999999999</v>
      </c>
      <c r="D238" s="83">
        <v>485.63010000000003</v>
      </c>
      <c r="E238" s="83">
        <v>0</v>
      </c>
      <c r="F238" s="83">
        <v>3.5999999999999999E-3</v>
      </c>
      <c r="G238" s="83">
        <v>319092.1519</v>
      </c>
      <c r="H238" s="83">
        <v>84170.775599999994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690</v>
      </c>
      <c r="C240" s="83" t="s">
        <v>691</v>
      </c>
      <c r="D240" s="83" t="s">
        <v>692</v>
      </c>
      <c r="E240" s="83" t="s">
        <v>693</v>
      </c>
      <c r="F240" s="83" t="s">
        <v>694</v>
      </c>
      <c r="G240" s="83" t="s">
        <v>695</v>
      </c>
      <c r="H240" s="83" t="s">
        <v>696</v>
      </c>
      <c r="I240" s="83" t="s">
        <v>697</v>
      </c>
      <c r="J240" s="83" t="s">
        <v>698</v>
      </c>
      <c r="K240" s="83" t="s">
        <v>699</v>
      </c>
      <c r="L240" s="83" t="s">
        <v>700</v>
      </c>
      <c r="M240" s="83" t="s">
        <v>701</v>
      </c>
      <c r="N240" s="83" t="s">
        <v>702</v>
      </c>
      <c r="O240" s="83" t="s">
        <v>703</v>
      </c>
      <c r="P240" s="83" t="s">
        <v>704</v>
      </c>
      <c r="Q240" s="83" t="s">
        <v>705</v>
      </c>
      <c r="R240" s="83" t="s">
        <v>706</v>
      </c>
      <c r="S240" s="83" t="s">
        <v>707</v>
      </c>
    </row>
    <row r="241" spans="1:19">
      <c r="A241" s="83" t="s">
        <v>676</v>
      </c>
      <c r="B241" s="84">
        <v>568753000000</v>
      </c>
      <c r="C241" s="83">
        <v>381244.16200000001</v>
      </c>
      <c r="D241" s="83" t="s">
        <v>792</v>
      </c>
      <c r="E241" s="83">
        <v>177438.022</v>
      </c>
      <c r="F241" s="83">
        <v>92719.3</v>
      </c>
      <c r="G241" s="83">
        <v>36188.788</v>
      </c>
      <c r="H241" s="83">
        <v>0</v>
      </c>
      <c r="I241" s="83">
        <v>10706.632</v>
      </c>
      <c r="J241" s="83">
        <v>11888</v>
      </c>
      <c r="K241" s="83">
        <v>1345.3109999999999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2069.3180000000002</v>
      </c>
      <c r="R241" s="83">
        <v>0</v>
      </c>
      <c r="S241" s="83">
        <v>0</v>
      </c>
    </row>
    <row r="242" spans="1:19">
      <c r="A242" s="83" t="s">
        <v>677</v>
      </c>
      <c r="B242" s="84">
        <v>516215000000</v>
      </c>
      <c r="C242" s="83">
        <v>389081.19300000003</v>
      </c>
      <c r="D242" s="83" t="s">
        <v>809</v>
      </c>
      <c r="E242" s="83">
        <v>177438.022</v>
      </c>
      <c r="F242" s="83">
        <v>92719.3</v>
      </c>
      <c r="G242" s="83">
        <v>38552.163999999997</v>
      </c>
      <c r="H242" s="83">
        <v>0</v>
      </c>
      <c r="I242" s="83">
        <v>15701.817999999999</v>
      </c>
      <c r="J242" s="83">
        <v>11888</v>
      </c>
      <c r="K242" s="83">
        <v>1418.729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2474.37</v>
      </c>
      <c r="R242" s="83">
        <v>0</v>
      </c>
      <c r="S242" s="83">
        <v>0</v>
      </c>
    </row>
    <row r="243" spans="1:19">
      <c r="A243" s="83" t="s">
        <v>678</v>
      </c>
      <c r="B243" s="84">
        <v>577682000000</v>
      </c>
      <c r="C243" s="83">
        <v>391822.125</v>
      </c>
      <c r="D243" s="83" t="s">
        <v>867</v>
      </c>
      <c r="E243" s="83">
        <v>177438.022</v>
      </c>
      <c r="F243" s="83">
        <v>92719.3</v>
      </c>
      <c r="G243" s="83">
        <v>39760.597000000002</v>
      </c>
      <c r="H243" s="83">
        <v>0</v>
      </c>
      <c r="I243" s="83">
        <v>17202.967000000001</v>
      </c>
      <c r="J243" s="83">
        <v>11888</v>
      </c>
      <c r="K243" s="83">
        <v>1443.452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2480.9960000000001</v>
      </c>
      <c r="R243" s="83">
        <v>0</v>
      </c>
      <c r="S243" s="83">
        <v>0</v>
      </c>
    </row>
    <row r="244" spans="1:19">
      <c r="A244" s="83" t="s">
        <v>679</v>
      </c>
      <c r="B244" s="84">
        <v>571939000000</v>
      </c>
      <c r="C244" s="83">
        <v>403870.83500000002</v>
      </c>
      <c r="D244" s="83" t="s">
        <v>810</v>
      </c>
      <c r="E244" s="83">
        <v>177438.022</v>
      </c>
      <c r="F244" s="83">
        <v>92719.3</v>
      </c>
      <c r="G244" s="83">
        <v>41789.442000000003</v>
      </c>
      <c r="H244" s="83">
        <v>0</v>
      </c>
      <c r="I244" s="83">
        <v>27322.94</v>
      </c>
      <c r="J244" s="83">
        <v>11888</v>
      </c>
      <c r="K244" s="83">
        <v>1589.9749999999999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2234.3649999999998</v>
      </c>
      <c r="R244" s="83">
        <v>0</v>
      </c>
      <c r="S244" s="83">
        <v>0</v>
      </c>
    </row>
    <row r="245" spans="1:19">
      <c r="A245" s="83" t="s">
        <v>385</v>
      </c>
      <c r="B245" s="84">
        <v>614445000000</v>
      </c>
      <c r="C245" s="83">
        <v>432941.27899999998</v>
      </c>
      <c r="D245" s="83" t="s">
        <v>894</v>
      </c>
      <c r="E245" s="83">
        <v>177438.022</v>
      </c>
      <c r="F245" s="83">
        <v>92719.3</v>
      </c>
      <c r="G245" s="83">
        <v>45116.337</v>
      </c>
      <c r="H245" s="83">
        <v>0</v>
      </c>
      <c r="I245" s="83">
        <v>52003.495000000003</v>
      </c>
      <c r="J245" s="83">
        <v>11888</v>
      </c>
      <c r="K245" s="83">
        <v>2100.0630000000001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2787.2710000000002</v>
      </c>
      <c r="R245" s="83">
        <v>0</v>
      </c>
      <c r="S245" s="83">
        <v>0</v>
      </c>
    </row>
    <row r="246" spans="1:19">
      <c r="A246" s="83" t="s">
        <v>680</v>
      </c>
      <c r="B246" s="84">
        <v>647534000000</v>
      </c>
      <c r="C246" s="83">
        <v>515291.402</v>
      </c>
      <c r="D246" s="83" t="s">
        <v>895</v>
      </c>
      <c r="E246" s="83">
        <v>177438.022</v>
      </c>
      <c r="F246" s="83">
        <v>92719.3</v>
      </c>
      <c r="G246" s="83">
        <v>47620.031999999999</v>
      </c>
      <c r="H246" s="83">
        <v>0</v>
      </c>
      <c r="I246" s="83">
        <v>129372.554</v>
      </c>
      <c r="J246" s="83">
        <v>11888</v>
      </c>
      <c r="K246" s="83">
        <v>4331.1099999999997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3033.5920000000001</v>
      </c>
      <c r="R246" s="83">
        <v>0</v>
      </c>
      <c r="S246" s="83">
        <v>0</v>
      </c>
    </row>
    <row r="247" spans="1:19">
      <c r="A247" s="83" t="s">
        <v>681</v>
      </c>
      <c r="B247" s="84">
        <v>740429000000</v>
      </c>
      <c r="C247" s="83">
        <v>553264.69299999997</v>
      </c>
      <c r="D247" s="83" t="s">
        <v>811</v>
      </c>
      <c r="E247" s="83">
        <v>177438.022</v>
      </c>
      <c r="F247" s="83">
        <v>92719.3</v>
      </c>
      <c r="G247" s="83">
        <v>50098.184999999998</v>
      </c>
      <c r="H247" s="83">
        <v>0</v>
      </c>
      <c r="I247" s="83">
        <v>175829.546</v>
      </c>
      <c r="J247" s="83">
        <v>0</v>
      </c>
      <c r="K247" s="83">
        <v>5182.0940000000001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3108.7550000000001</v>
      </c>
      <c r="R247" s="83">
        <v>0</v>
      </c>
      <c r="S247" s="83">
        <v>0</v>
      </c>
    </row>
    <row r="248" spans="1:19">
      <c r="A248" s="83" t="s">
        <v>682</v>
      </c>
      <c r="B248" s="84">
        <v>703230000000</v>
      </c>
      <c r="C248" s="83">
        <v>536517.201</v>
      </c>
      <c r="D248" s="83" t="s">
        <v>812</v>
      </c>
      <c r="E248" s="83">
        <v>167588.533</v>
      </c>
      <c r="F248" s="83">
        <v>91473.540999999997</v>
      </c>
      <c r="G248" s="83">
        <v>47867.743000000002</v>
      </c>
      <c r="H248" s="83">
        <v>0</v>
      </c>
      <c r="I248" s="83">
        <v>160949.18900000001</v>
      </c>
      <c r="J248" s="83">
        <v>11888</v>
      </c>
      <c r="K248" s="83">
        <v>4819.7460000000001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3041.6570000000002</v>
      </c>
      <c r="R248" s="83">
        <v>0</v>
      </c>
      <c r="S248" s="83">
        <v>0</v>
      </c>
    </row>
    <row r="249" spans="1:19">
      <c r="A249" s="83" t="s">
        <v>683</v>
      </c>
      <c r="B249" s="84">
        <v>615988000000</v>
      </c>
      <c r="C249" s="83">
        <v>479049.897</v>
      </c>
      <c r="D249" s="83" t="s">
        <v>751</v>
      </c>
      <c r="E249" s="83">
        <v>177438.022</v>
      </c>
      <c r="F249" s="83">
        <v>92719.3</v>
      </c>
      <c r="G249" s="83">
        <v>45587.231</v>
      </c>
      <c r="H249" s="83">
        <v>0</v>
      </c>
      <c r="I249" s="83">
        <v>96854.808000000005</v>
      </c>
      <c r="J249" s="83">
        <v>11888</v>
      </c>
      <c r="K249" s="83">
        <v>3261.8139999999999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2411.9319999999998</v>
      </c>
      <c r="R249" s="83">
        <v>0</v>
      </c>
      <c r="S249" s="83">
        <v>0</v>
      </c>
    </row>
    <row r="250" spans="1:19">
      <c r="A250" s="83" t="s">
        <v>684</v>
      </c>
      <c r="B250" s="84">
        <v>604680000000</v>
      </c>
      <c r="C250" s="83">
        <v>409370.658</v>
      </c>
      <c r="D250" s="83" t="s">
        <v>868</v>
      </c>
      <c r="E250" s="83">
        <v>157739.04500000001</v>
      </c>
      <c r="F250" s="83">
        <v>88982.023000000001</v>
      </c>
      <c r="G250" s="83">
        <v>42884.652000000002</v>
      </c>
      <c r="H250" s="83">
        <v>0</v>
      </c>
      <c r="I250" s="83">
        <v>53614.118999999999</v>
      </c>
      <c r="J250" s="83">
        <v>11888</v>
      </c>
      <c r="K250" s="83">
        <v>2601.2829999999999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2772.7460000000001</v>
      </c>
      <c r="R250" s="83">
        <v>0</v>
      </c>
      <c r="S250" s="83">
        <v>0</v>
      </c>
    </row>
    <row r="251" spans="1:19">
      <c r="A251" s="83" t="s">
        <v>685</v>
      </c>
      <c r="B251" s="84">
        <v>562010000000</v>
      </c>
      <c r="C251" s="83">
        <v>396215.53499999997</v>
      </c>
      <c r="D251" s="83" t="s">
        <v>725</v>
      </c>
      <c r="E251" s="83">
        <v>177438.022</v>
      </c>
      <c r="F251" s="83">
        <v>92719.3</v>
      </c>
      <c r="G251" s="83">
        <v>40691.495999999999</v>
      </c>
      <c r="H251" s="83">
        <v>0</v>
      </c>
      <c r="I251" s="83">
        <v>20574.465</v>
      </c>
      <c r="J251" s="83">
        <v>11888</v>
      </c>
      <c r="K251" s="83">
        <v>1444.317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2571.145</v>
      </c>
      <c r="R251" s="83">
        <v>0</v>
      </c>
      <c r="S251" s="83">
        <v>0</v>
      </c>
    </row>
    <row r="252" spans="1:19">
      <c r="A252" s="83" t="s">
        <v>686</v>
      </c>
      <c r="B252" s="84">
        <v>568953000000</v>
      </c>
      <c r="C252" s="83">
        <v>383253.016</v>
      </c>
      <c r="D252" s="83" t="s">
        <v>806</v>
      </c>
      <c r="E252" s="83">
        <v>177438.022</v>
      </c>
      <c r="F252" s="83">
        <v>92719.3</v>
      </c>
      <c r="G252" s="83">
        <v>36993.264000000003</v>
      </c>
      <c r="H252" s="83">
        <v>0</v>
      </c>
      <c r="I252" s="83">
        <v>11900.522000000001</v>
      </c>
      <c r="J252" s="83">
        <v>11888</v>
      </c>
      <c r="K252" s="83">
        <v>1354.662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2070.4549999999999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687</v>
      </c>
      <c r="B254" s="84">
        <v>7291860000000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688</v>
      </c>
      <c r="B255" s="84">
        <v>516215000000</v>
      </c>
      <c r="C255" s="83">
        <v>381244.16200000001</v>
      </c>
      <c r="D255" s="83"/>
      <c r="E255" s="83">
        <v>157739.04500000001</v>
      </c>
      <c r="F255" s="83">
        <v>88982.023000000001</v>
      </c>
      <c r="G255" s="83">
        <v>36188.788</v>
      </c>
      <c r="H255" s="83">
        <v>0</v>
      </c>
      <c r="I255" s="83">
        <v>10706.632</v>
      </c>
      <c r="J255" s="83">
        <v>0</v>
      </c>
      <c r="K255" s="83">
        <v>1345.3109999999999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2069.3180000000002</v>
      </c>
      <c r="R255" s="83">
        <v>0</v>
      </c>
      <c r="S255" s="83">
        <v>0</v>
      </c>
    </row>
    <row r="256" spans="1:19">
      <c r="A256" s="83" t="s">
        <v>689</v>
      </c>
      <c r="B256" s="84">
        <v>740429000000</v>
      </c>
      <c r="C256" s="83">
        <v>553264.69299999997</v>
      </c>
      <c r="D256" s="83"/>
      <c r="E256" s="83">
        <v>177438.022</v>
      </c>
      <c r="F256" s="83">
        <v>92719.3</v>
      </c>
      <c r="G256" s="83">
        <v>50098.184999999998</v>
      </c>
      <c r="H256" s="83">
        <v>0</v>
      </c>
      <c r="I256" s="83">
        <v>175829.546</v>
      </c>
      <c r="J256" s="83">
        <v>11888</v>
      </c>
      <c r="K256" s="83">
        <v>5182.0940000000001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3108.7550000000001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710</v>
      </c>
      <c r="C258" s="83" t="s">
        <v>711</v>
      </c>
      <c r="D258" s="83" t="s">
        <v>131</v>
      </c>
      <c r="E258" s="83" t="s">
        <v>286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712</v>
      </c>
      <c r="B259" s="83">
        <v>113827.14</v>
      </c>
      <c r="C259" s="83">
        <v>94441.13</v>
      </c>
      <c r="D259" s="83">
        <v>0</v>
      </c>
      <c r="E259" s="83">
        <v>208268.27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713</v>
      </c>
      <c r="B260" s="83">
        <v>10.029999999999999</v>
      </c>
      <c r="C260" s="83">
        <v>8.32</v>
      </c>
      <c r="D260" s="83">
        <v>0</v>
      </c>
      <c r="E260" s="83">
        <v>18.36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714</v>
      </c>
      <c r="B261" s="83">
        <v>10.029999999999999</v>
      </c>
      <c r="C261" s="83">
        <v>8.32</v>
      </c>
      <c r="D261" s="83">
        <v>0</v>
      </c>
      <c r="E261" s="83">
        <v>18.36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424</v>
      </c>
      <c r="C1" s="83" t="s">
        <v>425</v>
      </c>
      <c r="D1" s="83" t="s">
        <v>426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427</v>
      </c>
      <c r="B2" s="83">
        <v>21130.74</v>
      </c>
      <c r="C2" s="83">
        <v>1862.51</v>
      </c>
      <c r="D2" s="83">
        <v>1862.51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428</v>
      </c>
      <c r="B3" s="83">
        <v>21130.74</v>
      </c>
      <c r="C3" s="83">
        <v>1862.51</v>
      </c>
      <c r="D3" s="83">
        <v>1862.51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429</v>
      </c>
      <c r="B4" s="83">
        <v>40684.589999999997</v>
      </c>
      <c r="C4" s="83">
        <v>3586.03</v>
      </c>
      <c r="D4" s="83">
        <v>3586.03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430</v>
      </c>
      <c r="B5" s="83">
        <v>40684.589999999997</v>
      </c>
      <c r="C5" s="83">
        <v>3586.03</v>
      </c>
      <c r="D5" s="83">
        <v>3586.03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432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433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434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435</v>
      </c>
      <c r="C12" s="83" t="s">
        <v>436</v>
      </c>
      <c r="D12" s="83" t="s">
        <v>437</v>
      </c>
      <c r="E12" s="83" t="s">
        <v>438</v>
      </c>
      <c r="F12" s="83" t="s">
        <v>439</v>
      </c>
      <c r="G12" s="83" t="s">
        <v>440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195</v>
      </c>
      <c r="B13" s="83">
        <v>42.32</v>
      </c>
      <c r="C13" s="83">
        <v>3005.31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196</v>
      </c>
      <c r="B14" s="83">
        <v>446.93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204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205</v>
      </c>
      <c r="B16" s="83">
        <v>185.35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206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207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208</v>
      </c>
      <c r="B19" s="83">
        <v>1171.95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209</v>
      </c>
      <c r="B20" s="83">
        <v>48.13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210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211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190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212</v>
      </c>
      <c r="B24" s="83">
        <v>0</v>
      </c>
      <c r="C24" s="83">
        <v>9786.0499999999993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213</v>
      </c>
      <c r="B25" s="83">
        <v>68.7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214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215</v>
      </c>
      <c r="B28" s="83">
        <v>7100.73</v>
      </c>
      <c r="C28" s="83">
        <v>14030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431</v>
      </c>
      <c r="C30" s="83" t="s">
        <v>337</v>
      </c>
      <c r="D30" s="83" t="s">
        <v>441</v>
      </c>
      <c r="E30" s="83" t="s">
        <v>442</v>
      </c>
      <c r="F30" s="83" t="s">
        <v>443</v>
      </c>
      <c r="G30" s="83" t="s">
        <v>444</v>
      </c>
      <c r="H30" s="83" t="s">
        <v>445</v>
      </c>
      <c r="I30" s="83" t="s">
        <v>446</v>
      </c>
      <c r="J30" s="83" t="s">
        <v>447</v>
      </c>
      <c r="K30"/>
      <c r="L30"/>
      <c r="M30"/>
      <c r="N30"/>
      <c r="O30"/>
      <c r="P30"/>
      <c r="Q30"/>
      <c r="R30"/>
      <c r="S30"/>
    </row>
    <row r="31" spans="1:19">
      <c r="A31" s="83" t="s">
        <v>466</v>
      </c>
      <c r="B31" s="83">
        <v>331.66</v>
      </c>
      <c r="C31" s="83" t="s">
        <v>285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448</v>
      </c>
      <c r="B32" s="83">
        <v>1978.83</v>
      </c>
      <c r="C32" s="83" t="s">
        <v>285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454</v>
      </c>
      <c r="B33" s="83">
        <v>188.86</v>
      </c>
      <c r="C33" s="83" t="s">
        <v>285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462</v>
      </c>
      <c r="B34" s="83">
        <v>389.4</v>
      </c>
      <c r="C34" s="83" t="s">
        <v>285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469</v>
      </c>
      <c r="B35" s="83">
        <v>412.12</v>
      </c>
      <c r="C35" s="83" t="s">
        <v>285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467</v>
      </c>
      <c r="B36" s="83">
        <v>331.66</v>
      </c>
      <c r="C36" s="83" t="s">
        <v>285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468</v>
      </c>
      <c r="B37" s="83">
        <v>103.3</v>
      </c>
      <c r="C37" s="83" t="s">
        <v>285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453</v>
      </c>
      <c r="B38" s="83">
        <v>78.040000000000006</v>
      </c>
      <c r="C38" s="83" t="s">
        <v>285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455</v>
      </c>
      <c r="B39" s="83">
        <v>1308.19</v>
      </c>
      <c r="C39" s="83" t="s">
        <v>285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451</v>
      </c>
      <c r="B40" s="83">
        <v>164.24</v>
      </c>
      <c r="C40" s="83" t="s">
        <v>285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449</v>
      </c>
      <c r="B41" s="83">
        <v>67.069999999999993</v>
      </c>
      <c r="C41" s="83" t="s">
        <v>285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450</v>
      </c>
      <c r="B42" s="83">
        <v>77.67</v>
      </c>
      <c r="C42" s="83" t="s">
        <v>285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456</v>
      </c>
      <c r="B43" s="83">
        <v>39.020000000000003</v>
      </c>
      <c r="C43" s="83" t="s">
        <v>285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463</v>
      </c>
      <c r="B44" s="83">
        <v>39.020000000000003</v>
      </c>
      <c r="C44" s="83" t="s">
        <v>285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457</v>
      </c>
      <c r="B45" s="83">
        <v>39.020000000000003</v>
      </c>
      <c r="C45" s="83" t="s">
        <v>285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464</v>
      </c>
      <c r="B46" s="83">
        <v>39.020000000000003</v>
      </c>
      <c r="C46" s="83" t="s">
        <v>285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458</v>
      </c>
      <c r="B47" s="83">
        <v>24.52</v>
      </c>
      <c r="C47" s="83" t="s">
        <v>285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465</v>
      </c>
      <c r="B48" s="83">
        <v>24.53</v>
      </c>
      <c r="C48" s="83" t="s">
        <v>285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459</v>
      </c>
      <c r="B49" s="83">
        <v>24.53</v>
      </c>
      <c r="C49" s="83" t="s">
        <v>285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460</v>
      </c>
      <c r="B50" s="83">
        <v>39.020000000000003</v>
      </c>
      <c r="C50" s="83" t="s">
        <v>285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461</v>
      </c>
      <c r="B51" s="83">
        <v>39.020000000000003</v>
      </c>
      <c r="C51" s="83" t="s">
        <v>285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452</v>
      </c>
      <c r="B52" s="83">
        <v>94.76</v>
      </c>
      <c r="C52" s="83" t="s">
        <v>285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286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470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471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175</v>
      </c>
      <c r="C57" s="83" t="s">
        <v>472</v>
      </c>
      <c r="D57" s="83" t="s">
        <v>473</v>
      </c>
      <c r="E57" s="83" t="s">
        <v>474</v>
      </c>
      <c r="F57" s="83" t="s">
        <v>475</v>
      </c>
      <c r="G57" s="83" t="s">
        <v>476</v>
      </c>
      <c r="H57" s="83" t="s">
        <v>477</v>
      </c>
      <c r="I57" s="83" t="s">
        <v>478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527</v>
      </c>
      <c r="B58" s="83" t="s">
        <v>726</v>
      </c>
      <c r="C58" s="83">
        <v>0.08</v>
      </c>
      <c r="D58" s="83">
        <v>0.71</v>
      </c>
      <c r="E58" s="83">
        <v>0.79400000000000004</v>
      </c>
      <c r="F58" s="83">
        <v>97.55</v>
      </c>
      <c r="G58" s="83">
        <v>0</v>
      </c>
      <c r="H58" s="83">
        <v>90</v>
      </c>
      <c r="I58" s="83" t="s">
        <v>481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528</v>
      </c>
      <c r="B59" s="83" t="s">
        <v>727</v>
      </c>
      <c r="C59" s="83">
        <v>0.3</v>
      </c>
      <c r="D59" s="83">
        <v>0.33500000000000002</v>
      </c>
      <c r="E59" s="83">
        <v>0.35699999999999998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482</v>
      </c>
      <c r="B60" s="83" t="s">
        <v>480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483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479</v>
      </c>
      <c r="B61" s="83" t="s">
        <v>480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481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484</v>
      </c>
      <c r="B62" s="83" t="s">
        <v>480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485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486</v>
      </c>
      <c r="B63" s="83" t="s">
        <v>480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487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488</v>
      </c>
      <c r="B64" s="83" t="s">
        <v>480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497</v>
      </c>
      <c r="B65" s="83" t="s">
        <v>728</v>
      </c>
      <c r="C65" s="83">
        <v>0.08</v>
      </c>
      <c r="D65" s="83">
        <v>0.71</v>
      </c>
      <c r="E65" s="83">
        <v>0.79400000000000004</v>
      </c>
      <c r="F65" s="83">
        <v>22.95</v>
      </c>
      <c r="G65" s="83">
        <v>90</v>
      </c>
      <c r="H65" s="83">
        <v>90</v>
      </c>
      <c r="I65" s="83" t="s">
        <v>483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498</v>
      </c>
      <c r="B66" s="83" t="s">
        <v>728</v>
      </c>
      <c r="C66" s="83">
        <v>0.08</v>
      </c>
      <c r="D66" s="83">
        <v>0.71</v>
      </c>
      <c r="E66" s="83">
        <v>0.79400000000000004</v>
      </c>
      <c r="F66" s="83">
        <v>129.22999999999999</v>
      </c>
      <c r="G66" s="83">
        <v>180</v>
      </c>
      <c r="H66" s="83">
        <v>90</v>
      </c>
      <c r="I66" s="83" t="s">
        <v>485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499</v>
      </c>
      <c r="B67" s="83" t="s">
        <v>727</v>
      </c>
      <c r="C67" s="83">
        <v>0.3</v>
      </c>
      <c r="D67" s="83">
        <v>0.33500000000000002</v>
      </c>
      <c r="E67" s="83">
        <v>0.35699999999999998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515</v>
      </c>
      <c r="B68" s="83" t="s">
        <v>726</v>
      </c>
      <c r="C68" s="83">
        <v>0.08</v>
      </c>
      <c r="D68" s="83">
        <v>0.71</v>
      </c>
      <c r="E68" s="83">
        <v>0.79400000000000004</v>
      </c>
      <c r="F68" s="83">
        <v>70.599999999999994</v>
      </c>
      <c r="G68" s="83">
        <v>0</v>
      </c>
      <c r="H68" s="83">
        <v>90</v>
      </c>
      <c r="I68" s="83" t="s">
        <v>481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517</v>
      </c>
      <c r="B69" s="83" t="s">
        <v>726</v>
      </c>
      <c r="C69" s="83">
        <v>0.08</v>
      </c>
      <c r="D69" s="83">
        <v>0.71</v>
      </c>
      <c r="E69" s="83">
        <v>0.79400000000000004</v>
      </c>
      <c r="F69" s="83">
        <v>26.02</v>
      </c>
      <c r="G69" s="83">
        <v>180</v>
      </c>
      <c r="H69" s="83">
        <v>90</v>
      </c>
      <c r="I69" s="83" t="s">
        <v>485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516</v>
      </c>
      <c r="B70" s="83" t="s">
        <v>726</v>
      </c>
      <c r="C70" s="83">
        <v>0.08</v>
      </c>
      <c r="D70" s="83">
        <v>0.71</v>
      </c>
      <c r="E70" s="83">
        <v>0.79400000000000004</v>
      </c>
      <c r="F70" s="83">
        <v>26.01</v>
      </c>
      <c r="G70" s="83">
        <v>0</v>
      </c>
      <c r="H70" s="83">
        <v>90</v>
      </c>
      <c r="I70" s="83" t="s">
        <v>481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518</v>
      </c>
      <c r="B71" s="83" t="s">
        <v>726</v>
      </c>
      <c r="C71" s="83">
        <v>0.08</v>
      </c>
      <c r="D71" s="83">
        <v>0.71</v>
      </c>
      <c r="E71" s="83">
        <v>0.79400000000000004</v>
      </c>
      <c r="F71" s="83">
        <v>70.599999999999994</v>
      </c>
      <c r="G71" s="83">
        <v>180</v>
      </c>
      <c r="H71" s="83">
        <v>90</v>
      </c>
      <c r="I71" s="83" t="s">
        <v>485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535</v>
      </c>
      <c r="B72" s="83" t="s">
        <v>726</v>
      </c>
      <c r="C72" s="83">
        <v>0.08</v>
      </c>
      <c r="D72" s="83">
        <v>0.71</v>
      </c>
      <c r="E72" s="83">
        <v>0.79400000000000004</v>
      </c>
      <c r="F72" s="83">
        <v>17.649999999999999</v>
      </c>
      <c r="G72" s="83">
        <v>0</v>
      </c>
      <c r="H72" s="83">
        <v>90</v>
      </c>
      <c r="I72" s="83" t="s">
        <v>481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536</v>
      </c>
      <c r="B73" s="83" t="s">
        <v>726</v>
      </c>
      <c r="C73" s="83">
        <v>0.08</v>
      </c>
      <c r="D73" s="83">
        <v>0.71</v>
      </c>
      <c r="E73" s="83">
        <v>0.79400000000000004</v>
      </c>
      <c r="F73" s="83">
        <v>15.79</v>
      </c>
      <c r="G73" s="83">
        <v>0</v>
      </c>
      <c r="H73" s="83">
        <v>90</v>
      </c>
      <c r="I73" s="83" t="s">
        <v>481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537</v>
      </c>
      <c r="B74" s="83" t="s">
        <v>726</v>
      </c>
      <c r="C74" s="83">
        <v>0.08</v>
      </c>
      <c r="D74" s="83">
        <v>0.71</v>
      </c>
      <c r="E74" s="83">
        <v>0.79400000000000004</v>
      </c>
      <c r="F74" s="83">
        <v>52.03</v>
      </c>
      <c r="G74" s="83">
        <v>180</v>
      </c>
      <c r="H74" s="83">
        <v>90</v>
      </c>
      <c r="I74" s="83" t="s">
        <v>485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538</v>
      </c>
      <c r="B75" s="83" t="s">
        <v>727</v>
      </c>
      <c r="C75" s="83">
        <v>0.3</v>
      </c>
      <c r="D75" s="83">
        <v>0.33500000000000002</v>
      </c>
      <c r="E75" s="83">
        <v>0.35699999999999998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539</v>
      </c>
      <c r="B76" s="83" t="s">
        <v>727</v>
      </c>
      <c r="C76" s="83">
        <v>0.3</v>
      </c>
      <c r="D76" s="83">
        <v>0.33500000000000002</v>
      </c>
      <c r="E76" s="83">
        <v>0.35699999999999998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529</v>
      </c>
      <c r="B77" s="83" t="s">
        <v>726</v>
      </c>
      <c r="C77" s="83">
        <v>0.08</v>
      </c>
      <c r="D77" s="83">
        <v>0.71</v>
      </c>
      <c r="E77" s="83">
        <v>0.79400000000000004</v>
      </c>
      <c r="F77" s="83">
        <v>97.55</v>
      </c>
      <c r="G77" s="83">
        <v>0</v>
      </c>
      <c r="H77" s="83">
        <v>90</v>
      </c>
      <c r="I77" s="83" t="s">
        <v>481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530</v>
      </c>
      <c r="B78" s="83" t="s">
        <v>727</v>
      </c>
      <c r="C78" s="83">
        <v>0.3</v>
      </c>
      <c r="D78" s="83">
        <v>0.33500000000000002</v>
      </c>
      <c r="E78" s="83">
        <v>0.35699999999999998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533</v>
      </c>
      <c r="B79" s="83" t="s">
        <v>726</v>
      </c>
      <c r="C79" s="83">
        <v>0.08</v>
      </c>
      <c r="D79" s="83">
        <v>0.71</v>
      </c>
      <c r="E79" s="83">
        <v>0.79400000000000004</v>
      </c>
      <c r="F79" s="83">
        <v>13.94</v>
      </c>
      <c r="G79" s="83">
        <v>180</v>
      </c>
      <c r="H79" s="83">
        <v>90</v>
      </c>
      <c r="I79" s="83" t="s">
        <v>485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532</v>
      </c>
      <c r="B80" s="83" t="s">
        <v>726</v>
      </c>
      <c r="C80" s="83">
        <v>0.08</v>
      </c>
      <c r="D80" s="83">
        <v>0.71</v>
      </c>
      <c r="E80" s="83">
        <v>0.79400000000000004</v>
      </c>
      <c r="F80" s="83">
        <v>52.03</v>
      </c>
      <c r="G80" s="83">
        <v>90</v>
      </c>
      <c r="H80" s="83">
        <v>90</v>
      </c>
      <c r="I80" s="83" t="s">
        <v>483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531</v>
      </c>
      <c r="B81" s="83" t="s">
        <v>726</v>
      </c>
      <c r="C81" s="83">
        <v>0.08</v>
      </c>
      <c r="D81" s="83">
        <v>0.71</v>
      </c>
      <c r="E81" s="83">
        <v>0.79400000000000004</v>
      </c>
      <c r="F81" s="83">
        <v>21.37</v>
      </c>
      <c r="G81" s="83">
        <v>0</v>
      </c>
      <c r="H81" s="83">
        <v>90</v>
      </c>
      <c r="I81" s="83" t="s">
        <v>481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534</v>
      </c>
      <c r="B82" s="83" t="s">
        <v>727</v>
      </c>
      <c r="C82" s="83">
        <v>0.3</v>
      </c>
      <c r="D82" s="83">
        <v>0.33500000000000002</v>
      </c>
      <c r="E82" s="83">
        <v>0.35699999999999998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496</v>
      </c>
      <c r="B83" s="83" t="s">
        <v>728</v>
      </c>
      <c r="C83" s="83">
        <v>0.08</v>
      </c>
      <c r="D83" s="83">
        <v>0.71</v>
      </c>
      <c r="E83" s="83">
        <v>0.79400000000000004</v>
      </c>
      <c r="F83" s="83">
        <v>67.63</v>
      </c>
      <c r="G83" s="83">
        <v>90</v>
      </c>
      <c r="H83" s="83">
        <v>90</v>
      </c>
      <c r="I83" s="83" t="s">
        <v>483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495</v>
      </c>
      <c r="B84" s="83" t="s">
        <v>728</v>
      </c>
      <c r="C84" s="83">
        <v>0.08</v>
      </c>
      <c r="D84" s="83">
        <v>0.71</v>
      </c>
      <c r="E84" s="83">
        <v>0.79400000000000004</v>
      </c>
      <c r="F84" s="83">
        <v>18.12</v>
      </c>
      <c r="G84" s="83">
        <v>0</v>
      </c>
      <c r="H84" s="83">
        <v>90</v>
      </c>
      <c r="I84" s="83" t="s">
        <v>481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500</v>
      </c>
      <c r="B85" s="83" t="s">
        <v>728</v>
      </c>
      <c r="C85" s="83">
        <v>0.08</v>
      </c>
      <c r="D85" s="83">
        <v>0.71</v>
      </c>
      <c r="E85" s="83">
        <v>0.79400000000000004</v>
      </c>
      <c r="F85" s="83">
        <v>213.77</v>
      </c>
      <c r="G85" s="83">
        <v>0</v>
      </c>
      <c r="H85" s="83">
        <v>90</v>
      </c>
      <c r="I85" s="83" t="s">
        <v>481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502</v>
      </c>
      <c r="B86" s="83" t="s">
        <v>728</v>
      </c>
      <c r="C86" s="83">
        <v>0.08</v>
      </c>
      <c r="D86" s="83">
        <v>0.71</v>
      </c>
      <c r="E86" s="83">
        <v>0.79400000000000004</v>
      </c>
      <c r="F86" s="83">
        <v>167.88</v>
      </c>
      <c r="G86" s="83">
        <v>180</v>
      </c>
      <c r="H86" s="83">
        <v>90</v>
      </c>
      <c r="I86" s="83" t="s">
        <v>485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503</v>
      </c>
      <c r="B87" s="83" t="s">
        <v>728</v>
      </c>
      <c r="C87" s="83">
        <v>0.08</v>
      </c>
      <c r="D87" s="83">
        <v>0.71</v>
      </c>
      <c r="E87" s="83">
        <v>0.79400000000000004</v>
      </c>
      <c r="F87" s="83">
        <v>41.06</v>
      </c>
      <c r="G87" s="83">
        <v>270</v>
      </c>
      <c r="H87" s="83">
        <v>90</v>
      </c>
      <c r="I87" s="83" t="s">
        <v>487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501</v>
      </c>
      <c r="B88" s="83" t="s">
        <v>728</v>
      </c>
      <c r="C88" s="83">
        <v>0.08</v>
      </c>
      <c r="D88" s="83">
        <v>0.71</v>
      </c>
      <c r="E88" s="83">
        <v>0.79400000000000004</v>
      </c>
      <c r="F88" s="83">
        <v>12.08</v>
      </c>
      <c r="G88" s="83">
        <v>0</v>
      </c>
      <c r="H88" s="83">
        <v>90</v>
      </c>
      <c r="I88" s="83" t="s">
        <v>481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504</v>
      </c>
      <c r="B89" s="83" t="s">
        <v>727</v>
      </c>
      <c r="C89" s="83">
        <v>0.3</v>
      </c>
      <c r="D89" s="83">
        <v>0.33500000000000002</v>
      </c>
      <c r="E89" s="83">
        <v>0.35699999999999998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493</v>
      </c>
      <c r="B90" s="83" t="s">
        <v>728</v>
      </c>
      <c r="C90" s="83">
        <v>0.08</v>
      </c>
      <c r="D90" s="83">
        <v>0.71</v>
      </c>
      <c r="E90" s="83">
        <v>0.79400000000000004</v>
      </c>
      <c r="F90" s="83">
        <v>62.8</v>
      </c>
      <c r="G90" s="83">
        <v>0</v>
      </c>
      <c r="H90" s="83">
        <v>90</v>
      </c>
      <c r="I90" s="83" t="s">
        <v>481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489</v>
      </c>
      <c r="B91" s="83" t="s">
        <v>728</v>
      </c>
      <c r="C91" s="83">
        <v>0.08</v>
      </c>
      <c r="D91" s="83">
        <v>0.71</v>
      </c>
      <c r="E91" s="83">
        <v>0.79400000000000004</v>
      </c>
      <c r="F91" s="83">
        <v>45.89</v>
      </c>
      <c r="G91" s="83">
        <v>180</v>
      </c>
      <c r="H91" s="83">
        <v>90</v>
      </c>
      <c r="I91" s="83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490</v>
      </c>
      <c r="B92" s="83" t="s">
        <v>728</v>
      </c>
      <c r="C92" s="83">
        <v>0.08</v>
      </c>
      <c r="D92" s="83">
        <v>0.71</v>
      </c>
      <c r="E92" s="83">
        <v>0.79400000000000004</v>
      </c>
      <c r="F92" s="83">
        <v>22.95</v>
      </c>
      <c r="G92" s="83">
        <v>270</v>
      </c>
      <c r="H92" s="83">
        <v>90</v>
      </c>
      <c r="I92" s="83" t="s">
        <v>487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491</v>
      </c>
      <c r="B93" s="83" t="s">
        <v>727</v>
      </c>
      <c r="C93" s="83">
        <v>0.3</v>
      </c>
      <c r="D93" s="83">
        <v>0.33500000000000002</v>
      </c>
      <c r="E93" s="83">
        <v>0.35699999999999998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492</v>
      </c>
      <c r="B94" s="83" t="s">
        <v>728</v>
      </c>
      <c r="C94" s="83">
        <v>0.08</v>
      </c>
      <c r="D94" s="83">
        <v>0.71</v>
      </c>
      <c r="E94" s="83">
        <v>0.79400000000000004</v>
      </c>
      <c r="F94" s="83">
        <v>26.57</v>
      </c>
      <c r="G94" s="83">
        <v>270</v>
      </c>
      <c r="H94" s="83">
        <v>90</v>
      </c>
      <c r="I94" s="83" t="s">
        <v>487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505</v>
      </c>
      <c r="B95" s="83" t="s">
        <v>726</v>
      </c>
      <c r="C95" s="83">
        <v>0.08</v>
      </c>
      <c r="D95" s="83">
        <v>0.71</v>
      </c>
      <c r="E95" s="83">
        <v>0.79400000000000004</v>
      </c>
      <c r="F95" s="83">
        <v>55.74</v>
      </c>
      <c r="G95" s="83">
        <v>180</v>
      </c>
      <c r="H95" s="83">
        <v>90</v>
      </c>
      <c r="I95" s="83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506</v>
      </c>
      <c r="B96" s="83" t="s">
        <v>726</v>
      </c>
      <c r="C96" s="83">
        <v>0.08</v>
      </c>
      <c r="D96" s="83">
        <v>0.71</v>
      </c>
      <c r="E96" s="83">
        <v>0.79400000000000004</v>
      </c>
      <c r="F96" s="83">
        <v>104.06</v>
      </c>
      <c r="G96" s="83">
        <v>270</v>
      </c>
      <c r="H96" s="83">
        <v>90</v>
      </c>
      <c r="I96" s="83" t="s">
        <v>487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519</v>
      </c>
      <c r="B97" s="83" t="s">
        <v>726</v>
      </c>
      <c r="C97" s="83">
        <v>0.08</v>
      </c>
      <c r="D97" s="83">
        <v>0.71</v>
      </c>
      <c r="E97" s="83">
        <v>0.79400000000000004</v>
      </c>
      <c r="F97" s="83">
        <v>13.94</v>
      </c>
      <c r="G97" s="83">
        <v>180</v>
      </c>
      <c r="H97" s="83">
        <v>90</v>
      </c>
      <c r="I97" s="83" t="s">
        <v>485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520</v>
      </c>
      <c r="B98" s="83" t="s">
        <v>726</v>
      </c>
      <c r="C98" s="83">
        <v>0.08</v>
      </c>
      <c r="D98" s="83">
        <v>0.71</v>
      </c>
      <c r="E98" s="83">
        <v>0.79400000000000004</v>
      </c>
      <c r="F98" s="83">
        <v>26.01</v>
      </c>
      <c r="G98" s="83">
        <v>270</v>
      </c>
      <c r="H98" s="83">
        <v>90</v>
      </c>
      <c r="I98" s="83" t="s">
        <v>487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521</v>
      </c>
      <c r="B99" s="83" t="s">
        <v>727</v>
      </c>
      <c r="C99" s="83">
        <v>0.3</v>
      </c>
      <c r="D99" s="83">
        <v>0.33500000000000002</v>
      </c>
      <c r="E99" s="83">
        <v>0.35699999999999998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507</v>
      </c>
      <c r="B100" s="83" t="s">
        <v>726</v>
      </c>
      <c r="C100" s="83">
        <v>0.08</v>
      </c>
      <c r="D100" s="83">
        <v>0.71</v>
      </c>
      <c r="E100" s="83">
        <v>0.79400000000000004</v>
      </c>
      <c r="F100" s="83">
        <v>55.74</v>
      </c>
      <c r="G100" s="83">
        <v>0</v>
      </c>
      <c r="H100" s="83">
        <v>90</v>
      </c>
      <c r="I100" s="83" t="s">
        <v>481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508</v>
      </c>
      <c r="B101" s="83" t="s">
        <v>726</v>
      </c>
      <c r="C101" s="83">
        <v>0.08</v>
      </c>
      <c r="D101" s="83">
        <v>0.71</v>
      </c>
      <c r="E101" s="83">
        <v>0.79400000000000004</v>
      </c>
      <c r="F101" s="83">
        <v>104.05</v>
      </c>
      <c r="G101" s="83">
        <v>270</v>
      </c>
      <c r="H101" s="83">
        <v>90</v>
      </c>
      <c r="I101" s="83" t="s">
        <v>487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522</v>
      </c>
      <c r="B102" s="83" t="s">
        <v>726</v>
      </c>
      <c r="C102" s="83">
        <v>0.08</v>
      </c>
      <c r="D102" s="83">
        <v>0.71</v>
      </c>
      <c r="E102" s="83">
        <v>0.79400000000000004</v>
      </c>
      <c r="F102" s="83">
        <v>13.94</v>
      </c>
      <c r="G102" s="83">
        <v>0</v>
      </c>
      <c r="H102" s="83">
        <v>90</v>
      </c>
      <c r="I102" s="83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523</v>
      </c>
      <c r="B103" s="83" t="s">
        <v>726</v>
      </c>
      <c r="C103" s="83">
        <v>0.08</v>
      </c>
      <c r="D103" s="83">
        <v>0.71</v>
      </c>
      <c r="E103" s="83">
        <v>0.79400000000000004</v>
      </c>
      <c r="F103" s="83">
        <v>26.01</v>
      </c>
      <c r="G103" s="83">
        <v>270</v>
      </c>
      <c r="H103" s="83">
        <v>90</v>
      </c>
      <c r="I103" s="83" t="s">
        <v>487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524</v>
      </c>
      <c r="B104" s="83" t="s">
        <v>727</v>
      </c>
      <c r="C104" s="83">
        <v>0.3</v>
      </c>
      <c r="D104" s="83">
        <v>0.33500000000000002</v>
      </c>
      <c r="E104" s="83">
        <v>0.35699999999999998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509</v>
      </c>
      <c r="B105" s="83" t="s">
        <v>726</v>
      </c>
      <c r="C105" s="83">
        <v>0.08</v>
      </c>
      <c r="D105" s="83">
        <v>0.71</v>
      </c>
      <c r="E105" s="83">
        <v>0.79400000000000004</v>
      </c>
      <c r="F105" s="83">
        <v>847.14</v>
      </c>
      <c r="G105" s="83">
        <v>180</v>
      </c>
      <c r="H105" s="83">
        <v>90</v>
      </c>
      <c r="I105" s="83" t="s">
        <v>485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525</v>
      </c>
      <c r="B106" s="83" t="s">
        <v>726</v>
      </c>
      <c r="C106" s="83">
        <v>0.08</v>
      </c>
      <c r="D106" s="83">
        <v>0.71</v>
      </c>
      <c r="E106" s="83">
        <v>0.79400000000000004</v>
      </c>
      <c r="F106" s="83">
        <v>183.96</v>
      </c>
      <c r="G106" s="83">
        <v>180</v>
      </c>
      <c r="H106" s="83">
        <v>90</v>
      </c>
      <c r="I106" s="83" t="s">
        <v>485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526</v>
      </c>
      <c r="B107" s="83" t="s">
        <v>727</v>
      </c>
      <c r="C107" s="83">
        <v>0.3</v>
      </c>
      <c r="D107" s="83">
        <v>0.33500000000000002</v>
      </c>
      <c r="E107" s="83">
        <v>0.35699999999999998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510</v>
      </c>
      <c r="B108" s="83" t="s">
        <v>726</v>
      </c>
      <c r="C108" s="83">
        <v>0.08</v>
      </c>
      <c r="D108" s="83">
        <v>0.71</v>
      </c>
      <c r="E108" s="83">
        <v>0.79400000000000004</v>
      </c>
      <c r="F108" s="83">
        <v>847.37</v>
      </c>
      <c r="G108" s="83">
        <v>0</v>
      </c>
      <c r="H108" s="83">
        <v>90</v>
      </c>
      <c r="I108" s="83" t="s">
        <v>481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511</v>
      </c>
      <c r="B109" s="83" t="s">
        <v>726</v>
      </c>
      <c r="C109" s="83">
        <v>0.08</v>
      </c>
      <c r="D109" s="83">
        <v>0.71</v>
      </c>
      <c r="E109" s="83">
        <v>0.79400000000000004</v>
      </c>
      <c r="F109" s="83">
        <v>104.06</v>
      </c>
      <c r="G109" s="83">
        <v>90</v>
      </c>
      <c r="H109" s="83">
        <v>90</v>
      </c>
      <c r="I109" s="83" t="s">
        <v>483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512</v>
      </c>
      <c r="B110" s="83" t="s">
        <v>726</v>
      </c>
      <c r="C110" s="83">
        <v>0.08</v>
      </c>
      <c r="D110" s="83">
        <v>0.71</v>
      </c>
      <c r="E110" s="83">
        <v>0.79400000000000004</v>
      </c>
      <c r="F110" s="83">
        <v>55.74</v>
      </c>
      <c r="G110" s="83">
        <v>180</v>
      </c>
      <c r="H110" s="83">
        <v>90</v>
      </c>
      <c r="I110" s="83" t="s">
        <v>485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514</v>
      </c>
      <c r="B111" s="83" t="s">
        <v>726</v>
      </c>
      <c r="C111" s="83">
        <v>0.08</v>
      </c>
      <c r="D111" s="83">
        <v>0.71</v>
      </c>
      <c r="E111" s="83">
        <v>0.79400000000000004</v>
      </c>
      <c r="F111" s="83">
        <v>104.05</v>
      </c>
      <c r="G111" s="83">
        <v>90</v>
      </c>
      <c r="H111" s="83">
        <v>90</v>
      </c>
      <c r="I111" s="83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513</v>
      </c>
      <c r="B112" s="83" t="s">
        <v>726</v>
      </c>
      <c r="C112" s="83">
        <v>0.08</v>
      </c>
      <c r="D112" s="83">
        <v>0.71</v>
      </c>
      <c r="E112" s="83">
        <v>0.79400000000000004</v>
      </c>
      <c r="F112" s="83">
        <v>55.74</v>
      </c>
      <c r="G112" s="83">
        <v>0</v>
      </c>
      <c r="H112" s="83">
        <v>90</v>
      </c>
      <c r="I112" s="83" t="s">
        <v>481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494</v>
      </c>
      <c r="B113" s="83" t="s">
        <v>728</v>
      </c>
      <c r="C113" s="83">
        <v>0.08</v>
      </c>
      <c r="D113" s="83">
        <v>0.71</v>
      </c>
      <c r="E113" s="83">
        <v>0.79400000000000004</v>
      </c>
      <c r="F113" s="83">
        <v>36.229999999999997</v>
      </c>
      <c r="G113" s="83">
        <v>0</v>
      </c>
      <c r="H113" s="83">
        <v>90</v>
      </c>
      <c r="I113" s="83" t="s">
        <v>481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175</v>
      </c>
      <c r="C115" s="83" t="s">
        <v>540</v>
      </c>
      <c r="D115" s="83" t="s">
        <v>541</v>
      </c>
      <c r="E115" s="83" t="s">
        <v>542</v>
      </c>
      <c r="F115" s="83" t="s">
        <v>170</v>
      </c>
      <c r="G115" s="83" t="s">
        <v>543</v>
      </c>
      <c r="H115" s="83" t="s">
        <v>544</v>
      </c>
      <c r="I115" s="83" t="s">
        <v>545</v>
      </c>
      <c r="J115" s="83" t="s">
        <v>476</v>
      </c>
      <c r="K115" s="83" t="s">
        <v>478</v>
      </c>
      <c r="L115"/>
      <c r="M115"/>
      <c r="N115"/>
      <c r="O115"/>
      <c r="P115"/>
      <c r="Q115"/>
      <c r="R115"/>
      <c r="S115"/>
    </row>
    <row r="116" spans="1:19">
      <c r="A116" s="83" t="s">
        <v>569</v>
      </c>
      <c r="B116" s="83" t="s">
        <v>877</v>
      </c>
      <c r="C116" s="83">
        <v>32.21</v>
      </c>
      <c r="D116" s="83">
        <v>32.21</v>
      </c>
      <c r="E116" s="83">
        <v>3.5249999999999999</v>
      </c>
      <c r="F116" s="83">
        <v>0.40699999999999997</v>
      </c>
      <c r="G116" s="83">
        <v>0.316</v>
      </c>
      <c r="H116" s="83" t="s">
        <v>547</v>
      </c>
      <c r="I116" s="83" t="s">
        <v>527</v>
      </c>
      <c r="J116" s="83">
        <v>0</v>
      </c>
      <c r="K116" s="83" t="s">
        <v>481</v>
      </c>
      <c r="L116"/>
      <c r="M116"/>
      <c r="N116"/>
      <c r="O116"/>
      <c r="P116"/>
      <c r="Q116"/>
      <c r="R116"/>
      <c r="S116"/>
    </row>
    <row r="117" spans="1:19">
      <c r="A117" s="83" t="s">
        <v>548</v>
      </c>
      <c r="B117" s="83" t="s">
        <v>877</v>
      </c>
      <c r="C117" s="83">
        <v>65.62</v>
      </c>
      <c r="D117" s="83">
        <v>65.62</v>
      </c>
      <c r="E117" s="83">
        <v>3.5249999999999999</v>
      </c>
      <c r="F117" s="83">
        <v>0.40699999999999997</v>
      </c>
      <c r="G117" s="83">
        <v>0.316</v>
      </c>
      <c r="H117" s="83" t="s">
        <v>547</v>
      </c>
      <c r="I117" s="83" t="s">
        <v>498</v>
      </c>
      <c r="J117" s="83">
        <v>180</v>
      </c>
      <c r="K117" s="83" t="s">
        <v>485</v>
      </c>
      <c r="L117"/>
      <c r="M117"/>
      <c r="N117"/>
      <c r="O117"/>
      <c r="P117"/>
      <c r="Q117"/>
      <c r="R117"/>
      <c r="S117"/>
    </row>
    <row r="118" spans="1:19">
      <c r="A118" s="83" t="s">
        <v>560</v>
      </c>
      <c r="B118" s="83" t="s">
        <v>877</v>
      </c>
      <c r="C118" s="83">
        <v>5.82</v>
      </c>
      <c r="D118" s="83">
        <v>23.29</v>
      </c>
      <c r="E118" s="83">
        <v>3.5249999999999999</v>
      </c>
      <c r="F118" s="83">
        <v>0.40699999999999997</v>
      </c>
      <c r="G118" s="83">
        <v>0.316</v>
      </c>
      <c r="H118" s="83" t="s">
        <v>547</v>
      </c>
      <c r="I118" s="83" t="s">
        <v>515</v>
      </c>
      <c r="J118" s="83">
        <v>0</v>
      </c>
      <c r="K118" s="83" t="s">
        <v>481</v>
      </c>
      <c r="L118"/>
      <c r="M118"/>
      <c r="N118"/>
      <c r="O118"/>
      <c r="P118"/>
      <c r="Q118"/>
      <c r="R118"/>
      <c r="S118"/>
    </row>
    <row r="119" spans="1:19">
      <c r="A119" s="83" t="s">
        <v>562</v>
      </c>
      <c r="B119" s="83" t="s">
        <v>877</v>
      </c>
      <c r="C119" s="83">
        <v>2.15</v>
      </c>
      <c r="D119" s="83">
        <v>8.58</v>
      </c>
      <c r="E119" s="83">
        <v>3.5249999999999999</v>
      </c>
      <c r="F119" s="83">
        <v>0.40699999999999997</v>
      </c>
      <c r="G119" s="83">
        <v>0.316</v>
      </c>
      <c r="H119" s="83" t="s">
        <v>547</v>
      </c>
      <c r="I119" s="83" t="s">
        <v>517</v>
      </c>
      <c r="J119" s="83">
        <v>180</v>
      </c>
      <c r="K119" s="83" t="s">
        <v>485</v>
      </c>
      <c r="L119"/>
      <c r="M119"/>
      <c r="N119"/>
      <c r="O119"/>
      <c r="P119"/>
      <c r="Q119"/>
      <c r="R119"/>
      <c r="S119"/>
    </row>
    <row r="120" spans="1:19">
      <c r="A120" s="83" t="s">
        <v>561</v>
      </c>
      <c r="B120" s="83" t="s">
        <v>877</v>
      </c>
      <c r="C120" s="83">
        <v>2.15</v>
      </c>
      <c r="D120" s="83">
        <v>8.59</v>
      </c>
      <c r="E120" s="83">
        <v>3.5249999999999999</v>
      </c>
      <c r="F120" s="83">
        <v>0.40699999999999997</v>
      </c>
      <c r="G120" s="83">
        <v>0.316</v>
      </c>
      <c r="H120" s="83" t="s">
        <v>547</v>
      </c>
      <c r="I120" s="83" t="s">
        <v>516</v>
      </c>
      <c r="J120" s="83">
        <v>0</v>
      </c>
      <c r="K120" s="83" t="s">
        <v>481</v>
      </c>
      <c r="L120"/>
      <c r="M120"/>
      <c r="N120"/>
      <c r="O120"/>
      <c r="P120"/>
      <c r="Q120"/>
      <c r="R120"/>
      <c r="S120"/>
    </row>
    <row r="121" spans="1:19">
      <c r="A121" s="83" t="s">
        <v>563</v>
      </c>
      <c r="B121" s="83" t="s">
        <v>877</v>
      </c>
      <c r="C121" s="83">
        <v>5.82</v>
      </c>
      <c r="D121" s="83">
        <v>23.29</v>
      </c>
      <c r="E121" s="83">
        <v>3.5249999999999999</v>
      </c>
      <c r="F121" s="83">
        <v>0.40699999999999997</v>
      </c>
      <c r="G121" s="83">
        <v>0.316</v>
      </c>
      <c r="H121" s="83" t="s">
        <v>547</v>
      </c>
      <c r="I121" s="83" t="s">
        <v>518</v>
      </c>
      <c r="J121" s="83">
        <v>180</v>
      </c>
      <c r="K121" s="83" t="s">
        <v>485</v>
      </c>
      <c r="L121"/>
      <c r="M121"/>
      <c r="N121"/>
      <c r="O121"/>
      <c r="P121"/>
      <c r="Q121"/>
      <c r="R121"/>
      <c r="S121"/>
    </row>
    <row r="122" spans="1:19">
      <c r="A122" s="83" t="s">
        <v>574</v>
      </c>
      <c r="B122" s="83" t="s">
        <v>877</v>
      </c>
      <c r="C122" s="83">
        <v>5.83</v>
      </c>
      <c r="D122" s="83">
        <v>5.83</v>
      </c>
      <c r="E122" s="83">
        <v>3.5249999999999999</v>
      </c>
      <c r="F122" s="83">
        <v>0.40699999999999997</v>
      </c>
      <c r="G122" s="83">
        <v>0.316</v>
      </c>
      <c r="H122" s="83" t="s">
        <v>547</v>
      </c>
      <c r="I122" s="83" t="s">
        <v>535</v>
      </c>
      <c r="J122" s="83">
        <v>0</v>
      </c>
      <c r="K122" s="83" t="s">
        <v>481</v>
      </c>
      <c r="L122"/>
      <c r="M122"/>
      <c r="N122"/>
      <c r="O122"/>
      <c r="P122"/>
      <c r="Q122"/>
      <c r="R122"/>
      <c r="S122"/>
    </row>
    <row r="123" spans="1:19">
      <c r="A123" s="83" t="s">
        <v>575</v>
      </c>
      <c r="B123" s="83" t="s">
        <v>877</v>
      </c>
      <c r="C123" s="83">
        <v>5.21</v>
      </c>
      <c r="D123" s="83">
        <v>5.21</v>
      </c>
      <c r="E123" s="83">
        <v>3.5249999999999999</v>
      </c>
      <c r="F123" s="83">
        <v>0.40699999999999997</v>
      </c>
      <c r="G123" s="83">
        <v>0.316</v>
      </c>
      <c r="H123" s="83" t="s">
        <v>547</v>
      </c>
      <c r="I123" s="83" t="s">
        <v>536</v>
      </c>
      <c r="J123" s="83">
        <v>0</v>
      </c>
      <c r="K123" s="83" t="s">
        <v>481</v>
      </c>
      <c r="L123"/>
      <c r="M123"/>
      <c r="N123"/>
      <c r="O123"/>
      <c r="P123"/>
      <c r="Q123"/>
      <c r="R123"/>
      <c r="S123"/>
    </row>
    <row r="124" spans="1:19">
      <c r="A124" s="83" t="s">
        <v>576</v>
      </c>
      <c r="B124" s="83" t="s">
        <v>877</v>
      </c>
      <c r="C124" s="83">
        <v>17.18</v>
      </c>
      <c r="D124" s="83">
        <v>17.18</v>
      </c>
      <c r="E124" s="83">
        <v>3.5249999999999999</v>
      </c>
      <c r="F124" s="83">
        <v>0.40699999999999997</v>
      </c>
      <c r="G124" s="83">
        <v>0.316</v>
      </c>
      <c r="H124" s="83" t="s">
        <v>547</v>
      </c>
      <c r="I124" s="83" t="s">
        <v>537</v>
      </c>
      <c r="J124" s="83">
        <v>180</v>
      </c>
      <c r="K124" s="83" t="s">
        <v>485</v>
      </c>
      <c r="L124"/>
      <c r="M124"/>
      <c r="N124"/>
      <c r="O124"/>
      <c r="P124"/>
      <c r="Q124"/>
      <c r="R124"/>
      <c r="S124"/>
    </row>
    <row r="125" spans="1:19">
      <c r="A125" s="83" t="s">
        <v>570</v>
      </c>
      <c r="B125" s="83" t="s">
        <v>877</v>
      </c>
      <c r="C125" s="83">
        <v>32.21</v>
      </c>
      <c r="D125" s="83">
        <v>32.21</v>
      </c>
      <c r="E125" s="83">
        <v>3.5249999999999999</v>
      </c>
      <c r="F125" s="83">
        <v>0.40699999999999997</v>
      </c>
      <c r="G125" s="83">
        <v>0.316</v>
      </c>
      <c r="H125" s="83" t="s">
        <v>547</v>
      </c>
      <c r="I125" s="83" t="s">
        <v>529</v>
      </c>
      <c r="J125" s="83">
        <v>0</v>
      </c>
      <c r="K125" s="83" t="s">
        <v>481</v>
      </c>
      <c r="L125"/>
      <c r="M125"/>
      <c r="N125"/>
      <c r="O125"/>
      <c r="P125"/>
      <c r="Q125"/>
      <c r="R125"/>
      <c r="S125"/>
    </row>
    <row r="126" spans="1:19">
      <c r="A126" s="83" t="s">
        <v>573</v>
      </c>
      <c r="B126" s="83" t="s">
        <v>877</v>
      </c>
      <c r="C126" s="83">
        <v>4.5999999999999996</v>
      </c>
      <c r="D126" s="83">
        <v>4.5999999999999996</v>
      </c>
      <c r="E126" s="83">
        <v>3.5249999999999999</v>
      </c>
      <c r="F126" s="83">
        <v>0.40699999999999997</v>
      </c>
      <c r="G126" s="83">
        <v>0.316</v>
      </c>
      <c r="H126" s="83" t="s">
        <v>547</v>
      </c>
      <c r="I126" s="83" t="s">
        <v>533</v>
      </c>
      <c r="J126" s="83">
        <v>180</v>
      </c>
      <c r="K126" s="83" t="s">
        <v>485</v>
      </c>
      <c r="L126"/>
      <c r="M126"/>
      <c r="N126"/>
      <c r="O126"/>
      <c r="P126"/>
      <c r="Q126"/>
      <c r="R126"/>
      <c r="S126"/>
    </row>
    <row r="127" spans="1:19">
      <c r="A127" s="83" t="s">
        <v>572</v>
      </c>
      <c r="B127" s="83" t="s">
        <v>877</v>
      </c>
      <c r="C127" s="83">
        <v>17.18</v>
      </c>
      <c r="D127" s="83">
        <v>17.18</v>
      </c>
      <c r="E127" s="83">
        <v>3.5249999999999999</v>
      </c>
      <c r="F127" s="83">
        <v>0.40699999999999997</v>
      </c>
      <c r="G127" s="83">
        <v>0.316</v>
      </c>
      <c r="H127" s="83" t="s">
        <v>547</v>
      </c>
      <c r="I127" s="83" t="s">
        <v>532</v>
      </c>
      <c r="J127" s="83">
        <v>90</v>
      </c>
      <c r="K127" s="83" t="s">
        <v>483</v>
      </c>
      <c r="L127"/>
      <c r="M127"/>
      <c r="N127"/>
      <c r="O127"/>
      <c r="P127"/>
      <c r="Q127"/>
      <c r="R127"/>
      <c r="S127"/>
    </row>
    <row r="128" spans="1:19">
      <c r="A128" s="83" t="s">
        <v>571</v>
      </c>
      <c r="B128" s="83" t="s">
        <v>877</v>
      </c>
      <c r="C128" s="83">
        <v>4.5999999999999996</v>
      </c>
      <c r="D128" s="83">
        <v>4.5999999999999996</v>
      </c>
      <c r="E128" s="83">
        <v>3.5249999999999999</v>
      </c>
      <c r="F128" s="83">
        <v>0.40699999999999997</v>
      </c>
      <c r="G128" s="83">
        <v>0.316</v>
      </c>
      <c r="H128" s="83" t="s">
        <v>547</v>
      </c>
      <c r="I128" s="83" t="s">
        <v>531</v>
      </c>
      <c r="J128" s="83">
        <v>0</v>
      </c>
      <c r="K128" s="83" t="s">
        <v>481</v>
      </c>
      <c r="L128"/>
      <c r="M128"/>
      <c r="N128"/>
      <c r="O128"/>
      <c r="P128"/>
      <c r="Q128"/>
      <c r="R128"/>
      <c r="S128"/>
    </row>
    <row r="129" spans="1:19">
      <c r="A129" s="83" t="s">
        <v>549</v>
      </c>
      <c r="B129" s="83" t="s">
        <v>877</v>
      </c>
      <c r="C129" s="83">
        <v>85.24</v>
      </c>
      <c r="D129" s="83">
        <v>85.24</v>
      </c>
      <c r="E129" s="83">
        <v>3.5249999999999999</v>
      </c>
      <c r="F129" s="83">
        <v>0.40699999999999997</v>
      </c>
      <c r="G129" s="83">
        <v>0.316</v>
      </c>
      <c r="H129" s="83" t="s">
        <v>547</v>
      </c>
      <c r="I129" s="83" t="s">
        <v>502</v>
      </c>
      <c r="J129" s="83">
        <v>180</v>
      </c>
      <c r="K129" s="83" t="s">
        <v>485</v>
      </c>
      <c r="L129"/>
      <c r="M129"/>
      <c r="N129"/>
      <c r="O129"/>
      <c r="P129"/>
      <c r="Q129"/>
      <c r="R129"/>
      <c r="S129"/>
    </row>
    <row r="130" spans="1:19">
      <c r="A130" s="83" t="s">
        <v>546</v>
      </c>
      <c r="B130" s="83" t="s">
        <v>877</v>
      </c>
      <c r="C130" s="83">
        <v>23.3</v>
      </c>
      <c r="D130" s="83">
        <v>23.3</v>
      </c>
      <c r="E130" s="83">
        <v>3.5249999999999999</v>
      </c>
      <c r="F130" s="83">
        <v>0.40699999999999997</v>
      </c>
      <c r="G130" s="83">
        <v>0.316</v>
      </c>
      <c r="H130" s="83" t="s">
        <v>547</v>
      </c>
      <c r="I130" s="83" t="s">
        <v>489</v>
      </c>
      <c r="J130" s="83">
        <v>180</v>
      </c>
      <c r="K130" s="83" t="s">
        <v>485</v>
      </c>
      <c r="L130"/>
      <c r="M130"/>
      <c r="N130"/>
      <c r="O130"/>
      <c r="P130"/>
      <c r="Q130"/>
      <c r="R130"/>
      <c r="S130"/>
    </row>
    <row r="131" spans="1:19">
      <c r="A131" s="83" t="s">
        <v>550</v>
      </c>
      <c r="B131" s="83" t="s">
        <v>878</v>
      </c>
      <c r="C131" s="83">
        <v>4.5999999999999996</v>
      </c>
      <c r="D131" s="83">
        <v>18.39</v>
      </c>
      <c r="E131" s="83">
        <v>3.5249999999999999</v>
      </c>
      <c r="F131" s="83">
        <v>0.40699999999999997</v>
      </c>
      <c r="G131" s="83">
        <v>0.316</v>
      </c>
      <c r="H131" s="83" t="s">
        <v>547</v>
      </c>
      <c r="I131" s="83" t="s">
        <v>505</v>
      </c>
      <c r="J131" s="83">
        <v>180</v>
      </c>
      <c r="K131" s="83" t="s">
        <v>485</v>
      </c>
      <c r="L131"/>
      <c r="M131"/>
      <c r="N131"/>
      <c r="O131"/>
      <c r="P131"/>
      <c r="Q131"/>
      <c r="R131"/>
      <c r="S131"/>
    </row>
    <row r="132" spans="1:19">
      <c r="A132" s="83" t="s">
        <v>551</v>
      </c>
      <c r="B132" s="83" t="s">
        <v>878</v>
      </c>
      <c r="C132" s="83">
        <v>8.58</v>
      </c>
      <c r="D132" s="83">
        <v>34.33</v>
      </c>
      <c r="E132" s="83">
        <v>3.5249999999999999</v>
      </c>
      <c r="F132" s="83">
        <v>0.40699999999999997</v>
      </c>
      <c r="G132" s="83">
        <v>0.316</v>
      </c>
      <c r="H132" s="83" t="s">
        <v>547</v>
      </c>
      <c r="I132" s="83" t="s">
        <v>506</v>
      </c>
      <c r="J132" s="83">
        <v>270</v>
      </c>
      <c r="K132" s="83" t="s">
        <v>487</v>
      </c>
      <c r="L132"/>
      <c r="M132"/>
      <c r="N132"/>
      <c r="O132"/>
      <c r="P132"/>
      <c r="Q132"/>
      <c r="R132"/>
      <c r="S132"/>
    </row>
    <row r="133" spans="1:19">
      <c r="A133" s="83" t="s">
        <v>564</v>
      </c>
      <c r="B133" s="83" t="s">
        <v>878</v>
      </c>
      <c r="C133" s="83">
        <v>4.5999999999999996</v>
      </c>
      <c r="D133" s="83">
        <v>4.5999999999999996</v>
      </c>
      <c r="E133" s="83">
        <v>3.5249999999999999</v>
      </c>
      <c r="F133" s="83">
        <v>0.40699999999999997</v>
      </c>
      <c r="G133" s="83">
        <v>0.316</v>
      </c>
      <c r="H133" s="83" t="s">
        <v>547</v>
      </c>
      <c r="I133" s="83" t="s">
        <v>519</v>
      </c>
      <c r="J133" s="83">
        <v>180</v>
      </c>
      <c r="K133" s="83" t="s">
        <v>485</v>
      </c>
      <c r="L133"/>
      <c r="M133"/>
      <c r="N133"/>
      <c r="O133"/>
      <c r="P133"/>
      <c r="Q133"/>
      <c r="R133"/>
      <c r="S133"/>
    </row>
    <row r="134" spans="1:19">
      <c r="A134" s="83" t="s">
        <v>565</v>
      </c>
      <c r="B134" s="83" t="s">
        <v>878</v>
      </c>
      <c r="C134" s="83">
        <v>8.59</v>
      </c>
      <c r="D134" s="83">
        <v>8.59</v>
      </c>
      <c r="E134" s="83">
        <v>3.5249999999999999</v>
      </c>
      <c r="F134" s="83">
        <v>0.40699999999999997</v>
      </c>
      <c r="G134" s="83">
        <v>0.316</v>
      </c>
      <c r="H134" s="83" t="s">
        <v>547</v>
      </c>
      <c r="I134" s="83" t="s">
        <v>520</v>
      </c>
      <c r="J134" s="83">
        <v>270</v>
      </c>
      <c r="K134" s="83" t="s">
        <v>487</v>
      </c>
      <c r="L134"/>
      <c r="M134"/>
      <c r="N134"/>
      <c r="O134"/>
      <c r="P134"/>
      <c r="Q134"/>
      <c r="R134"/>
      <c r="S134"/>
    </row>
    <row r="135" spans="1:19">
      <c r="A135" s="83" t="s">
        <v>552</v>
      </c>
      <c r="B135" s="83" t="s">
        <v>878</v>
      </c>
      <c r="C135" s="83">
        <v>4.5999999999999996</v>
      </c>
      <c r="D135" s="83">
        <v>18.39</v>
      </c>
      <c r="E135" s="83">
        <v>3.5249999999999999</v>
      </c>
      <c r="F135" s="83">
        <v>0.40699999999999997</v>
      </c>
      <c r="G135" s="83">
        <v>0.316</v>
      </c>
      <c r="H135" s="83" t="s">
        <v>547</v>
      </c>
      <c r="I135" s="83" t="s">
        <v>507</v>
      </c>
      <c r="J135" s="83">
        <v>0</v>
      </c>
      <c r="K135" s="83" t="s">
        <v>481</v>
      </c>
      <c r="L135"/>
      <c r="M135"/>
      <c r="N135"/>
      <c r="O135"/>
      <c r="P135"/>
      <c r="Q135"/>
      <c r="R135"/>
      <c r="S135"/>
    </row>
    <row r="136" spans="1:19">
      <c r="A136" s="83" t="s">
        <v>553</v>
      </c>
      <c r="B136" s="83" t="s">
        <v>878</v>
      </c>
      <c r="C136" s="83">
        <v>8.58</v>
      </c>
      <c r="D136" s="83">
        <v>34.33</v>
      </c>
      <c r="E136" s="83">
        <v>3.5249999999999999</v>
      </c>
      <c r="F136" s="83">
        <v>0.40699999999999997</v>
      </c>
      <c r="G136" s="83">
        <v>0.316</v>
      </c>
      <c r="H136" s="83" t="s">
        <v>547</v>
      </c>
      <c r="I136" s="83" t="s">
        <v>508</v>
      </c>
      <c r="J136" s="83">
        <v>270</v>
      </c>
      <c r="K136" s="83" t="s">
        <v>487</v>
      </c>
      <c r="L136"/>
      <c r="M136"/>
      <c r="N136"/>
      <c r="O136"/>
      <c r="P136"/>
      <c r="Q136"/>
      <c r="R136"/>
      <c r="S136"/>
    </row>
    <row r="137" spans="1:19">
      <c r="A137" s="83" t="s">
        <v>566</v>
      </c>
      <c r="B137" s="83" t="s">
        <v>878</v>
      </c>
      <c r="C137" s="83">
        <v>4.5999999999999996</v>
      </c>
      <c r="D137" s="83">
        <v>4.5999999999999996</v>
      </c>
      <c r="E137" s="83">
        <v>3.5249999999999999</v>
      </c>
      <c r="F137" s="83">
        <v>0.40699999999999997</v>
      </c>
      <c r="G137" s="83">
        <v>0.316</v>
      </c>
      <c r="H137" s="83" t="s">
        <v>547</v>
      </c>
      <c r="I137" s="83" t="s">
        <v>522</v>
      </c>
      <c r="J137" s="83">
        <v>0</v>
      </c>
      <c r="K137" s="83" t="s">
        <v>481</v>
      </c>
      <c r="L137"/>
      <c r="M137"/>
      <c r="N137"/>
      <c r="O137"/>
      <c r="P137"/>
      <c r="Q137"/>
      <c r="R137"/>
      <c r="S137"/>
    </row>
    <row r="138" spans="1:19">
      <c r="A138" s="83" t="s">
        <v>567</v>
      </c>
      <c r="B138" s="83" t="s">
        <v>878</v>
      </c>
      <c r="C138" s="83">
        <v>8.59</v>
      </c>
      <c r="D138" s="83">
        <v>8.59</v>
      </c>
      <c r="E138" s="83">
        <v>3.5249999999999999</v>
      </c>
      <c r="F138" s="83">
        <v>0.40699999999999997</v>
      </c>
      <c r="G138" s="83">
        <v>0.316</v>
      </c>
      <c r="H138" s="83" t="s">
        <v>547</v>
      </c>
      <c r="I138" s="83" t="s">
        <v>523</v>
      </c>
      <c r="J138" s="83">
        <v>270</v>
      </c>
      <c r="K138" s="83" t="s">
        <v>487</v>
      </c>
      <c r="L138"/>
      <c r="M138"/>
      <c r="N138"/>
      <c r="O138"/>
      <c r="P138"/>
      <c r="Q138"/>
      <c r="R138"/>
      <c r="S138"/>
    </row>
    <row r="139" spans="1:19">
      <c r="A139" s="83" t="s">
        <v>554</v>
      </c>
      <c r="B139" s="83" t="s">
        <v>878</v>
      </c>
      <c r="C139" s="83">
        <v>3.68</v>
      </c>
      <c r="D139" s="83">
        <v>279.51</v>
      </c>
      <c r="E139" s="83">
        <v>3.5249999999999999</v>
      </c>
      <c r="F139" s="83">
        <v>0.40699999999999997</v>
      </c>
      <c r="G139" s="83">
        <v>0.316</v>
      </c>
      <c r="H139" s="83" t="s">
        <v>547</v>
      </c>
      <c r="I139" s="83" t="s">
        <v>509</v>
      </c>
      <c r="J139" s="83">
        <v>180</v>
      </c>
      <c r="K139" s="83" t="s">
        <v>485</v>
      </c>
      <c r="L139"/>
      <c r="M139"/>
      <c r="N139"/>
      <c r="O139"/>
      <c r="P139"/>
      <c r="Q139"/>
      <c r="R139"/>
      <c r="S139"/>
    </row>
    <row r="140" spans="1:19">
      <c r="A140" s="83" t="s">
        <v>568</v>
      </c>
      <c r="B140" s="83" t="s">
        <v>878</v>
      </c>
      <c r="C140" s="83">
        <v>6.75</v>
      </c>
      <c r="D140" s="83">
        <v>60.74</v>
      </c>
      <c r="E140" s="83">
        <v>3.5249999999999999</v>
      </c>
      <c r="F140" s="83">
        <v>0.40699999999999997</v>
      </c>
      <c r="G140" s="83">
        <v>0.316</v>
      </c>
      <c r="H140" s="83" t="s">
        <v>547</v>
      </c>
      <c r="I140" s="83" t="s">
        <v>525</v>
      </c>
      <c r="J140" s="83">
        <v>180</v>
      </c>
      <c r="K140" s="83" t="s">
        <v>485</v>
      </c>
      <c r="L140"/>
      <c r="M140"/>
      <c r="N140"/>
      <c r="O140"/>
      <c r="P140"/>
      <c r="Q140"/>
      <c r="R140"/>
      <c r="S140"/>
    </row>
    <row r="141" spans="1:19">
      <c r="A141" s="83" t="s">
        <v>555</v>
      </c>
      <c r="B141" s="83" t="s">
        <v>878</v>
      </c>
      <c r="C141" s="83">
        <v>3.68</v>
      </c>
      <c r="D141" s="83">
        <v>279.60000000000002</v>
      </c>
      <c r="E141" s="83">
        <v>3.5249999999999999</v>
      </c>
      <c r="F141" s="83">
        <v>0.40699999999999997</v>
      </c>
      <c r="G141" s="83">
        <v>0.316</v>
      </c>
      <c r="H141" s="83" t="s">
        <v>547</v>
      </c>
      <c r="I141" s="83" t="s">
        <v>510</v>
      </c>
      <c r="J141" s="83">
        <v>0</v>
      </c>
      <c r="K141" s="83" t="s">
        <v>481</v>
      </c>
      <c r="L141"/>
      <c r="M141"/>
      <c r="N141"/>
      <c r="O141"/>
      <c r="P141"/>
      <c r="Q141"/>
      <c r="R141"/>
      <c r="S141"/>
    </row>
    <row r="142" spans="1:19">
      <c r="A142" s="83" t="s">
        <v>556</v>
      </c>
      <c r="B142" s="83" t="s">
        <v>878</v>
      </c>
      <c r="C142" s="83">
        <v>8.58</v>
      </c>
      <c r="D142" s="83">
        <v>34.33</v>
      </c>
      <c r="E142" s="83">
        <v>3.5249999999999999</v>
      </c>
      <c r="F142" s="83">
        <v>0.40699999999999997</v>
      </c>
      <c r="G142" s="83">
        <v>0.316</v>
      </c>
      <c r="H142" s="83" t="s">
        <v>547</v>
      </c>
      <c r="I142" s="83" t="s">
        <v>511</v>
      </c>
      <c r="J142" s="83">
        <v>90</v>
      </c>
      <c r="K142" s="83" t="s">
        <v>483</v>
      </c>
      <c r="L142"/>
      <c r="M142"/>
      <c r="N142"/>
      <c r="O142"/>
      <c r="P142"/>
      <c r="Q142"/>
      <c r="R142"/>
      <c r="S142"/>
    </row>
    <row r="143" spans="1:19">
      <c r="A143" s="83" t="s">
        <v>557</v>
      </c>
      <c r="B143" s="83" t="s">
        <v>878</v>
      </c>
      <c r="C143" s="83">
        <v>4.5999999999999996</v>
      </c>
      <c r="D143" s="83">
        <v>18.39</v>
      </c>
      <c r="E143" s="83">
        <v>3.5249999999999999</v>
      </c>
      <c r="F143" s="83">
        <v>0.40699999999999997</v>
      </c>
      <c r="G143" s="83">
        <v>0.316</v>
      </c>
      <c r="H143" s="83" t="s">
        <v>547</v>
      </c>
      <c r="I143" s="83" t="s">
        <v>512</v>
      </c>
      <c r="J143" s="83">
        <v>180</v>
      </c>
      <c r="K143" s="83" t="s">
        <v>485</v>
      </c>
      <c r="L143"/>
      <c r="M143"/>
      <c r="N143"/>
      <c r="O143"/>
      <c r="P143"/>
      <c r="Q143"/>
      <c r="R143"/>
      <c r="S143"/>
    </row>
    <row r="144" spans="1:19">
      <c r="A144" s="83" t="s">
        <v>559</v>
      </c>
      <c r="B144" s="83" t="s">
        <v>878</v>
      </c>
      <c r="C144" s="83">
        <v>8.58</v>
      </c>
      <c r="D144" s="83">
        <v>34.33</v>
      </c>
      <c r="E144" s="83">
        <v>3.5249999999999999</v>
      </c>
      <c r="F144" s="83">
        <v>0.40699999999999997</v>
      </c>
      <c r="G144" s="83">
        <v>0.316</v>
      </c>
      <c r="H144" s="83" t="s">
        <v>547</v>
      </c>
      <c r="I144" s="83" t="s">
        <v>514</v>
      </c>
      <c r="J144" s="83">
        <v>90</v>
      </c>
      <c r="K144" s="83" t="s">
        <v>483</v>
      </c>
      <c r="L144"/>
      <c r="M144"/>
      <c r="N144"/>
      <c r="O144"/>
      <c r="P144"/>
      <c r="Q144"/>
      <c r="R144"/>
      <c r="S144"/>
    </row>
    <row r="145" spans="1:19">
      <c r="A145" s="83" t="s">
        <v>558</v>
      </c>
      <c r="B145" s="83" t="s">
        <v>878</v>
      </c>
      <c r="C145" s="83">
        <v>4.5999999999999996</v>
      </c>
      <c r="D145" s="83">
        <v>18.39</v>
      </c>
      <c r="E145" s="83">
        <v>3.5249999999999999</v>
      </c>
      <c r="F145" s="83">
        <v>0.40699999999999997</v>
      </c>
      <c r="G145" s="83">
        <v>0.316</v>
      </c>
      <c r="H145" s="83" t="s">
        <v>547</v>
      </c>
      <c r="I145" s="83" t="s">
        <v>513</v>
      </c>
      <c r="J145" s="83">
        <v>0</v>
      </c>
      <c r="K145" s="83" t="s">
        <v>481</v>
      </c>
      <c r="L145"/>
      <c r="M145"/>
      <c r="N145"/>
      <c r="O145"/>
      <c r="P145"/>
      <c r="Q145"/>
      <c r="R145"/>
      <c r="S145"/>
    </row>
    <row r="146" spans="1:19">
      <c r="A146" s="83" t="s">
        <v>577</v>
      </c>
      <c r="B146" s="83"/>
      <c r="C146" s="83"/>
      <c r="D146" s="83">
        <v>1214.08</v>
      </c>
      <c r="E146" s="83">
        <v>3.52</v>
      </c>
      <c r="F146" s="83">
        <v>0.40699999999999997</v>
      </c>
      <c r="G146" s="83">
        <v>0.316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578</v>
      </c>
      <c r="B147" s="83"/>
      <c r="C147" s="83"/>
      <c r="D147" s="83">
        <v>432.93</v>
      </c>
      <c r="E147" s="83">
        <v>3.52</v>
      </c>
      <c r="F147" s="83">
        <v>0.40699999999999997</v>
      </c>
      <c r="G147" s="83">
        <v>0.316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579</v>
      </c>
      <c r="B148" s="83"/>
      <c r="C148" s="83"/>
      <c r="D148" s="83">
        <v>781.15</v>
      </c>
      <c r="E148" s="83">
        <v>3.52</v>
      </c>
      <c r="F148" s="83">
        <v>0.40699999999999997</v>
      </c>
      <c r="G148" s="83">
        <v>0.316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240</v>
      </c>
      <c r="C150" s="83" t="s">
        <v>580</v>
      </c>
      <c r="D150" s="83" t="s">
        <v>581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582</v>
      </c>
      <c r="B151" s="83" t="s">
        <v>583</v>
      </c>
      <c r="C151" s="83">
        <v>1305610.1299999999</v>
      </c>
      <c r="D151" s="83">
        <v>2.64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584</v>
      </c>
      <c r="B152" s="83" t="s">
        <v>585</v>
      </c>
      <c r="C152" s="83">
        <v>6289894.2599999998</v>
      </c>
      <c r="D152" s="83">
        <v>0.76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240</v>
      </c>
      <c r="C154" s="83" t="s">
        <v>586</v>
      </c>
      <c r="D154" s="83" t="s">
        <v>587</v>
      </c>
      <c r="E154" s="83" t="s">
        <v>588</v>
      </c>
      <c r="F154" s="83" t="s">
        <v>589</v>
      </c>
      <c r="G154" s="83" t="s">
        <v>581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590</v>
      </c>
      <c r="B155" s="83" t="s">
        <v>591</v>
      </c>
      <c r="C155" s="83">
        <v>31393.78</v>
      </c>
      <c r="D155" s="83">
        <v>21989.03</v>
      </c>
      <c r="E155" s="83">
        <v>9404.75</v>
      </c>
      <c r="F155" s="83">
        <v>0.7</v>
      </c>
      <c r="G155" s="83" t="s">
        <v>592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598</v>
      </c>
      <c r="B156" s="83" t="s">
        <v>591</v>
      </c>
      <c r="C156" s="83">
        <v>8325.6299999999992</v>
      </c>
      <c r="D156" s="83">
        <v>5833.59</v>
      </c>
      <c r="E156" s="83">
        <v>2492.04</v>
      </c>
      <c r="F156" s="83">
        <v>0.7</v>
      </c>
      <c r="G156" s="83" t="s">
        <v>592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593</v>
      </c>
      <c r="B157" s="83" t="s">
        <v>591</v>
      </c>
      <c r="C157" s="83">
        <v>29251.56</v>
      </c>
      <c r="D157" s="83">
        <v>20480.52</v>
      </c>
      <c r="E157" s="83">
        <v>8771.0499999999993</v>
      </c>
      <c r="F157" s="83">
        <v>0.7</v>
      </c>
      <c r="G157" s="83" t="s">
        <v>592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599</v>
      </c>
      <c r="B158" s="83" t="s">
        <v>591</v>
      </c>
      <c r="C158" s="83">
        <v>7824.25</v>
      </c>
      <c r="D158" s="83">
        <v>5482.86</v>
      </c>
      <c r="E158" s="83">
        <v>2341.4</v>
      </c>
      <c r="F158" s="83">
        <v>0.7</v>
      </c>
      <c r="G158" s="83" t="s">
        <v>592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594</v>
      </c>
      <c r="B159" s="83" t="s">
        <v>591</v>
      </c>
      <c r="C159" s="83">
        <v>519386.41</v>
      </c>
      <c r="D159" s="83">
        <v>352595.02</v>
      </c>
      <c r="E159" s="83">
        <v>166791.4</v>
      </c>
      <c r="F159" s="83">
        <v>0.68</v>
      </c>
      <c r="G159" s="83" t="s">
        <v>592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600</v>
      </c>
      <c r="B160" s="83" t="s">
        <v>591</v>
      </c>
      <c r="C160" s="83">
        <v>48832.61</v>
      </c>
      <c r="D160" s="83">
        <v>33509.01</v>
      </c>
      <c r="E160" s="83">
        <v>15323.6</v>
      </c>
      <c r="F160" s="83">
        <v>0.69</v>
      </c>
      <c r="G160" s="83" t="s">
        <v>592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595</v>
      </c>
      <c r="B161" s="83" t="s">
        <v>591</v>
      </c>
      <c r="C161" s="83">
        <v>397936.18</v>
      </c>
      <c r="D161" s="83">
        <v>296862.5</v>
      </c>
      <c r="E161" s="83">
        <v>101073.69</v>
      </c>
      <c r="F161" s="83">
        <v>0.75</v>
      </c>
      <c r="G161" s="83" t="s">
        <v>592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596</v>
      </c>
      <c r="B162" s="83" t="s">
        <v>591</v>
      </c>
      <c r="C162" s="83">
        <v>27265.88</v>
      </c>
      <c r="D162" s="83">
        <v>19049.12</v>
      </c>
      <c r="E162" s="83">
        <v>8216.76</v>
      </c>
      <c r="F162" s="83">
        <v>0.7</v>
      </c>
      <c r="G162" s="83" t="s">
        <v>592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597</v>
      </c>
      <c r="B163" s="83" t="s">
        <v>591</v>
      </c>
      <c r="C163" s="83">
        <v>25383.03</v>
      </c>
      <c r="D163" s="83">
        <v>17733.27</v>
      </c>
      <c r="E163" s="83">
        <v>7649.76</v>
      </c>
      <c r="F163" s="83">
        <v>0.7</v>
      </c>
      <c r="G163" s="83" t="s">
        <v>592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601</v>
      </c>
      <c r="B164" s="83" t="s">
        <v>591</v>
      </c>
      <c r="C164" s="83">
        <v>47562.79</v>
      </c>
      <c r="D164" s="83">
        <v>33975.300000000003</v>
      </c>
      <c r="E164" s="83">
        <v>13587.49</v>
      </c>
      <c r="F164" s="83">
        <v>0.71</v>
      </c>
      <c r="G164" s="83" t="s">
        <v>592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602</v>
      </c>
      <c r="B165" s="83" t="s">
        <v>591</v>
      </c>
      <c r="C165" s="83">
        <v>3399.39</v>
      </c>
      <c r="D165" s="83">
        <v>2369.36</v>
      </c>
      <c r="E165" s="83">
        <v>1030.03</v>
      </c>
      <c r="F165" s="83">
        <v>0.7</v>
      </c>
      <c r="G165" s="83" t="s">
        <v>592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825</v>
      </c>
      <c r="B166" s="83" t="s">
        <v>591</v>
      </c>
      <c r="C166" s="83">
        <v>763577.22</v>
      </c>
      <c r="D166" s="83">
        <v>537516.35</v>
      </c>
      <c r="E166" s="83">
        <v>226060.87</v>
      </c>
      <c r="F166" s="83">
        <v>0.7</v>
      </c>
      <c r="G166" s="83" t="s">
        <v>592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240</v>
      </c>
      <c r="C168" s="83" t="s">
        <v>586</v>
      </c>
      <c r="D168" s="83" t="s">
        <v>581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622</v>
      </c>
      <c r="B169" s="83" t="s">
        <v>604</v>
      </c>
      <c r="C169" s="83">
        <v>132379.98000000001</v>
      </c>
      <c r="D169" s="83" t="s">
        <v>592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603</v>
      </c>
      <c r="B170" s="83" t="s">
        <v>604</v>
      </c>
      <c r="C170" s="83">
        <v>77562.460000000006</v>
      </c>
      <c r="D170" s="83" t="s">
        <v>592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610</v>
      </c>
      <c r="B171" s="83" t="s">
        <v>604</v>
      </c>
      <c r="C171" s="83">
        <v>79655.5</v>
      </c>
      <c r="D171" s="83" t="s">
        <v>592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618</v>
      </c>
      <c r="B172" s="83" t="s">
        <v>604</v>
      </c>
      <c r="C172" s="83">
        <v>41057.730000000003</v>
      </c>
      <c r="D172" s="83" t="s">
        <v>592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625</v>
      </c>
      <c r="B173" s="83" t="s">
        <v>604</v>
      </c>
      <c r="C173" s="83">
        <v>21274.400000000001</v>
      </c>
      <c r="D173" s="83" t="s">
        <v>592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818</v>
      </c>
      <c r="B174" s="83" t="s">
        <v>819</v>
      </c>
      <c r="C174" s="83">
        <v>29176.13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623</v>
      </c>
      <c r="B175" s="83" t="s">
        <v>604</v>
      </c>
      <c r="C175" s="83">
        <v>135961.29999999999</v>
      </c>
      <c r="D175" s="83" t="s">
        <v>592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624</v>
      </c>
      <c r="B176" s="83" t="s">
        <v>604</v>
      </c>
      <c r="C176" s="83">
        <v>54495.24</v>
      </c>
      <c r="D176" s="83" t="s">
        <v>592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609</v>
      </c>
      <c r="B177" s="83" t="s">
        <v>604</v>
      </c>
      <c r="C177" s="83">
        <v>155042.34</v>
      </c>
      <c r="D177" s="83" t="s">
        <v>592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611</v>
      </c>
      <c r="B178" s="83" t="s">
        <v>604</v>
      </c>
      <c r="C178" s="83">
        <v>293092.7</v>
      </c>
      <c r="D178" s="83" t="s">
        <v>592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607</v>
      </c>
      <c r="B179" s="83" t="s">
        <v>604</v>
      </c>
      <c r="C179" s="83">
        <v>3237.19</v>
      </c>
      <c r="D179" s="83" t="s">
        <v>592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605</v>
      </c>
      <c r="B180" s="83" t="s">
        <v>604</v>
      </c>
      <c r="C180" s="83">
        <v>25418.91</v>
      </c>
      <c r="D180" s="83" t="s">
        <v>592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606</v>
      </c>
      <c r="B181" s="83" t="s">
        <v>604</v>
      </c>
      <c r="C181" s="83">
        <v>22555.21</v>
      </c>
      <c r="D181" s="83" t="s">
        <v>592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612</v>
      </c>
      <c r="B182" s="83" t="s">
        <v>604</v>
      </c>
      <c r="C182" s="83">
        <v>28765.08</v>
      </c>
      <c r="D182" s="83" t="s">
        <v>592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619</v>
      </c>
      <c r="B183" s="83" t="s">
        <v>604</v>
      </c>
      <c r="C183" s="83">
        <v>8201.19</v>
      </c>
      <c r="D183" s="83" t="s">
        <v>592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613</v>
      </c>
      <c r="B184" s="83" t="s">
        <v>604</v>
      </c>
      <c r="C184" s="83">
        <v>28484.75</v>
      </c>
      <c r="D184" s="83" t="s">
        <v>592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620</v>
      </c>
      <c r="B185" s="83" t="s">
        <v>604</v>
      </c>
      <c r="C185" s="83">
        <v>8132.02</v>
      </c>
      <c r="D185" s="83" t="s">
        <v>592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614</v>
      </c>
      <c r="B186" s="83" t="s">
        <v>604</v>
      </c>
      <c r="C186" s="83">
        <v>1077309.31</v>
      </c>
      <c r="D186" s="83" t="s">
        <v>592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621</v>
      </c>
      <c r="B187" s="83" t="s">
        <v>604</v>
      </c>
      <c r="C187" s="83">
        <v>78852.27</v>
      </c>
      <c r="D187" s="83" t="s">
        <v>592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615</v>
      </c>
      <c r="B188" s="83" t="s">
        <v>604</v>
      </c>
      <c r="C188" s="83">
        <v>1077309.31</v>
      </c>
      <c r="D188" s="83" t="s">
        <v>592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616</v>
      </c>
      <c r="B189" s="83" t="s">
        <v>604</v>
      </c>
      <c r="C189" s="83">
        <v>28196.31</v>
      </c>
      <c r="D189" s="83" t="s">
        <v>592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617</v>
      </c>
      <c r="B190" s="83" t="s">
        <v>604</v>
      </c>
      <c r="C190" s="83">
        <v>27873.03</v>
      </c>
      <c r="D190" s="83" t="s">
        <v>592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608</v>
      </c>
      <c r="B191" s="83" t="s">
        <v>604</v>
      </c>
      <c r="C191" s="83">
        <v>2028.95</v>
      </c>
      <c r="D191" s="83" t="s">
        <v>592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626</v>
      </c>
      <c r="B192" s="83" t="s">
        <v>604</v>
      </c>
      <c r="C192" s="83">
        <v>90416.75</v>
      </c>
      <c r="D192" s="83" t="s">
        <v>592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627</v>
      </c>
      <c r="B193" s="83" t="s">
        <v>604</v>
      </c>
      <c r="C193" s="83">
        <v>5920.14</v>
      </c>
      <c r="D193" s="83" t="s">
        <v>592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826</v>
      </c>
      <c r="B194" s="83" t="s">
        <v>604</v>
      </c>
      <c r="C194" s="83">
        <v>591557.55000000005</v>
      </c>
      <c r="D194" s="83" t="s">
        <v>592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240</v>
      </c>
      <c r="C196" s="83" t="s">
        <v>628</v>
      </c>
      <c r="D196" s="83" t="s">
        <v>629</v>
      </c>
      <c r="E196" s="83" t="s">
        <v>630</v>
      </c>
      <c r="F196" s="83" t="s">
        <v>631</v>
      </c>
      <c r="G196" s="83" t="s">
        <v>632</v>
      </c>
      <c r="H196" s="83" t="s">
        <v>633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820</v>
      </c>
      <c r="B197" s="83" t="s">
        <v>638</v>
      </c>
      <c r="C197" s="83">
        <v>0.54</v>
      </c>
      <c r="D197" s="83">
        <v>50</v>
      </c>
      <c r="E197" s="83">
        <v>0.76</v>
      </c>
      <c r="F197" s="83">
        <v>70.44</v>
      </c>
      <c r="G197" s="83">
        <v>1</v>
      </c>
      <c r="H197" s="83" t="s">
        <v>821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648</v>
      </c>
      <c r="B198" s="83" t="s">
        <v>635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636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649</v>
      </c>
      <c r="B199" s="83" t="s">
        <v>635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636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634</v>
      </c>
      <c r="B200" s="83" t="s">
        <v>635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636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637</v>
      </c>
      <c r="B201" s="83" t="s">
        <v>638</v>
      </c>
      <c r="C201" s="83">
        <v>0.52</v>
      </c>
      <c r="D201" s="83">
        <v>331</v>
      </c>
      <c r="E201" s="83">
        <v>1.33</v>
      </c>
      <c r="F201" s="83">
        <v>849.46</v>
      </c>
      <c r="G201" s="83">
        <v>1</v>
      </c>
      <c r="H201" s="83" t="s">
        <v>639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645</v>
      </c>
      <c r="B202" s="83" t="s">
        <v>638</v>
      </c>
      <c r="C202" s="83">
        <v>0.52</v>
      </c>
      <c r="D202" s="83">
        <v>331</v>
      </c>
      <c r="E202" s="83">
        <v>0.35</v>
      </c>
      <c r="F202" s="83">
        <v>225.46</v>
      </c>
      <c r="G202" s="83">
        <v>1</v>
      </c>
      <c r="H202" s="83" t="s">
        <v>639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640</v>
      </c>
      <c r="B203" s="83" t="s">
        <v>638</v>
      </c>
      <c r="C203" s="83">
        <v>0.52</v>
      </c>
      <c r="D203" s="83">
        <v>331</v>
      </c>
      <c r="E203" s="83">
        <v>1.24</v>
      </c>
      <c r="F203" s="83">
        <v>791.01</v>
      </c>
      <c r="G203" s="83">
        <v>1</v>
      </c>
      <c r="H203" s="83" t="s">
        <v>639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646</v>
      </c>
      <c r="B204" s="83" t="s">
        <v>638</v>
      </c>
      <c r="C204" s="83">
        <v>0.52</v>
      </c>
      <c r="D204" s="83">
        <v>331</v>
      </c>
      <c r="E204" s="83">
        <v>0.33</v>
      </c>
      <c r="F204" s="83">
        <v>212.01</v>
      </c>
      <c r="G204" s="83">
        <v>1</v>
      </c>
      <c r="H204" s="83" t="s">
        <v>639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641</v>
      </c>
      <c r="B205" s="83" t="s">
        <v>638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639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647</v>
      </c>
      <c r="B206" s="83" t="s">
        <v>638</v>
      </c>
      <c r="C206" s="83">
        <v>0.52</v>
      </c>
      <c r="D206" s="83">
        <v>331</v>
      </c>
      <c r="E206" s="83">
        <v>1.97</v>
      </c>
      <c r="F206" s="83">
        <v>1257.03</v>
      </c>
      <c r="G206" s="83">
        <v>1</v>
      </c>
      <c r="H206" s="83" t="s">
        <v>639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642</v>
      </c>
      <c r="B207" s="83" t="s">
        <v>638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639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643</v>
      </c>
      <c r="B208" s="83" t="s">
        <v>638</v>
      </c>
      <c r="C208" s="83">
        <v>0.52</v>
      </c>
      <c r="D208" s="83">
        <v>331</v>
      </c>
      <c r="E208" s="83">
        <v>1.1499999999999999</v>
      </c>
      <c r="F208" s="83">
        <v>733.65</v>
      </c>
      <c r="G208" s="83">
        <v>1</v>
      </c>
      <c r="H208" s="83" t="s">
        <v>639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644</v>
      </c>
      <c r="B209" s="83" t="s">
        <v>638</v>
      </c>
      <c r="C209" s="83">
        <v>0.52</v>
      </c>
      <c r="D209" s="83">
        <v>331</v>
      </c>
      <c r="E209" s="83">
        <v>1.07</v>
      </c>
      <c r="F209" s="83">
        <v>683.37</v>
      </c>
      <c r="G209" s="83">
        <v>1</v>
      </c>
      <c r="H209" s="83" t="s">
        <v>639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651</v>
      </c>
      <c r="B210" s="83" t="s">
        <v>638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650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652</v>
      </c>
      <c r="B211" s="83" t="s">
        <v>638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650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827</v>
      </c>
      <c r="B212" s="83" t="s">
        <v>638</v>
      </c>
      <c r="C212" s="83">
        <v>0.61</v>
      </c>
      <c r="D212" s="83">
        <v>1017.59</v>
      </c>
      <c r="E212" s="83">
        <v>36.71</v>
      </c>
      <c r="F212" s="83">
        <v>61067.040000000001</v>
      </c>
      <c r="G212" s="83">
        <v>1</v>
      </c>
      <c r="H212" s="83" t="s">
        <v>650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240</v>
      </c>
      <c r="C214" s="83" t="s">
        <v>653</v>
      </c>
      <c r="D214" s="83" t="s">
        <v>654</v>
      </c>
      <c r="E214" s="83" t="s">
        <v>655</v>
      </c>
      <c r="F214" s="83" t="s">
        <v>656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661</v>
      </c>
      <c r="B215" s="83" t="s">
        <v>658</v>
      </c>
      <c r="C215" s="83" t="s">
        <v>659</v>
      </c>
      <c r="D215" s="83">
        <v>179352</v>
      </c>
      <c r="E215" s="83">
        <v>11964.11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660</v>
      </c>
      <c r="B216" s="83" t="s">
        <v>658</v>
      </c>
      <c r="C216" s="83" t="s">
        <v>659</v>
      </c>
      <c r="D216" s="83">
        <v>179352</v>
      </c>
      <c r="E216" s="83">
        <v>34634.83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657</v>
      </c>
      <c r="B217" s="83" t="s">
        <v>658</v>
      </c>
      <c r="C217" s="83" t="s">
        <v>659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240</v>
      </c>
      <c r="C219" s="83" t="s">
        <v>662</v>
      </c>
      <c r="D219" s="83" t="s">
        <v>663</v>
      </c>
      <c r="E219" s="83" t="s">
        <v>664</v>
      </c>
      <c r="F219" s="83" t="s">
        <v>665</v>
      </c>
      <c r="G219" s="83" t="s">
        <v>666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667</v>
      </c>
      <c r="B220" s="83" t="s">
        <v>668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669</v>
      </c>
      <c r="C222" s="83" t="s">
        <v>670</v>
      </c>
      <c r="D222" s="83" t="s">
        <v>671</v>
      </c>
      <c r="E222" s="83" t="s">
        <v>672</v>
      </c>
      <c r="F222" s="83" t="s">
        <v>673</v>
      </c>
      <c r="G222" s="83" t="s">
        <v>674</v>
      </c>
      <c r="H222" s="83" t="s">
        <v>675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676</v>
      </c>
      <c r="B223" s="83">
        <v>193037.4749</v>
      </c>
      <c r="C223" s="83">
        <v>214.21100000000001</v>
      </c>
      <c r="D223" s="83">
        <v>816.04139999999995</v>
      </c>
      <c r="E223" s="83">
        <v>0</v>
      </c>
      <c r="F223" s="83">
        <v>2.8999999999999998E-3</v>
      </c>
      <c r="G223" s="83">
        <v>163702.6979</v>
      </c>
      <c r="H223" s="83">
        <v>72808.763999999996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677</v>
      </c>
      <c r="B224" s="83">
        <v>170647.18239999999</v>
      </c>
      <c r="C224" s="83">
        <v>189.74209999999999</v>
      </c>
      <c r="D224" s="83">
        <v>729.28210000000001</v>
      </c>
      <c r="E224" s="83">
        <v>0</v>
      </c>
      <c r="F224" s="83">
        <v>2.5999999999999999E-3</v>
      </c>
      <c r="G224" s="83">
        <v>146300.2071</v>
      </c>
      <c r="H224" s="83">
        <v>64421.778599999998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678</v>
      </c>
      <c r="B225" s="83">
        <v>180644.61840000001</v>
      </c>
      <c r="C225" s="83">
        <v>202.43989999999999</v>
      </c>
      <c r="D225" s="83">
        <v>805.09720000000004</v>
      </c>
      <c r="E225" s="83">
        <v>0</v>
      </c>
      <c r="F225" s="83">
        <v>2.8999999999999998E-3</v>
      </c>
      <c r="G225" s="83">
        <v>161517.3536</v>
      </c>
      <c r="H225" s="83">
        <v>68439.349000000002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679</v>
      </c>
      <c r="B226" s="83">
        <v>171795.2115</v>
      </c>
      <c r="C226" s="83">
        <v>194.2732</v>
      </c>
      <c r="D226" s="83">
        <v>802.27729999999997</v>
      </c>
      <c r="E226" s="83">
        <v>0</v>
      </c>
      <c r="F226" s="83">
        <v>2.8E-3</v>
      </c>
      <c r="G226" s="83">
        <v>160960.12899999999</v>
      </c>
      <c r="H226" s="83">
        <v>65356.008699999998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385</v>
      </c>
      <c r="B227" s="83">
        <v>174396.41759999999</v>
      </c>
      <c r="C227" s="83">
        <v>199.9975</v>
      </c>
      <c r="D227" s="83">
        <v>872.64380000000006</v>
      </c>
      <c r="E227" s="83">
        <v>0</v>
      </c>
      <c r="F227" s="83">
        <v>3.0999999999999999E-3</v>
      </c>
      <c r="G227" s="83">
        <v>175090.57339999999</v>
      </c>
      <c r="H227" s="83">
        <v>66773.818100000004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680</v>
      </c>
      <c r="B228" s="83">
        <v>174169.44769999999</v>
      </c>
      <c r="C228" s="83">
        <v>201.36410000000001</v>
      </c>
      <c r="D228" s="83">
        <v>905.5453</v>
      </c>
      <c r="E228" s="83">
        <v>0</v>
      </c>
      <c r="F228" s="83">
        <v>3.2000000000000002E-3</v>
      </c>
      <c r="G228" s="83">
        <v>181699.0784</v>
      </c>
      <c r="H228" s="83">
        <v>66937.277300000002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681</v>
      </c>
      <c r="B229" s="83">
        <v>180893.24369999999</v>
      </c>
      <c r="C229" s="83">
        <v>210.16810000000001</v>
      </c>
      <c r="D229" s="83">
        <v>962.05899999999997</v>
      </c>
      <c r="E229" s="83">
        <v>0</v>
      </c>
      <c r="F229" s="83">
        <v>3.3999999999999998E-3</v>
      </c>
      <c r="G229" s="83">
        <v>193042.9216</v>
      </c>
      <c r="H229" s="83">
        <v>69679.935400000002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682</v>
      </c>
      <c r="B230" s="83">
        <v>173241.18479999999</v>
      </c>
      <c r="C230" s="83">
        <v>200.75729999999999</v>
      </c>
      <c r="D230" s="83">
        <v>910.47619999999995</v>
      </c>
      <c r="E230" s="83">
        <v>0</v>
      </c>
      <c r="F230" s="83">
        <v>3.2000000000000002E-3</v>
      </c>
      <c r="G230" s="83">
        <v>182690.40760000001</v>
      </c>
      <c r="H230" s="83">
        <v>66652.293900000004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683</v>
      </c>
      <c r="B231" s="83">
        <v>163697.77170000001</v>
      </c>
      <c r="C231" s="83">
        <v>188.11189999999999</v>
      </c>
      <c r="D231" s="83">
        <v>827.13419999999996</v>
      </c>
      <c r="E231" s="83">
        <v>0</v>
      </c>
      <c r="F231" s="83">
        <v>2.8999999999999998E-3</v>
      </c>
      <c r="G231" s="83">
        <v>165961.0037</v>
      </c>
      <c r="H231" s="83">
        <v>62736.486700000001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684</v>
      </c>
      <c r="B232" s="83">
        <v>173194.61749999999</v>
      </c>
      <c r="C232" s="83">
        <v>196.43600000000001</v>
      </c>
      <c r="D232" s="83">
        <v>820.95389999999998</v>
      </c>
      <c r="E232" s="83">
        <v>0</v>
      </c>
      <c r="F232" s="83">
        <v>2.8999999999999998E-3</v>
      </c>
      <c r="G232" s="83">
        <v>164709.8708</v>
      </c>
      <c r="H232" s="83">
        <v>65977.690900000001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685</v>
      </c>
      <c r="B233" s="83">
        <v>176156.11379999999</v>
      </c>
      <c r="C233" s="83">
        <v>197.13740000000001</v>
      </c>
      <c r="D233" s="83">
        <v>779.39329999999995</v>
      </c>
      <c r="E233" s="83">
        <v>0</v>
      </c>
      <c r="F233" s="83">
        <v>2.8E-3</v>
      </c>
      <c r="G233" s="83">
        <v>156359.36970000001</v>
      </c>
      <c r="H233" s="83">
        <v>66696.903300000005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686</v>
      </c>
      <c r="B234" s="83">
        <v>189413.72339999999</v>
      </c>
      <c r="C234" s="83">
        <v>210.79079999999999</v>
      </c>
      <c r="D234" s="83">
        <v>813.29470000000003</v>
      </c>
      <c r="E234" s="83">
        <v>0</v>
      </c>
      <c r="F234" s="83">
        <v>2.8999999999999998E-3</v>
      </c>
      <c r="G234" s="83">
        <v>163154.7703</v>
      </c>
      <c r="H234" s="83">
        <v>71534.454400000002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687</v>
      </c>
      <c r="B236" s="84">
        <v>2121290</v>
      </c>
      <c r="C236" s="83">
        <v>2405.4292999999998</v>
      </c>
      <c r="D236" s="83">
        <v>10044.1983</v>
      </c>
      <c r="E236" s="83">
        <v>0</v>
      </c>
      <c r="F236" s="83">
        <v>3.5499999999999997E-2</v>
      </c>
      <c r="G236" s="84">
        <v>2015190</v>
      </c>
      <c r="H236" s="83">
        <v>808014.76020000002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688</v>
      </c>
      <c r="B237" s="83">
        <v>163697.77170000001</v>
      </c>
      <c r="C237" s="83">
        <v>188.11189999999999</v>
      </c>
      <c r="D237" s="83">
        <v>729.28210000000001</v>
      </c>
      <c r="E237" s="83">
        <v>0</v>
      </c>
      <c r="F237" s="83">
        <v>2.5999999999999999E-3</v>
      </c>
      <c r="G237" s="83">
        <v>146300.2071</v>
      </c>
      <c r="H237" s="83">
        <v>62736.486700000001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689</v>
      </c>
      <c r="B238" s="83">
        <v>193037.4749</v>
      </c>
      <c r="C238" s="83">
        <v>214.21100000000001</v>
      </c>
      <c r="D238" s="83">
        <v>962.05899999999997</v>
      </c>
      <c r="E238" s="83">
        <v>0</v>
      </c>
      <c r="F238" s="83">
        <v>3.3999999999999998E-3</v>
      </c>
      <c r="G238" s="83">
        <v>193042.9216</v>
      </c>
      <c r="H238" s="83">
        <v>72808.763999999996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690</v>
      </c>
      <c r="C240" s="83" t="s">
        <v>691</v>
      </c>
      <c r="D240" s="83" t="s">
        <v>692</v>
      </c>
      <c r="E240" s="83" t="s">
        <v>693</v>
      </c>
      <c r="F240" s="83" t="s">
        <v>694</v>
      </c>
      <c r="G240" s="83" t="s">
        <v>695</v>
      </c>
      <c r="H240" s="83" t="s">
        <v>696</v>
      </c>
      <c r="I240" s="83" t="s">
        <v>697</v>
      </c>
      <c r="J240" s="83" t="s">
        <v>698</v>
      </c>
      <c r="K240" s="83" t="s">
        <v>699</v>
      </c>
      <c r="L240" s="83" t="s">
        <v>700</v>
      </c>
      <c r="M240" s="83" t="s">
        <v>701</v>
      </c>
      <c r="N240" s="83" t="s">
        <v>702</v>
      </c>
      <c r="O240" s="83" t="s">
        <v>703</v>
      </c>
      <c r="P240" s="83" t="s">
        <v>704</v>
      </c>
      <c r="Q240" s="83" t="s">
        <v>705</v>
      </c>
      <c r="R240" s="83" t="s">
        <v>706</v>
      </c>
      <c r="S240" s="83" t="s">
        <v>707</v>
      </c>
    </row>
    <row r="241" spans="1:19">
      <c r="A241" s="83" t="s">
        <v>676</v>
      </c>
      <c r="B241" s="84">
        <v>576824000000</v>
      </c>
      <c r="C241" s="83">
        <v>379806.73300000001</v>
      </c>
      <c r="D241" s="83" t="s">
        <v>869</v>
      </c>
      <c r="E241" s="83">
        <v>177438.022</v>
      </c>
      <c r="F241" s="83">
        <v>92719.3</v>
      </c>
      <c r="G241" s="83">
        <v>35797.571000000004</v>
      </c>
      <c r="H241" s="83">
        <v>0</v>
      </c>
      <c r="I241" s="83">
        <v>9655.7369999999992</v>
      </c>
      <c r="J241" s="83">
        <v>11888</v>
      </c>
      <c r="K241" s="83">
        <v>1291.0260000000001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2128.2860000000001</v>
      </c>
      <c r="R241" s="83">
        <v>0</v>
      </c>
      <c r="S241" s="83">
        <v>0</v>
      </c>
    </row>
    <row r="242" spans="1:19">
      <c r="A242" s="83" t="s">
        <v>677</v>
      </c>
      <c r="B242" s="84">
        <v>515505000000</v>
      </c>
      <c r="C242" s="83">
        <v>380870.348</v>
      </c>
      <c r="D242" s="83" t="s">
        <v>870</v>
      </c>
      <c r="E242" s="83">
        <v>177438.022</v>
      </c>
      <c r="F242" s="83">
        <v>92719.3</v>
      </c>
      <c r="G242" s="83">
        <v>36052.343000000001</v>
      </c>
      <c r="H242" s="83">
        <v>0</v>
      </c>
      <c r="I242" s="83">
        <v>10458.089</v>
      </c>
      <c r="J242" s="83">
        <v>11888</v>
      </c>
      <c r="K242" s="83">
        <v>1358.297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2067.5070000000001</v>
      </c>
      <c r="R242" s="83">
        <v>0</v>
      </c>
      <c r="S242" s="83">
        <v>0</v>
      </c>
    </row>
    <row r="243" spans="1:19">
      <c r="A243" s="83" t="s">
        <v>678</v>
      </c>
      <c r="B243" s="84">
        <v>569124000000</v>
      </c>
      <c r="C243" s="83">
        <v>391690.77100000001</v>
      </c>
      <c r="D243" s="83" t="s">
        <v>871</v>
      </c>
      <c r="E243" s="83">
        <v>177438.022</v>
      </c>
      <c r="F243" s="83">
        <v>92719.3</v>
      </c>
      <c r="G243" s="83">
        <v>39613.088000000003</v>
      </c>
      <c r="H243" s="83">
        <v>0</v>
      </c>
      <c r="I243" s="83">
        <v>17599.415000000001</v>
      </c>
      <c r="J243" s="83">
        <v>11888</v>
      </c>
      <c r="K243" s="83">
        <v>1439.6890000000001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2104.4659999999999</v>
      </c>
      <c r="R243" s="83">
        <v>0</v>
      </c>
      <c r="S243" s="83">
        <v>0</v>
      </c>
    </row>
    <row r="244" spans="1:19">
      <c r="A244" s="83" t="s">
        <v>679</v>
      </c>
      <c r="B244" s="84">
        <v>567160000000</v>
      </c>
      <c r="C244" s="83">
        <v>394486.15899999999</v>
      </c>
      <c r="D244" s="83" t="s">
        <v>872</v>
      </c>
      <c r="E244" s="83">
        <v>177438.022</v>
      </c>
      <c r="F244" s="83">
        <v>92719.3</v>
      </c>
      <c r="G244" s="83">
        <v>42727.769</v>
      </c>
      <c r="H244" s="83">
        <v>0</v>
      </c>
      <c r="I244" s="83">
        <v>28964.15</v>
      </c>
      <c r="J244" s="83">
        <v>0</v>
      </c>
      <c r="K244" s="83">
        <v>1570.671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2177.4549999999999</v>
      </c>
      <c r="R244" s="83">
        <v>0</v>
      </c>
      <c r="S244" s="83">
        <v>0</v>
      </c>
    </row>
    <row r="245" spans="1:19">
      <c r="A245" s="83" t="s">
        <v>385</v>
      </c>
      <c r="B245" s="84">
        <v>616951000000</v>
      </c>
      <c r="C245" s="83">
        <v>429197.91100000002</v>
      </c>
      <c r="D245" s="83" t="s">
        <v>813</v>
      </c>
      <c r="E245" s="83">
        <v>177438.022</v>
      </c>
      <c r="F245" s="83">
        <v>92719.3</v>
      </c>
      <c r="G245" s="83">
        <v>45581.712</v>
      </c>
      <c r="H245" s="83">
        <v>0</v>
      </c>
      <c r="I245" s="83">
        <v>59624.182000000001</v>
      </c>
      <c r="J245" s="83">
        <v>0</v>
      </c>
      <c r="K245" s="83">
        <v>2140.3449999999998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2805.5590000000002</v>
      </c>
      <c r="R245" s="83">
        <v>0</v>
      </c>
      <c r="S245" s="83">
        <v>0</v>
      </c>
    </row>
    <row r="246" spans="1:19">
      <c r="A246" s="83" t="s">
        <v>680</v>
      </c>
      <c r="B246" s="84">
        <v>640236000000</v>
      </c>
      <c r="C246" s="83">
        <v>472847.08500000002</v>
      </c>
      <c r="D246" s="83" t="s">
        <v>816</v>
      </c>
      <c r="E246" s="83">
        <v>177438.022</v>
      </c>
      <c r="F246" s="83">
        <v>92719.3</v>
      </c>
      <c r="G246" s="83">
        <v>48248.197</v>
      </c>
      <c r="H246" s="83">
        <v>0</v>
      </c>
      <c r="I246" s="83">
        <v>99764.241999999998</v>
      </c>
      <c r="J246" s="83">
        <v>0</v>
      </c>
      <c r="K246" s="83">
        <v>2809.35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2979.183</v>
      </c>
      <c r="R246" s="83">
        <v>0</v>
      </c>
      <c r="S246" s="83">
        <v>0</v>
      </c>
    </row>
    <row r="247" spans="1:19">
      <c r="A247" s="83" t="s">
        <v>681</v>
      </c>
      <c r="B247" s="84">
        <v>680208000000</v>
      </c>
      <c r="C247" s="83">
        <v>473914.53200000001</v>
      </c>
      <c r="D247" s="83" t="s">
        <v>822</v>
      </c>
      <c r="E247" s="83">
        <v>177438.022</v>
      </c>
      <c r="F247" s="83">
        <v>92719.3</v>
      </c>
      <c r="G247" s="83">
        <v>48218.616000000002</v>
      </c>
      <c r="H247" s="83">
        <v>0</v>
      </c>
      <c r="I247" s="83">
        <v>100240.133</v>
      </c>
      <c r="J247" s="83">
        <v>0</v>
      </c>
      <c r="K247" s="83">
        <v>3938.3429999999998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2471.3270000000002</v>
      </c>
      <c r="R247" s="83">
        <v>0</v>
      </c>
      <c r="S247" s="83">
        <v>0</v>
      </c>
    </row>
    <row r="248" spans="1:19">
      <c r="A248" s="83" t="s">
        <v>682</v>
      </c>
      <c r="B248" s="84">
        <v>643729000000</v>
      </c>
      <c r="C248" s="83">
        <v>459391.57</v>
      </c>
      <c r="D248" s="83" t="s">
        <v>814</v>
      </c>
      <c r="E248" s="83">
        <v>177438.022</v>
      </c>
      <c r="F248" s="83">
        <v>92719.3</v>
      </c>
      <c r="G248" s="83">
        <v>47173.839</v>
      </c>
      <c r="H248" s="83">
        <v>0</v>
      </c>
      <c r="I248" s="83">
        <v>87339.777000000002</v>
      </c>
      <c r="J248" s="83">
        <v>0</v>
      </c>
      <c r="K248" s="83">
        <v>3373.4940000000001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2458.3470000000002</v>
      </c>
      <c r="R248" s="83">
        <v>0</v>
      </c>
      <c r="S248" s="83">
        <v>0</v>
      </c>
    </row>
    <row r="249" spans="1:19">
      <c r="A249" s="83" t="s">
        <v>683</v>
      </c>
      <c r="B249" s="84">
        <v>584782000000</v>
      </c>
      <c r="C249" s="83">
        <v>404172.701</v>
      </c>
      <c r="D249" s="83" t="s">
        <v>873</v>
      </c>
      <c r="E249" s="83">
        <v>177438.022</v>
      </c>
      <c r="F249" s="83">
        <v>92719.3</v>
      </c>
      <c r="G249" s="83">
        <v>42083.919000000002</v>
      </c>
      <c r="H249" s="83">
        <v>0</v>
      </c>
      <c r="I249" s="83">
        <v>26979.824000000001</v>
      </c>
      <c r="J249" s="83">
        <v>11888</v>
      </c>
      <c r="K249" s="83">
        <v>1950.5419999999999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2224.3040000000001</v>
      </c>
      <c r="R249" s="83">
        <v>0</v>
      </c>
      <c r="S249" s="83">
        <v>0</v>
      </c>
    </row>
    <row r="250" spans="1:19">
      <c r="A250" s="83" t="s">
        <v>684</v>
      </c>
      <c r="B250" s="84">
        <v>580373000000</v>
      </c>
      <c r="C250" s="83">
        <v>394872.38799999998</v>
      </c>
      <c r="D250" s="83" t="s">
        <v>874</v>
      </c>
      <c r="E250" s="83">
        <v>177438.022</v>
      </c>
      <c r="F250" s="83">
        <v>92719.3</v>
      </c>
      <c r="G250" s="83">
        <v>40373.572999999997</v>
      </c>
      <c r="H250" s="83">
        <v>0</v>
      </c>
      <c r="I250" s="83">
        <v>19962.291000000001</v>
      </c>
      <c r="J250" s="83">
        <v>11888</v>
      </c>
      <c r="K250" s="83">
        <v>1452.7950000000001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2149.6149999999998</v>
      </c>
      <c r="R250" s="83">
        <v>0</v>
      </c>
      <c r="S250" s="83">
        <v>0</v>
      </c>
    </row>
    <row r="251" spans="1:19">
      <c r="A251" s="83" t="s">
        <v>685</v>
      </c>
      <c r="B251" s="84">
        <v>550949000000</v>
      </c>
      <c r="C251" s="83">
        <v>381174.32400000002</v>
      </c>
      <c r="D251" s="83" t="s">
        <v>875</v>
      </c>
      <c r="E251" s="83">
        <v>177438.022</v>
      </c>
      <c r="F251" s="83">
        <v>92719.3</v>
      </c>
      <c r="G251" s="83">
        <v>36040.671999999999</v>
      </c>
      <c r="H251" s="83">
        <v>0</v>
      </c>
      <c r="I251" s="83">
        <v>10792.242</v>
      </c>
      <c r="J251" s="83">
        <v>11888</v>
      </c>
      <c r="K251" s="83">
        <v>1329.498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2077.7979999999998</v>
      </c>
      <c r="R251" s="83">
        <v>0</v>
      </c>
      <c r="S251" s="83">
        <v>0</v>
      </c>
    </row>
    <row r="252" spans="1:19">
      <c r="A252" s="83" t="s">
        <v>686</v>
      </c>
      <c r="B252" s="84">
        <v>574893000000</v>
      </c>
      <c r="C252" s="83">
        <v>374545.63900000002</v>
      </c>
      <c r="D252" s="83" t="s">
        <v>876</v>
      </c>
      <c r="E252" s="83">
        <v>177438.022</v>
      </c>
      <c r="F252" s="83">
        <v>92719.3</v>
      </c>
      <c r="G252" s="83">
        <v>32158.072</v>
      </c>
      <c r="H252" s="83">
        <v>7619.8029999999999</v>
      </c>
      <c r="I252" s="83">
        <v>0</v>
      </c>
      <c r="J252" s="83">
        <v>11888</v>
      </c>
      <c r="K252" s="83">
        <v>1380.9780000000001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2452.6729999999998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687</v>
      </c>
      <c r="B254" s="84">
        <v>7100730000000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688</v>
      </c>
      <c r="B255" s="84">
        <v>515505000000</v>
      </c>
      <c r="C255" s="83">
        <v>374545.63900000002</v>
      </c>
      <c r="D255" s="83"/>
      <c r="E255" s="83">
        <v>177438.022</v>
      </c>
      <c r="F255" s="83">
        <v>92719.3</v>
      </c>
      <c r="G255" s="83">
        <v>32158.072</v>
      </c>
      <c r="H255" s="83">
        <v>0</v>
      </c>
      <c r="I255" s="83">
        <v>0</v>
      </c>
      <c r="J255" s="83">
        <v>0</v>
      </c>
      <c r="K255" s="83">
        <v>1291.0260000000001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2067.5070000000001</v>
      </c>
      <c r="R255" s="83">
        <v>0</v>
      </c>
      <c r="S255" s="83">
        <v>0</v>
      </c>
    </row>
    <row r="256" spans="1:19">
      <c r="A256" s="83" t="s">
        <v>689</v>
      </c>
      <c r="B256" s="84">
        <v>680208000000</v>
      </c>
      <c r="C256" s="83">
        <v>473914.53200000001</v>
      </c>
      <c r="D256" s="83"/>
      <c r="E256" s="83">
        <v>177438.022</v>
      </c>
      <c r="F256" s="83">
        <v>92719.3</v>
      </c>
      <c r="G256" s="83">
        <v>48248.197</v>
      </c>
      <c r="H256" s="83">
        <v>7619.8029999999999</v>
      </c>
      <c r="I256" s="83">
        <v>100240.133</v>
      </c>
      <c r="J256" s="83">
        <v>11888</v>
      </c>
      <c r="K256" s="83">
        <v>3938.3429999999998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2979.183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710</v>
      </c>
      <c r="C258" s="83" t="s">
        <v>711</v>
      </c>
      <c r="D258" s="83" t="s">
        <v>131</v>
      </c>
      <c r="E258" s="83" t="s">
        <v>286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712</v>
      </c>
      <c r="B259" s="83">
        <v>181675.66</v>
      </c>
      <c r="C259" s="83">
        <v>59049.66</v>
      </c>
      <c r="D259" s="83">
        <v>0</v>
      </c>
      <c r="E259" s="83">
        <v>240725.32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713</v>
      </c>
      <c r="B260" s="83">
        <v>16.010000000000002</v>
      </c>
      <c r="C260" s="83">
        <v>5.2</v>
      </c>
      <c r="D260" s="83">
        <v>0</v>
      </c>
      <c r="E260" s="83">
        <v>21.22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714</v>
      </c>
      <c r="B261" s="83">
        <v>16.010000000000002</v>
      </c>
      <c r="C261" s="83">
        <v>5.2</v>
      </c>
      <c r="D261" s="83">
        <v>0</v>
      </c>
      <c r="E261" s="83">
        <v>21.22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S79"/>
  <sheetViews>
    <sheetView workbookViewId="0">
      <pane xSplit="1" ySplit="2" topLeftCell="B12" activePane="bottomRight" state="frozen"/>
      <selection pane="topRight" activeCell="B1" sqref="B1"/>
      <selection pane="bottomLeft" activeCell="A4" sqref="A4"/>
      <selection pane="bottomRight" activeCell="A32" sqref="A32"/>
    </sheetView>
  </sheetViews>
  <sheetFormatPr defaultRowHeight="12.75"/>
  <cols>
    <col min="1" max="1" width="46.5" style="20" customWidth="1"/>
    <col min="2" max="2" width="10.6640625" style="20" customWidth="1"/>
    <col min="3" max="3" width="7.1640625" style="20" customWidth="1"/>
    <col min="4" max="4" width="9.1640625" style="20" customWidth="1"/>
    <col min="5" max="5" width="12.6640625" style="20" customWidth="1"/>
    <col min="6" max="7" width="9.33203125" style="20"/>
    <col min="8" max="8" width="10.1640625" style="20" customWidth="1"/>
    <col min="9" max="11" width="9.33203125" style="20"/>
    <col min="12" max="13" width="11" style="20" customWidth="1"/>
    <col min="14" max="14" width="9.33203125" style="20"/>
    <col min="15" max="15" width="12.6640625" style="20" customWidth="1"/>
    <col min="16" max="16" width="12.5" style="20" customWidth="1"/>
    <col min="17" max="17" width="12.6640625" style="20" customWidth="1"/>
    <col min="18" max="18" width="9.33203125" style="20"/>
    <col min="19" max="19" width="12.6640625" style="20" customWidth="1"/>
    <col min="20" max="16384" width="9.33203125" style="20"/>
  </cols>
  <sheetData>
    <row r="1" spans="1:19" ht="20.25">
      <c r="A1" s="18" t="s">
        <v>335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52.5">
      <c r="A2" s="21" t="s">
        <v>336</v>
      </c>
      <c r="B2" s="22" t="s">
        <v>337</v>
      </c>
      <c r="C2" s="22" t="s">
        <v>217</v>
      </c>
      <c r="D2" s="23" t="s">
        <v>351</v>
      </c>
      <c r="E2" s="23" t="s">
        <v>352</v>
      </c>
      <c r="F2" s="22" t="s">
        <v>338</v>
      </c>
      <c r="G2" s="22" t="s">
        <v>353</v>
      </c>
      <c r="H2" s="22" t="s">
        <v>354</v>
      </c>
      <c r="I2" s="24" t="s">
        <v>355</v>
      </c>
      <c r="J2" s="24" t="s">
        <v>339</v>
      </c>
      <c r="K2" s="24" t="s">
        <v>356</v>
      </c>
      <c r="L2" s="24" t="s">
        <v>357</v>
      </c>
      <c r="M2" s="24" t="s">
        <v>358</v>
      </c>
      <c r="N2" s="25" t="s">
        <v>340</v>
      </c>
      <c r="O2" s="24" t="s">
        <v>341</v>
      </c>
      <c r="P2" s="24" t="s">
        <v>359</v>
      </c>
      <c r="Q2" s="24" t="s">
        <v>342</v>
      </c>
      <c r="R2" s="24" t="s">
        <v>343</v>
      </c>
      <c r="S2" s="24" t="s">
        <v>180</v>
      </c>
    </row>
    <row r="3" spans="1:19">
      <c r="A3" s="26" t="s">
        <v>283</v>
      </c>
      <c r="B3" s="26" t="s">
        <v>285</v>
      </c>
      <c r="C3" s="26">
        <v>1</v>
      </c>
      <c r="D3" s="27">
        <v>1978.8300000000002</v>
      </c>
      <c r="E3" s="27">
        <v>4826.41</v>
      </c>
      <c r="F3" s="29">
        <v>2.4390220483821246</v>
      </c>
      <c r="G3" s="29">
        <v>0</v>
      </c>
      <c r="H3" s="29">
        <v>0</v>
      </c>
      <c r="I3" s="29">
        <v>37.161251962578618</v>
      </c>
      <c r="J3" s="29">
        <v>53.249820592500001</v>
      </c>
      <c r="K3" s="29">
        <v>7.5347299999999988</v>
      </c>
      <c r="L3" s="29">
        <v>5.3819499999999998</v>
      </c>
      <c r="M3" s="29"/>
      <c r="N3" s="28"/>
      <c r="O3" s="29"/>
      <c r="P3" s="29">
        <v>0.25</v>
      </c>
      <c r="Q3" s="29">
        <v>494.70750000000004</v>
      </c>
      <c r="R3" s="29"/>
      <c r="S3" s="29">
        <v>0</v>
      </c>
    </row>
    <row r="4" spans="1:19">
      <c r="A4" s="26" t="s">
        <v>16</v>
      </c>
      <c r="B4" s="26" t="s">
        <v>285</v>
      </c>
      <c r="C4" s="26">
        <v>1</v>
      </c>
      <c r="D4" s="27">
        <v>67.069999999999993</v>
      </c>
      <c r="E4" s="27">
        <v>265.76</v>
      </c>
      <c r="F4" s="29">
        <v>3.9624273147457885</v>
      </c>
      <c r="G4" s="29">
        <v>68.840063954514633</v>
      </c>
      <c r="H4" s="29">
        <v>23.300021646429268</v>
      </c>
      <c r="I4" s="29">
        <v>6.1938516708627915</v>
      </c>
      <c r="J4" s="29">
        <v>10.828480170991449</v>
      </c>
      <c r="K4" s="29">
        <v>38.098992083981578</v>
      </c>
      <c r="L4" s="29">
        <v>10.7639</v>
      </c>
      <c r="M4" s="29"/>
      <c r="N4" s="28"/>
      <c r="O4" s="29"/>
      <c r="P4" s="29">
        <v>1.5</v>
      </c>
      <c r="Q4" s="29">
        <v>100.605</v>
      </c>
      <c r="R4" s="29"/>
      <c r="S4" s="29">
        <v>1.0572016558615198</v>
      </c>
    </row>
    <row r="5" spans="1:19">
      <c r="A5" s="26" t="s">
        <v>17</v>
      </c>
      <c r="B5" s="26" t="s">
        <v>285</v>
      </c>
      <c r="C5" s="26">
        <v>1</v>
      </c>
      <c r="D5" s="27">
        <v>77.67</v>
      </c>
      <c r="E5" s="27">
        <v>307.76</v>
      </c>
      <c r="F5" s="29">
        <v>3.9624050469936911</v>
      </c>
      <c r="G5" s="29">
        <v>26.570024684361616</v>
      </c>
      <c r="H5" s="29">
        <v>0</v>
      </c>
      <c r="I5" s="29">
        <v>6.1938516708627915</v>
      </c>
      <c r="J5" s="29">
        <v>12.539854702264886</v>
      </c>
      <c r="K5" s="29">
        <v>38.098992083981578</v>
      </c>
      <c r="L5" s="29">
        <v>10.7639</v>
      </c>
      <c r="M5" s="29"/>
      <c r="N5" s="28"/>
      <c r="O5" s="29"/>
      <c r="P5" s="29">
        <v>1.5</v>
      </c>
      <c r="Q5" s="29">
        <v>116.50500000000001</v>
      </c>
      <c r="R5" s="29"/>
      <c r="S5" s="29">
        <v>0.35235948717826132</v>
      </c>
    </row>
    <row r="6" spans="1:19">
      <c r="A6" s="26" t="s">
        <v>1</v>
      </c>
      <c r="B6" s="26" t="s">
        <v>285</v>
      </c>
      <c r="C6" s="26">
        <v>1</v>
      </c>
      <c r="D6" s="27">
        <v>164.24</v>
      </c>
      <c r="E6" s="27">
        <v>650.79999999999995</v>
      </c>
      <c r="F6" s="29">
        <v>3.9624939113492443</v>
      </c>
      <c r="G6" s="29">
        <v>62.800058343165581</v>
      </c>
      <c r="H6" s="29">
        <v>0</v>
      </c>
      <c r="I6" s="29">
        <v>0</v>
      </c>
      <c r="J6" s="29">
        <v>0</v>
      </c>
      <c r="K6" s="29">
        <v>8.6039015903127343</v>
      </c>
      <c r="L6" s="29">
        <v>5.3819499999999998</v>
      </c>
      <c r="M6" s="29"/>
      <c r="N6" s="28"/>
      <c r="O6" s="29"/>
      <c r="P6" s="29">
        <v>0.25</v>
      </c>
      <c r="Q6" s="29">
        <v>41.06</v>
      </c>
      <c r="R6" s="29"/>
      <c r="S6" s="29">
        <v>0.39383897058263201</v>
      </c>
    </row>
    <row r="7" spans="1:19">
      <c r="A7" s="26" t="s">
        <v>2</v>
      </c>
      <c r="B7" s="26" t="s">
        <v>285</v>
      </c>
      <c r="C7" s="26">
        <v>1</v>
      </c>
      <c r="D7" s="27">
        <v>94.76</v>
      </c>
      <c r="E7" s="27">
        <v>375.47</v>
      </c>
      <c r="F7" s="29">
        <v>3.9623258758970032</v>
      </c>
      <c r="G7" s="29">
        <v>36.230033658803961</v>
      </c>
      <c r="H7" s="29">
        <v>0</v>
      </c>
      <c r="I7" s="29">
        <v>46.451564953223276</v>
      </c>
      <c r="J7" s="29">
        <v>2.039974328</v>
      </c>
      <c r="K7" s="29">
        <v>3.957267538555906</v>
      </c>
      <c r="L7" s="29">
        <v>2.6909749999999999</v>
      </c>
      <c r="M7" s="29"/>
      <c r="N7" s="28"/>
      <c r="O7" s="29"/>
      <c r="P7" s="29">
        <v>0.75</v>
      </c>
      <c r="Q7" s="29">
        <v>71.070000000000007</v>
      </c>
      <c r="R7" s="29"/>
      <c r="S7" s="29">
        <v>0.39382173351052052</v>
      </c>
    </row>
    <row r="8" spans="1:19">
      <c r="A8" s="26" t="s">
        <v>0</v>
      </c>
      <c r="B8" s="26" t="s">
        <v>285</v>
      </c>
      <c r="C8" s="26">
        <v>1</v>
      </c>
      <c r="D8" s="27">
        <v>78.040000000000006</v>
      </c>
      <c r="E8" s="27">
        <v>309.22000000000003</v>
      </c>
      <c r="F8" s="29">
        <v>3.9623270117888261</v>
      </c>
      <c r="G8" s="29">
        <v>85.750079664433883</v>
      </c>
      <c r="H8" s="29">
        <v>0</v>
      </c>
      <c r="I8" s="29">
        <v>23.225782476611638</v>
      </c>
      <c r="J8" s="29">
        <v>3.3600590240000003</v>
      </c>
      <c r="K8" s="29">
        <v>12.236453478251152</v>
      </c>
      <c r="L8" s="29">
        <v>61.699128651973339</v>
      </c>
      <c r="M8" s="29">
        <v>536.04628987569424</v>
      </c>
      <c r="N8" s="28">
        <v>592.79363999999998</v>
      </c>
      <c r="O8" s="29">
        <v>8</v>
      </c>
      <c r="P8" s="29"/>
      <c r="Q8" s="29">
        <v>26.880472192000006</v>
      </c>
      <c r="R8" s="29">
        <v>235.9735</v>
      </c>
      <c r="S8" s="29">
        <v>1.1318089946592254</v>
      </c>
    </row>
    <row r="9" spans="1:19">
      <c r="A9" s="26" t="s">
        <v>3</v>
      </c>
      <c r="B9" s="26" t="s">
        <v>285</v>
      </c>
      <c r="C9" s="26">
        <v>1</v>
      </c>
      <c r="D9" s="27">
        <v>188.86</v>
      </c>
      <c r="E9" s="27">
        <v>748.35</v>
      </c>
      <c r="F9" s="29">
        <v>3.9624589643121886</v>
      </c>
      <c r="G9" s="29">
        <v>152.17014137069276</v>
      </c>
      <c r="H9" s="29">
        <v>65.62006096303385</v>
      </c>
      <c r="I9" s="29">
        <v>1.3935469485966983</v>
      </c>
      <c r="J9" s="29">
        <v>135.52467693333332</v>
      </c>
      <c r="K9" s="29">
        <v>15.741944128896591</v>
      </c>
      <c r="L9" s="29">
        <v>5.3819499999999998</v>
      </c>
      <c r="M9" s="29"/>
      <c r="N9" s="28"/>
      <c r="O9" s="29">
        <v>10</v>
      </c>
      <c r="P9" s="29"/>
      <c r="Q9" s="29">
        <v>1355.2467693333333</v>
      </c>
      <c r="R9" s="29"/>
      <c r="S9" s="29">
        <v>0.82990974795795447</v>
      </c>
    </row>
    <row r="10" spans="1:19">
      <c r="A10" s="26" t="s">
        <v>384</v>
      </c>
      <c r="B10" s="26" t="s">
        <v>285</v>
      </c>
      <c r="C10" s="26">
        <v>1</v>
      </c>
      <c r="D10" s="27">
        <v>1308.19</v>
      </c>
      <c r="E10" s="27">
        <v>5183.5600000000004</v>
      </c>
      <c r="F10" s="29">
        <v>3.9623907842133024</v>
      </c>
      <c r="G10" s="29">
        <v>434.79040393351852</v>
      </c>
      <c r="H10" s="29">
        <v>85.240079190627924</v>
      </c>
      <c r="I10" s="29">
        <v>3.0964613197818633</v>
      </c>
      <c r="J10" s="29">
        <v>422.47903813381339</v>
      </c>
      <c r="K10" s="29">
        <v>20.285783648706552</v>
      </c>
      <c r="L10" s="29">
        <v>8.0729249999999997</v>
      </c>
      <c r="M10" s="29"/>
      <c r="N10" s="28"/>
      <c r="O10" s="29">
        <v>10</v>
      </c>
      <c r="P10" s="29"/>
      <c r="Q10" s="29">
        <v>4224.7903813381336</v>
      </c>
      <c r="R10" s="29"/>
      <c r="S10" s="29">
        <v>0.34234028286529122</v>
      </c>
    </row>
    <row r="11" spans="1:19">
      <c r="A11" s="26" t="s">
        <v>5</v>
      </c>
      <c r="B11" s="26" t="s">
        <v>285</v>
      </c>
      <c r="C11" s="26">
        <v>4</v>
      </c>
      <c r="D11" s="27">
        <v>39.020000000000003</v>
      </c>
      <c r="E11" s="27">
        <v>118.94</v>
      </c>
      <c r="F11" s="29">
        <v>3.0481804202972831</v>
      </c>
      <c r="G11" s="29">
        <v>39.950037114800402</v>
      </c>
      <c r="H11" s="29">
        <v>13.180012244632522</v>
      </c>
      <c r="I11" s="29">
        <v>26.013333333333335</v>
      </c>
      <c r="J11" s="29">
        <v>1.5</v>
      </c>
      <c r="K11" s="29">
        <v>19.098639578522445</v>
      </c>
      <c r="L11" s="29">
        <v>14.305183085501859</v>
      </c>
      <c r="M11" s="29"/>
      <c r="N11" s="28">
        <v>4.7317499999999999</v>
      </c>
      <c r="O11" s="29"/>
      <c r="P11" s="29"/>
      <c r="Q11" s="29">
        <v>14.15841</v>
      </c>
      <c r="R11" s="29"/>
      <c r="S11" s="29">
        <v>1.3708673647613789</v>
      </c>
    </row>
    <row r="12" spans="1:19">
      <c r="A12" s="26" t="s">
        <v>6</v>
      </c>
      <c r="B12" s="26" t="s">
        <v>285</v>
      </c>
      <c r="C12" s="26">
        <v>4</v>
      </c>
      <c r="D12" s="27">
        <v>39.020000000000003</v>
      </c>
      <c r="E12" s="27">
        <v>118.93</v>
      </c>
      <c r="F12" s="29">
        <v>3.0479241414659151</v>
      </c>
      <c r="G12" s="29">
        <v>39.950037114800402</v>
      </c>
      <c r="H12" s="29">
        <v>13.180012244632522</v>
      </c>
      <c r="I12" s="29">
        <v>26.013333333333335</v>
      </c>
      <c r="J12" s="29">
        <v>1.5</v>
      </c>
      <c r="K12" s="29">
        <v>19.098639578522445</v>
      </c>
      <c r="L12" s="29">
        <v>14.305183085501859</v>
      </c>
      <c r="M12" s="29"/>
      <c r="N12" s="28">
        <v>4.7317499999999999</v>
      </c>
      <c r="O12" s="29"/>
      <c r="P12" s="29"/>
      <c r="Q12" s="29">
        <v>14.15841</v>
      </c>
      <c r="R12" s="29"/>
      <c r="S12" s="29">
        <v>1.37098263150356</v>
      </c>
    </row>
    <row r="13" spans="1:19">
      <c r="A13" s="26" t="s">
        <v>10</v>
      </c>
      <c r="B13" s="26" t="s">
        <v>285</v>
      </c>
      <c r="C13" s="26">
        <v>76</v>
      </c>
      <c r="D13" s="27">
        <v>24.519999999999996</v>
      </c>
      <c r="E13" s="27">
        <v>74.75</v>
      </c>
      <c r="F13" s="29">
        <v>3.0485318107667214</v>
      </c>
      <c r="G13" s="29">
        <v>11.150010358698985</v>
      </c>
      <c r="H13" s="29">
        <v>3.6800034188351809</v>
      </c>
      <c r="I13" s="29">
        <v>16.346666666666668</v>
      </c>
      <c r="J13" s="29">
        <v>1.5</v>
      </c>
      <c r="K13" s="29">
        <v>19.098639578522445</v>
      </c>
      <c r="L13" s="29">
        <v>14.305183085501859</v>
      </c>
      <c r="M13" s="29"/>
      <c r="N13" s="28">
        <v>89.90325</v>
      </c>
      <c r="O13" s="29"/>
      <c r="P13" s="29"/>
      <c r="Q13" s="29">
        <v>14.15841</v>
      </c>
      <c r="R13" s="29"/>
      <c r="S13" s="29">
        <v>0.6087938527395399</v>
      </c>
    </row>
    <row r="14" spans="1:19">
      <c r="A14" s="26" t="s">
        <v>9</v>
      </c>
      <c r="B14" s="26" t="s">
        <v>285</v>
      </c>
      <c r="C14" s="26">
        <v>76</v>
      </c>
      <c r="D14" s="27">
        <v>24.530000000000005</v>
      </c>
      <c r="E14" s="27">
        <v>74.77</v>
      </c>
      <c r="F14" s="29">
        <v>3.0481043620057067</v>
      </c>
      <c r="G14" s="29">
        <v>11.150010358698985</v>
      </c>
      <c r="H14" s="29">
        <v>3.6800034188351809</v>
      </c>
      <c r="I14" s="29">
        <v>16.353333333333335</v>
      </c>
      <c r="J14" s="29">
        <v>1.5</v>
      </c>
      <c r="K14" s="29">
        <v>19.098639578522445</v>
      </c>
      <c r="L14" s="29">
        <v>14.305183085501859</v>
      </c>
      <c r="M14" s="29"/>
      <c r="N14" s="28">
        <v>89.90325</v>
      </c>
      <c r="O14" s="29"/>
      <c r="P14" s="29"/>
      <c r="Q14" s="29">
        <v>14.15841</v>
      </c>
      <c r="R14" s="29"/>
      <c r="S14" s="29">
        <v>0.60863100832259753</v>
      </c>
    </row>
    <row r="15" spans="1:19">
      <c r="A15" s="26" t="s">
        <v>8</v>
      </c>
      <c r="B15" s="26" t="s">
        <v>285</v>
      </c>
      <c r="C15" s="26">
        <v>4</v>
      </c>
      <c r="D15" s="27">
        <v>39.020000000000003</v>
      </c>
      <c r="E15" s="27">
        <v>118.94</v>
      </c>
      <c r="F15" s="29">
        <v>3.0481804202972831</v>
      </c>
      <c r="G15" s="29">
        <v>39.950037114800402</v>
      </c>
      <c r="H15" s="29">
        <v>13.180012244632522</v>
      </c>
      <c r="I15" s="29">
        <v>26.013333333333335</v>
      </c>
      <c r="J15" s="29">
        <v>1.5</v>
      </c>
      <c r="K15" s="29">
        <v>19.098639578522445</v>
      </c>
      <c r="L15" s="29">
        <v>14.305183085501859</v>
      </c>
      <c r="M15" s="29"/>
      <c r="N15" s="28">
        <v>4.7317499999999999</v>
      </c>
      <c r="O15" s="29"/>
      <c r="P15" s="29"/>
      <c r="Q15" s="29">
        <v>14.15841</v>
      </c>
      <c r="R15" s="29"/>
      <c r="S15" s="29">
        <v>1.3708673647613789</v>
      </c>
    </row>
    <row r="16" spans="1:19">
      <c r="A16" s="26" t="s">
        <v>7</v>
      </c>
      <c r="B16" s="26" t="s">
        <v>285</v>
      </c>
      <c r="C16" s="26">
        <v>4</v>
      </c>
      <c r="D16" s="27">
        <v>39.020000000000003</v>
      </c>
      <c r="E16" s="27">
        <v>118.93</v>
      </c>
      <c r="F16" s="29">
        <v>3.0479241414659151</v>
      </c>
      <c r="G16" s="29">
        <v>39.950037114800402</v>
      </c>
      <c r="H16" s="29">
        <v>13.180012244632522</v>
      </c>
      <c r="I16" s="29">
        <v>26.013333333333335</v>
      </c>
      <c r="J16" s="29">
        <v>1.5</v>
      </c>
      <c r="K16" s="29">
        <v>19.098639578522445</v>
      </c>
      <c r="L16" s="29">
        <v>14.305183085501859</v>
      </c>
      <c r="M16" s="29"/>
      <c r="N16" s="28">
        <v>4.7317499999999999</v>
      </c>
      <c r="O16" s="29"/>
      <c r="P16" s="29"/>
      <c r="Q16" s="29">
        <v>14.15841</v>
      </c>
      <c r="R16" s="29"/>
      <c r="S16" s="29">
        <v>1.37098263150356</v>
      </c>
    </row>
    <row r="17" spans="1:19">
      <c r="A17" s="26" t="s">
        <v>4</v>
      </c>
      <c r="B17" s="26" t="s">
        <v>285</v>
      </c>
      <c r="C17" s="26">
        <v>4</v>
      </c>
      <c r="D17" s="27">
        <v>389.39999999999992</v>
      </c>
      <c r="E17" s="27">
        <v>1186.9100000000001</v>
      </c>
      <c r="F17" s="29">
        <v>3.0480482794042123</v>
      </c>
      <c r="G17" s="29">
        <v>48.310044881502058</v>
      </c>
      <c r="H17" s="29">
        <v>15.940014808758907</v>
      </c>
      <c r="I17" s="29">
        <v>92.903129906446551</v>
      </c>
      <c r="J17" s="29">
        <v>4.1914626599999991</v>
      </c>
      <c r="K17" s="29">
        <v>13.117636190297121</v>
      </c>
      <c r="L17" s="29"/>
      <c r="M17" s="29"/>
      <c r="N17" s="28"/>
      <c r="O17" s="29"/>
      <c r="P17" s="29">
        <v>0.25</v>
      </c>
      <c r="Q17" s="29">
        <v>97.35</v>
      </c>
      <c r="R17" s="29"/>
      <c r="S17" s="29">
        <v>0.16612149724440492</v>
      </c>
    </row>
    <row r="18" spans="1:19">
      <c r="A18" s="26" t="s">
        <v>11</v>
      </c>
      <c r="B18" s="26" t="s">
        <v>285</v>
      </c>
      <c r="C18" s="26">
        <v>1</v>
      </c>
      <c r="D18" s="27">
        <v>39.020000000000003</v>
      </c>
      <c r="E18" s="27">
        <v>118.94</v>
      </c>
      <c r="F18" s="29">
        <v>3.0481804202972831</v>
      </c>
      <c r="G18" s="29">
        <v>39.950037114800402</v>
      </c>
      <c r="H18" s="29">
        <v>13.190012253922834</v>
      </c>
      <c r="I18" s="29">
        <v>26.013333333333335</v>
      </c>
      <c r="J18" s="29">
        <v>1.5</v>
      </c>
      <c r="K18" s="29">
        <v>19.098639578522445</v>
      </c>
      <c r="L18" s="29">
        <v>14.305183085501859</v>
      </c>
      <c r="M18" s="29"/>
      <c r="N18" s="28">
        <v>4.7317499999999999</v>
      </c>
      <c r="O18" s="29"/>
      <c r="P18" s="29"/>
      <c r="Q18" s="29">
        <v>14.15841</v>
      </c>
      <c r="R18" s="29"/>
      <c r="S18" s="29">
        <v>1.3708673647613789</v>
      </c>
    </row>
    <row r="19" spans="1:19">
      <c r="A19" s="26" t="s">
        <v>18</v>
      </c>
      <c r="B19" s="26" t="s">
        <v>285</v>
      </c>
      <c r="C19" s="26">
        <v>1</v>
      </c>
      <c r="D19" s="27">
        <v>39.020000000000003</v>
      </c>
      <c r="E19" s="27">
        <v>118.93</v>
      </c>
      <c r="F19" s="29">
        <v>3.0479241414659151</v>
      </c>
      <c r="G19" s="29">
        <v>39.950037114800402</v>
      </c>
      <c r="H19" s="29">
        <v>13.190012253922834</v>
      </c>
      <c r="I19" s="29">
        <v>26.013333333333335</v>
      </c>
      <c r="J19" s="29">
        <v>1.5</v>
      </c>
      <c r="K19" s="29">
        <v>19.098639578522445</v>
      </c>
      <c r="L19" s="29">
        <v>14.305183085501859</v>
      </c>
      <c r="M19" s="29"/>
      <c r="N19" s="28">
        <v>4.7317499999999999</v>
      </c>
      <c r="O19" s="29"/>
      <c r="P19" s="29"/>
      <c r="Q19" s="29">
        <v>14.15841</v>
      </c>
      <c r="R19" s="29"/>
      <c r="S19" s="29">
        <v>1.37098263150356</v>
      </c>
    </row>
    <row r="20" spans="1:19">
      <c r="A20" s="26" t="s">
        <v>19</v>
      </c>
      <c r="B20" s="26" t="s">
        <v>285</v>
      </c>
      <c r="C20" s="26">
        <v>9</v>
      </c>
      <c r="D20" s="27">
        <v>24.530000000000005</v>
      </c>
      <c r="E20" s="27">
        <v>74.77</v>
      </c>
      <c r="F20" s="29">
        <v>3.0481043620057067</v>
      </c>
      <c r="G20" s="29">
        <v>63.180058696197477</v>
      </c>
      <c r="H20" s="29">
        <v>6.7500062709612685</v>
      </c>
      <c r="I20" s="29">
        <v>16.353333333333335</v>
      </c>
      <c r="J20" s="29">
        <v>1.5</v>
      </c>
      <c r="K20" s="29">
        <v>19.098639578522445</v>
      </c>
      <c r="L20" s="29">
        <v>14.305183085501859</v>
      </c>
      <c r="M20" s="29"/>
      <c r="N20" s="28">
        <v>42.585750000000004</v>
      </c>
      <c r="O20" s="29"/>
      <c r="P20" s="29"/>
      <c r="Q20" s="29">
        <v>14.15841</v>
      </c>
      <c r="R20" s="29"/>
      <c r="S20" s="29">
        <v>3.4487270946925301</v>
      </c>
    </row>
    <row r="21" spans="1:19">
      <c r="A21" s="26" t="s">
        <v>12</v>
      </c>
      <c r="B21" s="26" t="s">
        <v>285</v>
      </c>
      <c r="C21" s="26">
        <v>1</v>
      </c>
      <c r="D21" s="27">
        <v>331.66</v>
      </c>
      <c r="E21" s="27">
        <v>1010.8899999999999</v>
      </c>
      <c r="F21" s="29">
        <v>3.0479708134836874</v>
      </c>
      <c r="G21" s="29">
        <v>97.550090627003215</v>
      </c>
      <c r="H21" s="29">
        <v>32.210029924098144</v>
      </c>
      <c r="I21" s="29">
        <v>1.3935469485966983</v>
      </c>
      <c r="J21" s="29">
        <v>237.99700493333333</v>
      </c>
      <c r="K21" s="29">
        <v>27.558026771024178</v>
      </c>
      <c r="L21" s="29">
        <v>67.840559609238369</v>
      </c>
      <c r="M21" s="29"/>
      <c r="N21" s="28"/>
      <c r="O21" s="29">
        <v>10</v>
      </c>
      <c r="P21" s="29"/>
      <c r="Q21" s="29">
        <v>2379.9700493333335</v>
      </c>
      <c r="R21" s="29"/>
      <c r="S21" s="29">
        <v>0.39384919438276572</v>
      </c>
    </row>
    <row r="22" spans="1:19">
      <c r="A22" s="26" t="s">
        <v>13</v>
      </c>
      <c r="B22" s="26" t="s">
        <v>285</v>
      </c>
      <c r="C22" s="26">
        <v>1</v>
      </c>
      <c r="D22" s="27">
        <v>331.66</v>
      </c>
      <c r="E22" s="27">
        <v>1010.8899999999999</v>
      </c>
      <c r="F22" s="29">
        <v>3.0479708134836874</v>
      </c>
      <c r="G22" s="29">
        <v>97.550090627003215</v>
      </c>
      <c r="H22" s="29">
        <v>32.210029924098144</v>
      </c>
      <c r="I22" s="29">
        <v>1.3935469485966983</v>
      </c>
      <c r="J22" s="29">
        <v>237.99700493333333</v>
      </c>
      <c r="K22" s="29">
        <v>27.558026771024178</v>
      </c>
      <c r="L22" s="29">
        <v>67.840559609238369</v>
      </c>
      <c r="M22" s="29"/>
      <c r="N22" s="28"/>
      <c r="O22" s="29">
        <v>10</v>
      </c>
      <c r="P22" s="29"/>
      <c r="Q22" s="29">
        <v>2379.9700493333335</v>
      </c>
      <c r="R22" s="29"/>
      <c r="S22" s="29">
        <v>0.39384919438276572</v>
      </c>
    </row>
    <row r="23" spans="1:19">
      <c r="A23" s="26" t="s">
        <v>14</v>
      </c>
      <c r="B23" s="26" t="s">
        <v>285</v>
      </c>
      <c r="C23" s="26">
        <v>1</v>
      </c>
      <c r="D23" s="27">
        <v>103.3</v>
      </c>
      <c r="E23" s="27">
        <v>314.87</v>
      </c>
      <c r="F23" s="29">
        <v>3.0481122942884804</v>
      </c>
      <c r="G23" s="29">
        <v>87.330081132303334</v>
      </c>
      <c r="H23" s="29">
        <v>26.380024507845668</v>
      </c>
      <c r="I23" s="29">
        <v>18.580625981289309</v>
      </c>
      <c r="J23" s="29">
        <v>5.55955435</v>
      </c>
      <c r="K23" s="29">
        <v>16.834084169115055</v>
      </c>
      <c r="L23" s="29">
        <v>508.22846079380446</v>
      </c>
      <c r="M23" s="29">
        <v>1613.4237173281706</v>
      </c>
      <c r="N23" s="28">
        <v>503.45820000000003</v>
      </c>
      <c r="O23" s="29">
        <v>8</v>
      </c>
      <c r="P23" s="29"/>
      <c r="Q23" s="29">
        <v>44.476434800000007</v>
      </c>
      <c r="R23" s="29">
        <v>1887.788</v>
      </c>
      <c r="S23" s="29">
        <v>1.1319800271165692</v>
      </c>
    </row>
    <row r="24" spans="1:19">
      <c r="A24" s="26" t="s">
        <v>15</v>
      </c>
      <c r="B24" s="26" t="s">
        <v>285</v>
      </c>
      <c r="C24" s="26">
        <v>1</v>
      </c>
      <c r="D24" s="27">
        <v>412.12000000000006</v>
      </c>
      <c r="E24" s="27">
        <v>1256.1600000000001</v>
      </c>
      <c r="F24" s="29">
        <v>3.0480442589537025</v>
      </c>
      <c r="G24" s="29">
        <v>137.50012774180362</v>
      </c>
      <c r="H24" s="29">
        <v>28.220026217263253</v>
      </c>
      <c r="I24" s="29">
        <v>92.903129906446551</v>
      </c>
      <c r="J24" s="29">
        <v>4.4360184680000003</v>
      </c>
      <c r="K24" s="29">
        <v>13.080997855712454</v>
      </c>
      <c r="L24" s="29"/>
      <c r="M24" s="29"/>
      <c r="N24" s="28"/>
      <c r="O24" s="29"/>
      <c r="P24" s="29">
        <v>0.25</v>
      </c>
      <c r="Q24" s="29">
        <v>103.03000000000002</v>
      </c>
      <c r="R24" s="29"/>
      <c r="S24" s="29">
        <v>0.44674975837020153</v>
      </c>
    </row>
    <row r="25" spans="1:19">
      <c r="A25" s="30" t="s">
        <v>344</v>
      </c>
      <c r="B25" s="31"/>
      <c r="C25" s="31"/>
      <c r="D25" s="32">
        <f>SUMPRODUCT($C3:$C24,D3:D24)</f>
        <v>11344.930000000002</v>
      </c>
      <c r="E25" s="32">
        <f>SUMPRODUCT($C3:$C24,E3:E24)</f>
        <v>35185.060000000005</v>
      </c>
      <c r="F25" s="32"/>
      <c r="G25" s="32">
        <f>SUMPRODUCT($C3:$C24,G3:G24)</f>
        <v>4462.8441461180437</v>
      </c>
      <c r="H25" s="32">
        <f>SUMPRODUCT($C3:$C24,H3:H24)</f>
        <v>1214.3111281319966</v>
      </c>
      <c r="I25" s="32"/>
      <c r="J25" s="32">
        <f>SUMPRODUCT($C3:$C24,J3:J24)</f>
        <v>1411.2773372095696</v>
      </c>
      <c r="K25" s="29"/>
      <c r="L25" s="29"/>
      <c r="M25" s="29"/>
      <c r="N25" s="32">
        <f>SUMPRODUCT($C3:$C24,N3:N24)</f>
        <v>15229.989090000003</v>
      </c>
      <c r="O25" s="29"/>
      <c r="P25" s="29"/>
      <c r="Q25" s="29"/>
      <c r="R25" s="29"/>
      <c r="S25" s="29"/>
    </row>
    <row r="26" spans="1:19">
      <c r="D26" s="32"/>
      <c r="G26" s="33"/>
    </row>
    <row r="27" spans="1:19">
      <c r="A27" s="30" t="s">
        <v>345</v>
      </c>
      <c r="D27" s="33"/>
      <c r="I27" s="20">
        <v>1</v>
      </c>
      <c r="K27" s="20">
        <v>2</v>
      </c>
      <c r="L27" s="20" t="s">
        <v>346</v>
      </c>
      <c r="M27" s="20" t="s">
        <v>346</v>
      </c>
      <c r="N27" s="20" t="s">
        <v>346</v>
      </c>
      <c r="O27" s="20">
        <v>3</v>
      </c>
      <c r="P27" s="20">
        <v>3</v>
      </c>
      <c r="Q27" s="20">
        <v>3</v>
      </c>
      <c r="R27" s="20">
        <v>4</v>
      </c>
      <c r="S27" s="20">
        <v>4</v>
      </c>
    </row>
    <row r="29" spans="1:19">
      <c r="A29" s="30" t="s">
        <v>347</v>
      </c>
    </row>
    <row r="30" spans="1:19">
      <c r="A30" s="34" t="s">
        <v>20</v>
      </c>
    </row>
    <row r="31" spans="1:19">
      <c r="A31" s="34" t="s">
        <v>901</v>
      </c>
    </row>
    <row r="32" spans="1:19">
      <c r="A32" s="34" t="s">
        <v>348</v>
      </c>
    </row>
    <row r="33" spans="1:1">
      <c r="A33" s="34" t="s">
        <v>349</v>
      </c>
    </row>
    <row r="34" spans="1:1">
      <c r="A34" s="34" t="s">
        <v>350</v>
      </c>
    </row>
    <row r="35" spans="1:1">
      <c r="A35" s="34"/>
    </row>
    <row r="36" spans="1:1">
      <c r="A36" s="34"/>
    </row>
    <row r="37" spans="1:1">
      <c r="A37" s="34"/>
    </row>
    <row r="38" spans="1:1">
      <c r="A38" s="34"/>
    </row>
    <row r="39" spans="1:1">
      <c r="A39" s="34"/>
    </row>
    <row r="40" spans="1:1">
      <c r="A40" s="34"/>
    </row>
    <row r="41" spans="1:1">
      <c r="A41" s="34"/>
    </row>
    <row r="42" spans="1:1">
      <c r="A42" s="34"/>
    </row>
    <row r="43" spans="1:1">
      <c r="A43" s="34"/>
    </row>
    <row r="44" spans="1:1">
      <c r="A44" s="34"/>
    </row>
    <row r="45" spans="1:1">
      <c r="A45" s="34"/>
    </row>
    <row r="46" spans="1:1">
      <c r="A46" s="34"/>
    </row>
    <row r="47" spans="1:1">
      <c r="A47" s="34"/>
    </row>
    <row r="48" spans="1:1">
      <c r="A48" s="34"/>
    </row>
    <row r="49" spans="1:1">
      <c r="A49" s="34"/>
    </row>
    <row r="50" spans="1:1">
      <c r="A50" s="34"/>
    </row>
    <row r="51" spans="1:1">
      <c r="A51" s="34"/>
    </row>
    <row r="52" spans="1:1">
      <c r="A52" s="34"/>
    </row>
    <row r="53" spans="1:1">
      <c r="A53" s="34"/>
    </row>
    <row r="54" spans="1:1">
      <c r="A54" s="34"/>
    </row>
    <row r="55" spans="1:1">
      <c r="A55" s="34"/>
    </row>
    <row r="56" spans="1:1">
      <c r="A56" s="34"/>
    </row>
    <row r="57" spans="1:1">
      <c r="A57" s="34"/>
    </row>
    <row r="58" spans="1:1">
      <c r="A58" s="34"/>
    </row>
    <row r="59" spans="1:1">
      <c r="A59" s="34"/>
    </row>
    <row r="60" spans="1:1">
      <c r="A60" s="34"/>
    </row>
    <row r="61" spans="1:1">
      <c r="A61" s="34"/>
    </row>
    <row r="62" spans="1:1">
      <c r="A62" s="34"/>
    </row>
    <row r="63" spans="1:1">
      <c r="A63" s="34"/>
    </row>
    <row r="64" spans="1:1">
      <c r="A64" s="34"/>
    </row>
    <row r="65" spans="1:1">
      <c r="A65" s="34"/>
    </row>
    <row r="66" spans="1:1">
      <c r="A66" s="34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  <row r="71" spans="1:1">
      <c r="A71" s="34"/>
    </row>
    <row r="72" spans="1:1">
      <c r="A72" s="34"/>
    </row>
    <row r="73" spans="1:1">
      <c r="A73" s="34"/>
    </row>
    <row r="74" spans="1:1">
      <c r="A74" s="34"/>
    </row>
    <row r="75" spans="1:1">
      <c r="A75" s="34"/>
    </row>
    <row r="76" spans="1:1">
      <c r="A76" s="34"/>
    </row>
    <row r="77" spans="1:1">
      <c r="A77" s="34"/>
    </row>
    <row r="78" spans="1:1">
      <c r="A78" s="34"/>
    </row>
    <row r="79" spans="1:1">
      <c r="A79" s="34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"/>
  <dimension ref="A2:P2"/>
  <sheetViews>
    <sheetView workbookViewId="0">
      <selection activeCell="A37" sqref="A37"/>
    </sheetView>
  </sheetViews>
  <sheetFormatPr defaultRowHeight="10.5"/>
  <sheetData>
    <row r="2" spans="1:16" ht="15.75">
      <c r="A2" s="89" t="s">
        <v>133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72"/>
      <c r="N2" s="72"/>
      <c r="O2" s="72"/>
      <c r="P2" s="72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AE214"/>
  <sheetViews>
    <sheetView workbookViewId="0">
      <pane ySplit="1" topLeftCell="A94" activePane="bottomLeft" state="frozen"/>
      <selection pane="bottomLeft" activeCell="D9" sqref="D9"/>
    </sheetView>
  </sheetViews>
  <sheetFormatPr defaultColWidth="10.6640625" defaultRowHeight="12.75"/>
  <cols>
    <col min="1" max="1" width="30.6640625" style="59" customWidth="1"/>
    <col min="2" max="2" width="13.5" style="59" customWidth="1"/>
    <col min="3" max="3" width="14.33203125" style="59" customWidth="1"/>
    <col min="4" max="4" width="20.83203125" style="59" customWidth="1"/>
    <col min="5" max="28" width="5" style="59" customWidth="1"/>
    <col min="29" max="16384" width="10.6640625" style="59"/>
  </cols>
  <sheetData>
    <row r="1" spans="1:31" s="57" customFormat="1" ht="25.5">
      <c r="A1" s="57" t="s">
        <v>197</v>
      </c>
      <c r="B1" s="57" t="s">
        <v>240</v>
      </c>
      <c r="C1" s="57" t="s">
        <v>241</v>
      </c>
      <c r="D1" s="57" t="s">
        <v>242</v>
      </c>
      <c r="E1" s="57">
        <v>1</v>
      </c>
      <c r="F1" s="57">
        <v>2</v>
      </c>
      <c r="G1" s="57">
        <v>3</v>
      </c>
      <c r="H1" s="57">
        <v>4</v>
      </c>
      <c r="I1" s="57">
        <v>5</v>
      </c>
      <c r="J1" s="57">
        <v>6</v>
      </c>
      <c r="K1" s="57">
        <v>7</v>
      </c>
      <c r="L1" s="57">
        <v>8</v>
      </c>
      <c r="M1" s="57">
        <v>9</v>
      </c>
      <c r="N1" s="57">
        <v>10</v>
      </c>
      <c r="O1" s="57">
        <v>11</v>
      </c>
      <c r="P1" s="57">
        <v>12</v>
      </c>
      <c r="Q1" s="57">
        <v>13</v>
      </c>
      <c r="R1" s="57">
        <v>14</v>
      </c>
      <c r="S1" s="57">
        <v>15</v>
      </c>
      <c r="T1" s="57">
        <v>16</v>
      </c>
      <c r="U1" s="57">
        <v>17</v>
      </c>
      <c r="V1" s="57">
        <v>18</v>
      </c>
      <c r="W1" s="57">
        <v>19</v>
      </c>
      <c r="X1" s="57">
        <v>20</v>
      </c>
      <c r="Y1" s="57">
        <v>21</v>
      </c>
      <c r="Z1" s="57">
        <v>22</v>
      </c>
      <c r="AA1" s="57">
        <v>23</v>
      </c>
      <c r="AB1" s="57">
        <v>24</v>
      </c>
      <c r="AC1" s="58" t="s">
        <v>29</v>
      </c>
      <c r="AD1" s="58" t="s">
        <v>30</v>
      </c>
      <c r="AE1" s="58" t="s">
        <v>31</v>
      </c>
    </row>
    <row r="2" spans="1:31" s="74" customFormat="1" ht="10.5">
      <c r="A2" s="74" t="s">
        <v>218</v>
      </c>
      <c r="B2" s="74" t="s">
        <v>243</v>
      </c>
      <c r="C2" s="74" t="s">
        <v>244</v>
      </c>
      <c r="D2" s="74" t="s">
        <v>273</v>
      </c>
      <c r="E2" s="74">
        <v>0.2</v>
      </c>
      <c r="F2" s="74">
        <v>0.15</v>
      </c>
      <c r="G2" s="74">
        <v>0.1</v>
      </c>
      <c r="H2" s="74">
        <v>0.1</v>
      </c>
      <c r="I2" s="74">
        <v>0.1</v>
      </c>
      <c r="J2" s="74">
        <v>0.2</v>
      </c>
      <c r="K2" s="74">
        <v>0.4</v>
      </c>
      <c r="L2" s="74">
        <v>0.5</v>
      </c>
      <c r="M2" s="74">
        <v>0.4</v>
      </c>
      <c r="N2" s="74">
        <v>0.4</v>
      </c>
      <c r="O2" s="74">
        <v>0.25</v>
      </c>
      <c r="P2" s="74">
        <v>0.25</v>
      </c>
      <c r="Q2" s="74">
        <v>0.25</v>
      </c>
      <c r="R2" s="74">
        <v>0.25</v>
      </c>
      <c r="S2" s="74">
        <v>0.25</v>
      </c>
      <c r="T2" s="74">
        <v>0.25</v>
      </c>
      <c r="U2" s="74">
        <v>0.25</v>
      </c>
      <c r="V2" s="74">
        <v>0.25</v>
      </c>
      <c r="W2" s="74">
        <v>0.6</v>
      </c>
      <c r="X2" s="74">
        <v>0.8</v>
      </c>
      <c r="Y2" s="74">
        <v>0.9</v>
      </c>
      <c r="Z2" s="74">
        <v>0.8</v>
      </c>
      <c r="AA2" s="74">
        <v>0.6</v>
      </c>
      <c r="AB2" s="74">
        <v>0.3</v>
      </c>
      <c r="AC2" s="74">
        <v>8.5500000000000007</v>
      </c>
      <c r="AD2" s="74">
        <v>58.7</v>
      </c>
      <c r="AE2" s="74">
        <v>3060.79</v>
      </c>
    </row>
    <row r="3" spans="1:31" s="74" customFormat="1" ht="10.5">
      <c r="D3" s="74" t="s">
        <v>32</v>
      </c>
      <c r="E3" s="74">
        <v>0.2</v>
      </c>
      <c r="F3" s="74">
        <v>0.2</v>
      </c>
      <c r="G3" s="74">
        <v>0.1</v>
      </c>
      <c r="H3" s="74">
        <v>0.1</v>
      </c>
      <c r="I3" s="74">
        <v>0.1</v>
      </c>
      <c r="J3" s="74">
        <v>0.1</v>
      </c>
      <c r="K3" s="74">
        <v>0.3</v>
      </c>
      <c r="L3" s="74">
        <v>0.3</v>
      </c>
      <c r="M3" s="74">
        <v>0.4</v>
      </c>
      <c r="N3" s="74">
        <v>0.4</v>
      </c>
      <c r="O3" s="74">
        <v>0.3</v>
      </c>
      <c r="P3" s="74">
        <v>0.25</v>
      </c>
      <c r="Q3" s="74">
        <v>0.25</v>
      </c>
      <c r="R3" s="74">
        <v>0.25</v>
      </c>
      <c r="S3" s="74">
        <v>0.25</v>
      </c>
      <c r="T3" s="74">
        <v>0.25</v>
      </c>
      <c r="U3" s="74">
        <v>0.25</v>
      </c>
      <c r="V3" s="74">
        <v>0.25</v>
      </c>
      <c r="W3" s="74">
        <v>0.6</v>
      </c>
      <c r="X3" s="74">
        <v>0.7</v>
      </c>
      <c r="Y3" s="74">
        <v>0.7</v>
      </c>
      <c r="Z3" s="74">
        <v>0.7</v>
      </c>
      <c r="AA3" s="74">
        <v>0.6</v>
      </c>
      <c r="AB3" s="74">
        <v>0.3</v>
      </c>
      <c r="AC3" s="74">
        <v>7.85</v>
      </c>
    </row>
    <row r="4" spans="1:31" s="74" customFormat="1" ht="10.5">
      <c r="D4" s="74" t="s">
        <v>272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  <c r="J4" s="74">
        <v>1</v>
      </c>
      <c r="K4" s="74">
        <v>1</v>
      </c>
      <c r="L4" s="74">
        <v>1</v>
      </c>
      <c r="M4" s="74">
        <v>1</v>
      </c>
      <c r="N4" s="74">
        <v>1</v>
      </c>
      <c r="O4" s="74">
        <v>1</v>
      </c>
      <c r="P4" s="74">
        <v>1</v>
      </c>
      <c r="Q4" s="74">
        <v>1</v>
      </c>
      <c r="R4" s="74">
        <v>1</v>
      </c>
      <c r="S4" s="74">
        <v>1</v>
      </c>
      <c r="T4" s="74">
        <v>1</v>
      </c>
      <c r="U4" s="74">
        <v>1</v>
      </c>
      <c r="V4" s="74">
        <v>1</v>
      </c>
      <c r="W4" s="74">
        <v>1</v>
      </c>
      <c r="X4" s="74">
        <v>1</v>
      </c>
      <c r="Y4" s="74">
        <v>1</v>
      </c>
      <c r="Z4" s="74">
        <v>1</v>
      </c>
      <c r="AA4" s="74">
        <v>1</v>
      </c>
      <c r="AB4" s="74">
        <v>1</v>
      </c>
      <c r="AC4" s="74">
        <v>24</v>
      </c>
    </row>
    <row r="5" spans="1:31" s="74" customFormat="1" ht="10.5">
      <c r="D5" s="74" t="s">
        <v>33</v>
      </c>
      <c r="E5" s="74">
        <v>0</v>
      </c>
      <c r="F5" s="74">
        <v>0</v>
      </c>
      <c r="G5" s="74">
        <v>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  <c r="Q5" s="74">
        <v>0</v>
      </c>
      <c r="R5" s="74">
        <v>0</v>
      </c>
      <c r="S5" s="74">
        <v>0</v>
      </c>
      <c r="T5" s="74">
        <v>0</v>
      </c>
      <c r="U5" s="74">
        <v>0</v>
      </c>
      <c r="V5" s="74">
        <v>0</v>
      </c>
      <c r="W5" s="74">
        <v>0</v>
      </c>
      <c r="X5" s="74">
        <v>0</v>
      </c>
      <c r="Y5" s="74">
        <v>0</v>
      </c>
      <c r="Z5" s="74">
        <v>0</v>
      </c>
      <c r="AA5" s="74">
        <v>0</v>
      </c>
      <c r="AB5" s="74">
        <v>0</v>
      </c>
      <c r="AC5" s="74">
        <v>0</v>
      </c>
    </row>
    <row r="6" spans="1:31" s="74" customFormat="1" ht="10.5">
      <c r="D6" s="74" t="s">
        <v>278</v>
      </c>
      <c r="E6" s="74">
        <v>0.3</v>
      </c>
      <c r="F6" s="74">
        <v>0.3</v>
      </c>
      <c r="G6" s="74">
        <v>0.2</v>
      </c>
      <c r="H6" s="74">
        <v>0.2</v>
      </c>
      <c r="I6" s="74">
        <v>0.2</v>
      </c>
      <c r="J6" s="74">
        <v>0.2</v>
      </c>
      <c r="K6" s="74">
        <v>0.3</v>
      </c>
      <c r="L6" s="74">
        <v>0.4</v>
      </c>
      <c r="M6" s="74">
        <v>0.4</v>
      </c>
      <c r="N6" s="74">
        <v>0.3</v>
      </c>
      <c r="O6" s="74">
        <v>0.3</v>
      </c>
      <c r="P6" s="74">
        <v>0.3</v>
      </c>
      <c r="Q6" s="74">
        <v>0.3</v>
      </c>
      <c r="R6" s="74">
        <v>0.2</v>
      </c>
      <c r="S6" s="74">
        <v>0.2</v>
      </c>
      <c r="T6" s="74">
        <v>0.2</v>
      </c>
      <c r="U6" s="74">
        <v>0.2</v>
      </c>
      <c r="V6" s="74">
        <v>0.2</v>
      </c>
      <c r="W6" s="74">
        <v>0.5</v>
      </c>
      <c r="X6" s="74">
        <v>0.7</v>
      </c>
      <c r="Y6" s="74">
        <v>0.8</v>
      </c>
      <c r="Z6" s="74">
        <v>0.6</v>
      </c>
      <c r="AA6" s="74">
        <v>0.5</v>
      </c>
      <c r="AB6" s="74">
        <v>0.3</v>
      </c>
      <c r="AC6" s="74">
        <v>8.1</v>
      </c>
    </row>
    <row r="7" spans="1:31" s="74" customFormat="1" ht="10.5">
      <c r="A7" s="74" t="s">
        <v>34</v>
      </c>
      <c r="B7" s="74" t="s">
        <v>243</v>
      </c>
      <c r="C7" s="74" t="s">
        <v>244</v>
      </c>
      <c r="D7" s="74" t="s">
        <v>273</v>
      </c>
      <c r="E7" s="74">
        <v>0.22</v>
      </c>
      <c r="F7" s="74">
        <v>0.17</v>
      </c>
      <c r="G7" s="74">
        <v>0.11</v>
      </c>
      <c r="H7" s="74">
        <v>0.11</v>
      </c>
      <c r="I7" s="74">
        <v>0.11</v>
      </c>
      <c r="J7" s="74">
        <v>0.22</v>
      </c>
      <c r="K7" s="74">
        <v>0.44</v>
      </c>
      <c r="L7" s="74">
        <v>0.56000000000000005</v>
      </c>
      <c r="M7" s="74">
        <v>0.44</v>
      </c>
      <c r="N7" s="74">
        <v>0.44</v>
      </c>
      <c r="O7" s="74">
        <v>0.28000000000000003</v>
      </c>
      <c r="P7" s="74">
        <v>0.28000000000000003</v>
      </c>
      <c r="Q7" s="74">
        <v>0.28000000000000003</v>
      </c>
      <c r="R7" s="74">
        <v>0.28000000000000003</v>
      </c>
      <c r="S7" s="74">
        <v>0.28000000000000003</v>
      </c>
      <c r="T7" s="74">
        <v>0.28000000000000003</v>
      </c>
      <c r="U7" s="74">
        <v>0.28000000000000003</v>
      </c>
      <c r="V7" s="74">
        <v>0.28000000000000003</v>
      </c>
      <c r="W7" s="74">
        <v>0.67</v>
      </c>
      <c r="X7" s="74">
        <v>0.89</v>
      </c>
      <c r="Y7" s="74">
        <v>1</v>
      </c>
      <c r="Z7" s="74">
        <v>0.89</v>
      </c>
      <c r="AA7" s="74">
        <v>0.67</v>
      </c>
      <c r="AB7" s="74">
        <v>0.33</v>
      </c>
      <c r="AC7" s="74">
        <v>9.51</v>
      </c>
      <c r="AD7" s="74">
        <v>58.28</v>
      </c>
      <c r="AE7" s="74">
        <v>3038.89</v>
      </c>
    </row>
    <row r="8" spans="1:31" s="74" customFormat="1" ht="10.5">
      <c r="D8" s="74" t="s">
        <v>35</v>
      </c>
      <c r="E8" s="74">
        <v>0.26</v>
      </c>
      <c r="F8" s="74">
        <v>0.26</v>
      </c>
      <c r="G8" s="74">
        <v>0.11</v>
      </c>
      <c r="H8" s="74">
        <v>0.11</v>
      </c>
      <c r="I8" s="74">
        <v>0.11</v>
      </c>
      <c r="J8" s="74">
        <v>0.11</v>
      </c>
      <c r="K8" s="74">
        <v>0.41</v>
      </c>
      <c r="L8" s="74">
        <v>0.41</v>
      </c>
      <c r="M8" s="74">
        <v>0.56000000000000005</v>
      </c>
      <c r="N8" s="74">
        <v>0.56000000000000005</v>
      </c>
      <c r="O8" s="74">
        <v>0.41</v>
      </c>
      <c r="P8" s="74">
        <v>0.33</v>
      </c>
      <c r="Q8" s="74">
        <v>0.33</v>
      </c>
      <c r="R8" s="74">
        <v>0.33</v>
      </c>
      <c r="S8" s="74">
        <v>0.33</v>
      </c>
      <c r="T8" s="74">
        <v>0.33</v>
      </c>
      <c r="U8" s="74">
        <v>0.33</v>
      </c>
      <c r="V8" s="74">
        <v>0.33</v>
      </c>
      <c r="W8" s="74">
        <v>0.85</v>
      </c>
      <c r="X8" s="74">
        <v>1</v>
      </c>
      <c r="Y8" s="74">
        <v>1</v>
      </c>
      <c r="Z8" s="74">
        <v>1</v>
      </c>
      <c r="AA8" s="74">
        <v>0.85</v>
      </c>
      <c r="AB8" s="74">
        <v>0.41</v>
      </c>
      <c r="AC8" s="74">
        <v>10.73</v>
      </c>
    </row>
    <row r="9" spans="1:31" s="74" customFormat="1" ht="10.5">
      <c r="D9" s="74" t="s">
        <v>33</v>
      </c>
      <c r="E9" s="74">
        <v>0</v>
      </c>
      <c r="F9" s="74">
        <v>0</v>
      </c>
      <c r="G9" s="74">
        <v>0</v>
      </c>
      <c r="H9" s="74">
        <v>0</v>
      </c>
      <c r="I9" s="74">
        <v>0</v>
      </c>
      <c r="J9" s="74">
        <v>0</v>
      </c>
      <c r="K9" s="74">
        <v>0</v>
      </c>
      <c r="L9" s="74">
        <v>0</v>
      </c>
      <c r="M9" s="74">
        <v>0</v>
      </c>
      <c r="N9" s="74">
        <v>0</v>
      </c>
      <c r="O9" s="74">
        <v>0</v>
      </c>
      <c r="P9" s="74">
        <v>0</v>
      </c>
      <c r="Q9" s="74">
        <v>0</v>
      </c>
      <c r="R9" s="74">
        <v>0</v>
      </c>
      <c r="S9" s="74">
        <v>0</v>
      </c>
      <c r="T9" s="74">
        <v>0</v>
      </c>
      <c r="U9" s="74">
        <v>0</v>
      </c>
      <c r="V9" s="74">
        <v>0</v>
      </c>
      <c r="W9" s="74">
        <v>0</v>
      </c>
      <c r="X9" s="74">
        <v>0</v>
      </c>
      <c r="Y9" s="74">
        <v>0</v>
      </c>
      <c r="Z9" s="74">
        <v>0</v>
      </c>
      <c r="AA9" s="74">
        <v>0</v>
      </c>
      <c r="AB9" s="74">
        <v>0</v>
      </c>
      <c r="AC9" s="74">
        <v>0</v>
      </c>
    </row>
    <row r="10" spans="1:31" s="74" customFormat="1" ht="10.5">
      <c r="D10" s="74" t="s">
        <v>36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1</v>
      </c>
      <c r="M10" s="74">
        <v>1</v>
      </c>
      <c r="N10" s="74">
        <v>1</v>
      </c>
      <c r="O10" s="74">
        <v>1</v>
      </c>
      <c r="P10" s="74">
        <v>1</v>
      </c>
      <c r="Q10" s="74">
        <v>1</v>
      </c>
      <c r="R10" s="74">
        <v>1</v>
      </c>
      <c r="S10" s="74">
        <v>1</v>
      </c>
      <c r="T10" s="74">
        <v>1</v>
      </c>
      <c r="U10" s="74">
        <v>1</v>
      </c>
      <c r="V10" s="74">
        <v>1</v>
      </c>
      <c r="W10" s="74">
        <v>1</v>
      </c>
      <c r="X10" s="74">
        <v>1</v>
      </c>
      <c r="Y10" s="74">
        <v>1</v>
      </c>
      <c r="Z10" s="74">
        <v>1</v>
      </c>
      <c r="AA10" s="74">
        <v>1</v>
      </c>
      <c r="AB10" s="74">
        <v>1</v>
      </c>
      <c r="AC10" s="74">
        <v>24</v>
      </c>
    </row>
    <row r="11" spans="1:31" s="74" customFormat="1" ht="10.5">
      <c r="A11" s="74" t="s">
        <v>37</v>
      </c>
      <c r="B11" s="74" t="s">
        <v>243</v>
      </c>
      <c r="C11" s="74" t="s">
        <v>244</v>
      </c>
      <c r="D11" s="74" t="s">
        <v>273</v>
      </c>
      <c r="E11" s="74">
        <v>0.5</v>
      </c>
      <c r="F11" s="74">
        <v>0.5</v>
      </c>
      <c r="G11" s="74">
        <v>0.5</v>
      </c>
      <c r="H11" s="74">
        <v>0.5</v>
      </c>
      <c r="I11" s="74">
        <v>0.5</v>
      </c>
      <c r="J11" s="74">
        <v>0.6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  <c r="P11" s="74">
        <v>1</v>
      </c>
      <c r="Q11" s="74">
        <v>1</v>
      </c>
      <c r="R11" s="74">
        <v>1</v>
      </c>
      <c r="S11" s="74">
        <v>1</v>
      </c>
      <c r="T11" s="74">
        <v>1</v>
      </c>
      <c r="U11" s="74">
        <v>1</v>
      </c>
      <c r="V11" s="74">
        <v>1</v>
      </c>
      <c r="W11" s="74">
        <v>1</v>
      </c>
      <c r="X11" s="74">
        <v>1</v>
      </c>
      <c r="Y11" s="74">
        <v>1</v>
      </c>
      <c r="Z11" s="74">
        <v>0.6</v>
      </c>
      <c r="AA11" s="74">
        <v>0.5</v>
      </c>
      <c r="AB11" s="74">
        <v>0.5</v>
      </c>
      <c r="AC11" s="74">
        <v>19.7</v>
      </c>
      <c r="AD11" s="74">
        <v>118.2</v>
      </c>
      <c r="AE11" s="74">
        <v>6163.29</v>
      </c>
    </row>
    <row r="12" spans="1:31" s="74" customFormat="1" ht="10.5">
      <c r="D12" s="74" t="s">
        <v>35</v>
      </c>
      <c r="E12" s="74">
        <v>0.5</v>
      </c>
      <c r="F12" s="74">
        <v>0.5</v>
      </c>
      <c r="G12" s="74">
        <v>0.5</v>
      </c>
      <c r="H12" s="74">
        <v>0.5</v>
      </c>
      <c r="I12" s="74">
        <v>0.5</v>
      </c>
      <c r="J12" s="74">
        <v>0.6</v>
      </c>
      <c r="K12" s="74">
        <v>1</v>
      </c>
      <c r="L12" s="74">
        <v>1</v>
      </c>
      <c r="M12" s="74">
        <v>1</v>
      </c>
      <c r="N12" s="74">
        <v>1</v>
      </c>
      <c r="O12" s="74">
        <v>1</v>
      </c>
      <c r="P12" s="74">
        <v>1</v>
      </c>
      <c r="Q12" s="74">
        <v>1</v>
      </c>
      <c r="R12" s="74">
        <v>1</v>
      </c>
      <c r="S12" s="74">
        <v>1</v>
      </c>
      <c r="T12" s="74">
        <v>1</v>
      </c>
      <c r="U12" s="74">
        <v>1</v>
      </c>
      <c r="V12" s="74">
        <v>1</v>
      </c>
      <c r="W12" s="74">
        <v>1</v>
      </c>
      <c r="X12" s="74">
        <v>1</v>
      </c>
      <c r="Y12" s="74">
        <v>1</v>
      </c>
      <c r="Z12" s="74">
        <v>0.6</v>
      </c>
      <c r="AA12" s="74">
        <v>0.5</v>
      </c>
      <c r="AB12" s="74">
        <v>0.5</v>
      </c>
      <c r="AC12" s="74">
        <v>19.7</v>
      </c>
    </row>
    <row r="13" spans="1:31" s="74" customFormat="1" ht="10.5">
      <c r="D13" s="74" t="s">
        <v>33</v>
      </c>
      <c r="E13" s="74">
        <v>0</v>
      </c>
      <c r="F13" s="74">
        <v>0</v>
      </c>
      <c r="G13" s="74">
        <v>0</v>
      </c>
      <c r="H13" s="74">
        <v>0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0</v>
      </c>
      <c r="P13" s="74">
        <v>0</v>
      </c>
      <c r="Q13" s="74">
        <v>0</v>
      </c>
      <c r="R13" s="74">
        <v>0</v>
      </c>
      <c r="S13" s="74">
        <v>0</v>
      </c>
      <c r="T13" s="74">
        <v>0</v>
      </c>
      <c r="U13" s="74">
        <v>0</v>
      </c>
      <c r="V13" s="74">
        <v>0</v>
      </c>
      <c r="W13" s="74">
        <v>0</v>
      </c>
      <c r="X13" s="74">
        <v>0</v>
      </c>
      <c r="Y13" s="74">
        <v>0</v>
      </c>
      <c r="Z13" s="74">
        <v>0</v>
      </c>
      <c r="AA13" s="74">
        <v>0</v>
      </c>
      <c r="AB13" s="74">
        <v>0</v>
      </c>
      <c r="AC13" s="74">
        <v>0</v>
      </c>
    </row>
    <row r="14" spans="1:31" s="74" customFormat="1" ht="10.5">
      <c r="D14" s="74" t="s">
        <v>36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1</v>
      </c>
      <c r="M14" s="74">
        <v>1</v>
      </c>
      <c r="N14" s="74">
        <v>1</v>
      </c>
      <c r="O14" s="74">
        <v>1</v>
      </c>
      <c r="P14" s="74">
        <v>1</v>
      </c>
      <c r="Q14" s="74">
        <v>1</v>
      </c>
      <c r="R14" s="74">
        <v>1</v>
      </c>
      <c r="S14" s="74">
        <v>1</v>
      </c>
      <c r="T14" s="74">
        <v>1</v>
      </c>
      <c r="U14" s="74">
        <v>1</v>
      </c>
      <c r="V14" s="74">
        <v>1</v>
      </c>
      <c r="W14" s="74">
        <v>1</v>
      </c>
      <c r="X14" s="74">
        <v>1</v>
      </c>
      <c r="Y14" s="74">
        <v>1</v>
      </c>
      <c r="Z14" s="74">
        <v>1</v>
      </c>
      <c r="AA14" s="74">
        <v>1</v>
      </c>
      <c r="AB14" s="74">
        <v>1</v>
      </c>
      <c r="AC14" s="74">
        <v>24</v>
      </c>
    </row>
    <row r="15" spans="1:31" s="74" customFormat="1" ht="10.5">
      <c r="A15" s="74" t="s">
        <v>38</v>
      </c>
      <c r="B15" s="74" t="s">
        <v>243</v>
      </c>
      <c r="C15" s="74" t="s">
        <v>244</v>
      </c>
      <c r="D15" s="74" t="s">
        <v>39</v>
      </c>
      <c r="E15" s="74">
        <v>0.5</v>
      </c>
      <c r="F15" s="74">
        <v>0.5</v>
      </c>
      <c r="G15" s="74">
        <v>0.5</v>
      </c>
      <c r="H15" s="74">
        <v>0.5</v>
      </c>
      <c r="I15" s="74">
        <v>0.5</v>
      </c>
      <c r="J15" s="74">
        <v>0.5</v>
      </c>
      <c r="K15" s="74">
        <v>0.5</v>
      </c>
      <c r="L15" s="74">
        <v>0.61</v>
      </c>
      <c r="M15" s="74">
        <v>0.9</v>
      </c>
      <c r="N15" s="74">
        <v>0.9</v>
      </c>
      <c r="O15" s="74">
        <v>0.9</v>
      </c>
      <c r="P15" s="74">
        <v>0.9</v>
      </c>
      <c r="Q15" s="74">
        <v>0.8</v>
      </c>
      <c r="R15" s="74">
        <v>0.9</v>
      </c>
      <c r="S15" s="74">
        <v>0.9</v>
      </c>
      <c r="T15" s="74">
        <v>0.9</v>
      </c>
      <c r="U15" s="74">
        <v>0.9</v>
      </c>
      <c r="V15" s="74">
        <v>0.61</v>
      </c>
      <c r="W15" s="74">
        <v>0.5</v>
      </c>
      <c r="X15" s="74">
        <v>0.5</v>
      </c>
      <c r="Y15" s="74">
        <v>0.5</v>
      </c>
      <c r="Z15" s="74">
        <v>0.5</v>
      </c>
      <c r="AA15" s="74">
        <v>0.5</v>
      </c>
      <c r="AB15" s="74">
        <v>0.5</v>
      </c>
      <c r="AC15" s="74">
        <v>15.72</v>
      </c>
      <c r="AD15" s="74">
        <v>78.599999999999994</v>
      </c>
      <c r="AE15" s="74">
        <v>4098.43</v>
      </c>
    </row>
    <row r="16" spans="1:31" s="74" customFormat="1" ht="10.5">
      <c r="D16" s="74" t="s">
        <v>33</v>
      </c>
      <c r="E16" s="74">
        <v>0</v>
      </c>
      <c r="F16" s="74">
        <v>0</v>
      </c>
      <c r="G16" s="74">
        <v>0</v>
      </c>
      <c r="H16" s="74">
        <v>0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0</v>
      </c>
      <c r="P16" s="74">
        <v>0</v>
      </c>
      <c r="Q16" s="74">
        <v>0</v>
      </c>
      <c r="R16" s="74">
        <v>0</v>
      </c>
      <c r="S16" s="74">
        <v>0</v>
      </c>
      <c r="T16" s="74">
        <v>0</v>
      </c>
      <c r="U16" s="74">
        <v>0</v>
      </c>
      <c r="V16" s="74">
        <v>0</v>
      </c>
      <c r="W16" s="74">
        <v>0</v>
      </c>
      <c r="X16" s="74">
        <v>0</v>
      </c>
      <c r="Y16" s="74">
        <v>0</v>
      </c>
      <c r="Z16" s="74">
        <v>0</v>
      </c>
      <c r="AA16" s="74">
        <v>0</v>
      </c>
      <c r="AB16" s="74">
        <v>0</v>
      </c>
      <c r="AC16" s="74">
        <v>0</v>
      </c>
    </row>
    <row r="17" spans="1:31" s="74" customFormat="1" ht="10.5">
      <c r="D17" s="74" t="s">
        <v>36</v>
      </c>
      <c r="E17" s="74">
        <v>1</v>
      </c>
      <c r="F17" s="74">
        <v>1</v>
      </c>
      <c r="G17" s="74">
        <v>1</v>
      </c>
      <c r="H17" s="74">
        <v>1</v>
      </c>
      <c r="I17" s="74">
        <v>1</v>
      </c>
      <c r="J17" s="74">
        <v>1</v>
      </c>
      <c r="K17" s="74">
        <v>1</v>
      </c>
      <c r="L17" s="74">
        <v>1</v>
      </c>
      <c r="M17" s="74">
        <v>1</v>
      </c>
      <c r="N17" s="74">
        <v>1</v>
      </c>
      <c r="O17" s="74">
        <v>1</v>
      </c>
      <c r="P17" s="74">
        <v>1</v>
      </c>
      <c r="Q17" s="74">
        <v>1</v>
      </c>
      <c r="R17" s="74">
        <v>1</v>
      </c>
      <c r="S17" s="74">
        <v>1</v>
      </c>
      <c r="T17" s="74">
        <v>1</v>
      </c>
      <c r="U17" s="74">
        <v>1</v>
      </c>
      <c r="V17" s="74">
        <v>1</v>
      </c>
      <c r="W17" s="74">
        <v>1</v>
      </c>
      <c r="X17" s="74">
        <v>1</v>
      </c>
      <c r="Y17" s="74">
        <v>1</v>
      </c>
      <c r="Z17" s="74">
        <v>1</v>
      </c>
      <c r="AA17" s="74">
        <v>1</v>
      </c>
      <c r="AB17" s="74">
        <v>1</v>
      </c>
      <c r="AC17" s="74">
        <v>24</v>
      </c>
    </row>
    <row r="18" spans="1:31" s="74" customFormat="1" ht="10.5">
      <c r="A18" s="74" t="s">
        <v>40</v>
      </c>
      <c r="B18" s="74" t="s">
        <v>243</v>
      </c>
      <c r="C18" s="74" t="s">
        <v>244</v>
      </c>
      <c r="D18" s="74" t="s">
        <v>273</v>
      </c>
      <c r="E18" s="74">
        <v>0.05</v>
      </c>
      <c r="F18" s="74">
        <v>0.05</v>
      </c>
      <c r="G18" s="74">
        <v>0.05</v>
      </c>
      <c r="H18" s="74">
        <v>0.05</v>
      </c>
      <c r="I18" s="74">
        <v>0.05</v>
      </c>
      <c r="J18" s="74">
        <v>0.15</v>
      </c>
      <c r="K18" s="74">
        <v>0.4</v>
      </c>
      <c r="L18" s="74">
        <v>0.5</v>
      </c>
      <c r="M18" s="74">
        <v>1</v>
      </c>
      <c r="N18" s="74">
        <v>1</v>
      </c>
      <c r="O18" s="74">
        <v>1</v>
      </c>
      <c r="P18" s="74">
        <v>1</v>
      </c>
      <c r="Q18" s="74">
        <v>1</v>
      </c>
      <c r="R18" s="74">
        <v>1</v>
      </c>
      <c r="S18" s="74">
        <v>1</v>
      </c>
      <c r="T18" s="74">
        <v>1</v>
      </c>
      <c r="U18" s="74">
        <v>1</v>
      </c>
      <c r="V18" s="74">
        <v>1</v>
      </c>
      <c r="W18" s="74">
        <v>0.5</v>
      </c>
      <c r="X18" s="74">
        <v>0.4</v>
      </c>
      <c r="Y18" s="74">
        <v>0.15</v>
      </c>
      <c r="Z18" s="74">
        <v>0.15</v>
      </c>
      <c r="AA18" s="74">
        <v>0.05</v>
      </c>
      <c r="AB18" s="74">
        <v>0.05</v>
      </c>
      <c r="AC18" s="74">
        <v>12.6</v>
      </c>
      <c r="AD18" s="74">
        <v>71.2</v>
      </c>
      <c r="AE18" s="74">
        <v>3712.57</v>
      </c>
    </row>
    <row r="19" spans="1:31" s="74" customFormat="1" ht="10.5">
      <c r="D19" s="74" t="s">
        <v>35</v>
      </c>
      <c r="E19" s="74">
        <v>0.05</v>
      </c>
      <c r="F19" s="74">
        <v>0.05</v>
      </c>
      <c r="G19" s="74">
        <v>0.05</v>
      </c>
      <c r="H19" s="74">
        <v>0.05</v>
      </c>
      <c r="I19" s="74">
        <v>0.05</v>
      </c>
      <c r="J19" s="74">
        <v>0.15</v>
      </c>
      <c r="K19" s="74">
        <v>0.3</v>
      </c>
      <c r="L19" s="74">
        <v>0.4</v>
      </c>
      <c r="M19" s="74">
        <v>0.6</v>
      </c>
      <c r="N19" s="74">
        <v>0.6</v>
      </c>
      <c r="O19" s="74">
        <v>0.6</v>
      </c>
      <c r="P19" s="74">
        <v>0.6</v>
      </c>
      <c r="Q19" s="74">
        <v>0.6</v>
      </c>
      <c r="R19" s="74">
        <v>0.6</v>
      </c>
      <c r="S19" s="74">
        <v>0.6</v>
      </c>
      <c r="T19" s="74">
        <v>0.6</v>
      </c>
      <c r="U19" s="74">
        <v>0.6</v>
      </c>
      <c r="V19" s="74">
        <v>0.6</v>
      </c>
      <c r="W19" s="74">
        <v>0.4</v>
      </c>
      <c r="X19" s="74">
        <v>0.3</v>
      </c>
      <c r="Y19" s="74">
        <v>0.15</v>
      </c>
      <c r="Z19" s="74">
        <v>0.15</v>
      </c>
      <c r="AA19" s="74">
        <v>0.05</v>
      </c>
      <c r="AB19" s="74">
        <v>0.05</v>
      </c>
      <c r="AC19" s="74">
        <v>8.1999999999999993</v>
      </c>
    </row>
    <row r="20" spans="1:31" s="74" customFormat="1" ht="10.5">
      <c r="D20" s="74" t="s">
        <v>33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  <c r="P20" s="74">
        <v>0</v>
      </c>
      <c r="Q20" s="74">
        <v>0</v>
      </c>
      <c r="R20" s="74">
        <v>0</v>
      </c>
      <c r="S20" s="74">
        <v>0</v>
      </c>
      <c r="T20" s="74">
        <v>0</v>
      </c>
      <c r="U20" s="74">
        <v>0</v>
      </c>
      <c r="V20" s="74">
        <v>0</v>
      </c>
      <c r="W20" s="74">
        <v>0</v>
      </c>
      <c r="X20" s="74">
        <v>0</v>
      </c>
      <c r="Y20" s="74">
        <v>0</v>
      </c>
      <c r="Z20" s="74">
        <v>0</v>
      </c>
      <c r="AA20" s="74">
        <v>0</v>
      </c>
      <c r="AB20" s="74">
        <v>0</v>
      </c>
      <c r="AC20" s="74">
        <v>0</v>
      </c>
    </row>
    <row r="21" spans="1:31" s="74" customFormat="1" ht="10.5">
      <c r="D21" s="74" t="s">
        <v>36</v>
      </c>
      <c r="E21" s="74">
        <v>1</v>
      </c>
      <c r="F21" s="74">
        <v>1</v>
      </c>
      <c r="G21" s="74">
        <v>1</v>
      </c>
      <c r="H21" s="74">
        <v>1</v>
      </c>
      <c r="I21" s="74">
        <v>1</v>
      </c>
      <c r="J21" s="74">
        <v>1</v>
      </c>
      <c r="K21" s="74">
        <v>1</v>
      </c>
      <c r="L21" s="74">
        <v>1</v>
      </c>
      <c r="M21" s="74">
        <v>1</v>
      </c>
      <c r="N21" s="74">
        <v>1</v>
      </c>
      <c r="O21" s="74">
        <v>1</v>
      </c>
      <c r="P21" s="74">
        <v>1</v>
      </c>
      <c r="Q21" s="74">
        <v>1</v>
      </c>
      <c r="R21" s="74">
        <v>1</v>
      </c>
      <c r="S21" s="74">
        <v>1</v>
      </c>
      <c r="T21" s="74">
        <v>1</v>
      </c>
      <c r="U21" s="74">
        <v>1</v>
      </c>
      <c r="V21" s="74">
        <v>1</v>
      </c>
      <c r="W21" s="74">
        <v>1</v>
      </c>
      <c r="X21" s="74">
        <v>1</v>
      </c>
      <c r="Y21" s="74">
        <v>1</v>
      </c>
      <c r="Z21" s="74">
        <v>1</v>
      </c>
      <c r="AA21" s="74">
        <v>1</v>
      </c>
      <c r="AB21" s="74">
        <v>1</v>
      </c>
      <c r="AC21" s="74">
        <v>24</v>
      </c>
    </row>
    <row r="22" spans="1:31" s="74" customFormat="1" ht="10.5">
      <c r="A22" s="74" t="s">
        <v>41</v>
      </c>
      <c r="B22" s="74" t="s">
        <v>243</v>
      </c>
      <c r="C22" s="74" t="s">
        <v>244</v>
      </c>
      <c r="D22" s="74" t="s">
        <v>39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0.2</v>
      </c>
      <c r="K22" s="74">
        <v>0.3</v>
      </c>
      <c r="L22" s="74">
        <v>0.5</v>
      </c>
      <c r="M22" s="74">
        <v>1</v>
      </c>
      <c r="N22" s="74">
        <v>1</v>
      </c>
      <c r="O22" s="74">
        <v>1</v>
      </c>
      <c r="P22" s="74">
        <v>1</v>
      </c>
      <c r="Q22" s="74">
        <v>1</v>
      </c>
      <c r="R22" s="74">
        <v>1</v>
      </c>
      <c r="S22" s="74">
        <v>1</v>
      </c>
      <c r="T22" s="74">
        <v>1</v>
      </c>
      <c r="U22" s="74">
        <v>1</v>
      </c>
      <c r="V22" s="74">
        <v>1</v>
      </c>
      <c r="W22" s="74">
        <v>0.5</v>
      </c>
      <c r="X22" s="74">
        <v>0.3</v>
      </c>
      <c r="Y22" s="74">
        <v>0.2</v>
      </c>
      <c r="Z22" s="74">
        <v>0.05</v>
      </c>
      <c r="AA22" s="74">
        <v>0</v>
      </c>
      <c r="AB22" s="74">
        <v>0</v>
      </c>
      <c r="AC22" s="74">
        <v>12.05</v>
      </c>
      <c r="AD22" s="74">
        <v>60.25</v>
      </c>
      <c r="AE22" s="74">
        <v>3141.61</v>
      </c>
    </row>
    <row r="23" spans="1:31" s="74" customFormat="1" ht="10.5">
      <c r="D23" s="74" t="s">
        <v>33</v>
      </c>
      <c r="E23" s="74">
        <v>0</v>
      </c>
      <c r="F23" s="74">
        <v>0</v>
      </c>
      <c r="G23" s="74">
        <v>0</v>
      </c>
      <c r="H23" s="74">
        <v>0</v>
      </c>
      <c r="I23" s="74">
        <v>0</v>
      </c>
      <c r="J23" s="74">
        <v>0</v>
      </c>
      <c r="K23" s="74">
        <v>0</v>
      </c>
      <c r="L23" s="74">
        <v>0</v>
      </c>
      <c r="M23" s="74">
        <v>0</v>
      </c>
      <c r="N23" s="74">
        <v>0</v>
      </c>
      <c r="O23" s="74">
        <v>0</v>
      </c>
      <c r="P23" s="74">
        <v>0</v>
      </c>
      <c r="Q23" s="74">
        <v>0</v>
      </c>
      <c r="R23" s="74">
        <v>0</v>
      </c>
      <c r="S23" s="74">
        <v>0</v>
      </c>
      <c r="T23" s="74">
        <v>0</v>
      </c>
      <c r="U23" s="74">
        <v>0</v>
      </c>
      <c r="V23" s="74">
        <v>0</v>
      </c>
      <c r="W23" s="74">
        <v>0</v>
      </c>
      <c r="X23" s="74">
        <v>0</v>
      </c>
      <c r="Y23" s="74">
        <v>0</v>
      </c>
      <c r="Z23" s="74">
        <v>0</v>
      </c>
      <c r="AA23" s="74">
        <v>0</v>
      </c>
      <c r="AB23" s="74">
        <v>0</v>
      </c>
      <c r="AC23" s="74">
        <v>0</v>
      </c>
    </row>
    <row r="24" spans="1:31" s="74" customFormat="1" ht="10.5">
      <c r="D24" s="74" t="s">
        <v>36</v>
      </c>
      <c r="E24" s="74">
        <v>1</v>
      </c>
      <c r="F24" s="74">
        <v>1</v>
      </c>
      <c r="G24" s="74">
        <v>1</v>
      </c>
      <c r="H24" s="74">
        <v>1</v>
      </c>
      <c r="I24" s="74">
        <v>1</v>
      </c>
      <c r="J24" s="74">
        <v>1</v>
      </c>
      <c r="K24" s="74">
        <v>1</v>
      </c>
      <c r="L24" s="74">
        <v>1</v>
      </c>
      <c r="M24" s="74">
        <v>1</v>
      </c>
      <c r="N24" s="74">
        <v>1</v>
      </c>
      <c r="O24" s="74">
        <v>1</v>
      </c>
      <c r="P24" s="74">
        <v>1</v>
      </c>
      <c r="Q24" s="74">
        <v>1</v>
      </c>
      <c r="R24" s="74">
        <v>1</v>
      </c>
      <c r="S24" s="74">
        <v>1</v>
      </c>
      <c r="T24" s="74">
        <v>1</v>
      </c>
      <c r="U24" s="74">
        <v>1</v>
      </c>
      <c r="V24" s="74">
        <v>1</v>
      </c>
      <c r="W24" s="74">
        <v>1</v>
      </c>
      <c r="X24" s="74">
        <v>1</v>
      </c>
      <c r="Y24" s="74">
        <v>1</v>
      </c>
      <c r="Z24" s="74">
        <v>1</v>
      </c>
      <c r="AA24" s="74">
        <v>1</v>
      </c>
      <c r="AB24" s="74">
        <v>1</v>
      </c>
      <c r="AC24" s="74">
        <v>24</v>
      </c>
    </row>
    <row r="25" spans="1:31" s="74" customFormat="1" ht="10.5">
      <c r="A25" s="74" t="s">
        <v>42</v>
      </c>
      <c r="B25" s="74" t="s">
        <v>243</v>
      </c>
      <c r="C25" s="74" t="s">
        <v>244</v>
      </c>
      <c r="D25" s="74" t="s">
        <v>273</v>
      </c>
      <c r="E25" s="74">
        <v>0.1</v>
      </c>
      <c r="F25" s="74">
        <v>0.1</v>
      </c>
      <c r="G25" s="74">
        <v>0.1</v>
      </c>
      <c r="H25" s="74">
        <v>0.1</v>
      </c>
      <c r="I25" s="74">
        <v>0.1</v>
      </c>
      <c r="J25" s="74">
        <v>0.1</v>
      </c>
      <c r="K25" s="74">
        <v>0.1</v>
      </c>
      <c r="L25" s="74">
        <v>0.2</v>
      </c>
      <c r="M25" s="74">
        <v>0.4</v>
      </c>
      <c r="N25" s="74">
        <v>0.4</v>
      </c>
      <c r="O25" s="74">
        <v>0.4</v>
      </c>
      <c r="P25" s="74">
        <v>0.4</v>
      </c>
      <c r="Q25" s="74">
        <v>0.4</v>
      </c>
      <c r="R25" s="74">
        <v>0.4</v>
      </c>
      <c r="S25" s="74">
        <v>0.4</v>
      </c>
      <c r="T25" s="74">
        <v>0.4</v>
      </c>
      <c r="U25" s="74">
        <v>0.4</v>
      </c>
      <c r="V25" s="74">
        <v>0.4</v>
      </c>
      <c r="W25" s="74">
        <v>0.2</v>
      </c>
      <c r="X25" s="74">
        <v>0.2</v>
      </c>
      <c r="Y25" s="74">
        <v>0.2</v>
      </c>
      <c r="Z25" s="74">
        <v>0.2</v>
      </c>
      <c r="AA25" s="74">
        <v>0.1</v>
      </c>
      <c r="AB25" s="74">
        <v>0.1</v>
      </c>
      <c r="AC25" s="74">
        <v>5.9</v>
      </c>
      <c r="AD25" s="74">
        <v>35.4</v>
      </c>
      <c r="AE25" s="74">
        <v>1845.86</v>
      </c>
    </row>
    <row r="26" spans="1:31" s="74" customFormat="1" ht="10.5">
      <c r="D26" s="74" t="s">
        <v>35</v>
      </c>
      <c r="E26" s="74">
        <v>0.1</v>
      </c>
      <c r="F26" s="74">
        <v>0.1</v>
      </c>
      <c r="G26" s="74">
        <v>0.1</v>
      </c>
      <c r="H26" s="74">
        <v>0.1</v>
      </c>
      <c r="I26" s="74">
        <v>0.1</v>
      </c>
      <c r="J26" s="74">
        <v>0.1</v>
      </c>
      <c r="K26" s="74">
        <v>0.1</v>
      </c>
      <c r="L26" s="74">
        <v>0.2</v>
      </c>
      <c r="M26" s="74">
        <v>0.4</v>
      </c>
      <c r="N26" s="74">
        <v>0.4</v>
      </c>
      <c r="O26" s="74">
        <v>0.4</v>
      </c>
      <c r="P26" s="74">
        <v>0.4</v>
      </c>
      <c r="Q26" s="74">
        <v>0.4</v>
      </c>
      <c r="R26" s="74">
        <v>0.4</v>
      </c>
      <c r="S26" s="74">
        <v>0.4</v>
      </c>
      <c r="T26" s="74">
        <v>0.4</v>
      </c>
      <c r="U26" s="74">
        <v>0.4</v>
      </c>
      <c r="V26" s="74">
        <v>0.4</v>
      </c>
      <c r="W26" s="74">
        <v>0.2</v>
      </c>
      <c r="X26" s="74">
        <v>0.2</v>
      </c>
      <c r="Y26" s="74">
        <v>0.2</v>
      </c>
      <c r="Z26" s="74">
        <v>0.2</v>
      </c>
      <c r="AA26" s="74">
        <v>0.1</v>
      </c>
      <c r="AB26" s="74">
        <v>0.1</v>
      </c>
      <c r="AC26" s="74">
        <v>5.9</v>
      </c>
    </row>
    <row r="27" spans="1:31" s="74" customFormat="1" ht="10.5">
      <c r="D27" s="74" t="s">
        <v>33</v>
      </c>
      <c r="E27" s="74">
        <v>0</v>
      </c>
      <c r="F27" s="74">
        <v>0</v>
      </c>
      <c r="G27" s="74">
        <v>0</v>
      </c>
      <c r="H27" s="74">
        <v>0</v>
      </c>
      <c r="I27" s="74">
        <v>0</v>
      </c>
      <c r="J27" s="74">
        <v>0</v>
      </c>
      <c r="K27" s="74">
        <v>0</v>
      </c>
      <c r="L27" s="74">
        <v>0</v>
      </c>
      <c r="M27" s="74">
        <v>0</v>
      </c>
      <c r="N27" s="74">
        <v>0</v>
      </c>
      <c r="O27" s="74">
        <v>0</v>
      </c>
      <c r="P27" s="74">
        <v>0</v>
      </c>
      <c r="Q27" s="74">
        <v>0</v>
      </c>
      <c r="R27" s="74">
        <v>0</v>
      </c>
      <c r="S27" s="74">
        <v>0</v>
      </c>
      <c r="T27" s="74">
        <v>0</v>
      </c>
      <c r="U27" s="74">
        <v>0</v>
      </c>
      <c r="V27" s="74">
        <v>0</v>
      </c>
      <c r="W27" s="74">
        <v>0</v>
      </c>
      <c r="X27" s="74">
        <v>0</v>
      </c>
      <c r="Y27" s="74">
        <v>0</v>
      </c>
      <c r="Z27" s="74">
        <v>0</v>
      </c>
      <c r="AA27" s="74">
        <v>0</v>
      </c>
      <c r="AB27" s="74">
        <v>0</v>
      </c>
      <c r="AC27" s="74">
        <v>0</v>
      </c>
    </row>
    <row r="28" spans="1:31" s="74" customFormat="1" ht="10.5">
      <c r="D28" s="74" t="s">
        <v>36</v>
      </c>
      <c r="E28" s="74">
        <v>1</v>
      </c>
      <c r="F28" s="74">
        <v>1</v>
      </c>
      <c r="G28" s="74">
        <v>1</v>
      </c>
      <c r="H28" s="74">
        <v>1</v>
      </c>
      <c r="I28" s="74">
        <v>1</v>
      </c>
      <c r="J28" s="74">
        <v>1</v>
      </c>
      <c r="K28" s="74">
        <v>1</v>
      </c>
      <c r="L28" s="74">
        <v>1</v>
      </c>
      <c r="M28" s="74">
        <v>1</v>
      </c>
      <c r="N28" s="74">
        <v>1</v>
      </c>
      <c r="O28" s="74">
        <v>1</v>
      </c>
      <c r="P28" s="74">
        <v>1</v>
      </c>
      <c r="Q28" s="74">
        <v>1</v>
      </c>
      <c r="R28" s="74">
        <v>1</v>
      </c>
      <c r="S28" s="74">
        <v>1</v>
      </c>
      <c r="T28" s="74">
        <v>1</v>
      </c>
      <c r="U28" s="74">
        <v>1</v>
      </c>
      <c r="V28" s="74">
        <v>1</v>
      </c>
      <c r="W28" s="74">
        <v>1</v>
      </c>
      <c r="X28" s="74">
        <v>1</v>
      </c>
      <c r="Y28" s="74">
        <v>1</v>
      </c>
      <c r="Z28" s="74">
        <v>1</v>
      </c>
      <c r="AA28" s="74">
        <v>1</v>
      </c>
      <c r="AB28" s="74">
        <v>1</v>
      </c>
      <c r="AC28" s="74">
        <v>24</v>
      </c>
    </row>
    <row r="29" spans="1:31" s="74" customFormat="1" ht="10.5">
      <c r="A29" s="74" t="s">
        <v>43</v>
      </c>
      <c r="B29" s="74" t="s">
        <v>243</v>
      </c>
      <c r="C29" s="74" t="s">
        <v>244</v>
      </c>
      <c r="D29" s="74" t="s">
        <v>273</v>
      </c>
      <c r="E29" s="74">
        <v>0.1</v>
      </c>
      <c r="F29" s="74">
        <v>0.1</v>
      </c>
      <c r="G29" s="74">
        <v>0.1</v>
      </c>
      <c r="H29" s="74">
        <v>0.1</v>
      </c>
      <c r="I29" s="74">
        <v>0.1</v>
      </c>
      <c r="J29" s="74">
        <v>0.1</v>
      </c>
      <c r="K29" s="74">
        <v>0.1</v>
      </c>
      <c r="L29" s="74">
        <v>0.2</v>
      </c>
      <c r="M29" s="74">
        <v>0.4</v>
      </c>
      <c r="N29" s="74">
        <v>0.4</v>
      </c>
      <c r="O29" s="74">
        <v>0.4</v>
      </c>
      <c r="P29" s="74">
        <v>0.4</v>
      </c>
      <c r="Q29" s="74">
        <v>0.4</v>
      </c>
      <c r="R29" s="74">
        <v>0.4</v>
      </c>
      <c r="S29" s="74">
        <v>0.4</v>
      </c>
      <c r="T29" s="74">
        <v>0.4</v>
      </c>
      <c r="U29" s="74">
        <v>0.4</v>
      </c>
      <c r="V29" s="74">
        <v>0.4</v>
      </c>
      <c r="W29" s="74">
        <v>0.2</v>
      </c>
      <c r="X29" s="74">
        <v>0.2</v>
      </c>
      <c r="Y29" s="74">
        <v>0.2</v>
      </c>
      <c r="Z29" s="74">
        <v>0.2</v>
      </c>
      <c r="AA29" s="74">
        <v>0.1</v>
      </c>
      <c r="AB29" s="74">
        <v>0.1</v>
      </c>
      <c r="AC29" s="74">
        <v>5.9</v>
      </c>
      <c r="AD29" s="74">
        <v>35.4</v>
      </c>
      <c r="AE29" s="74">
        <v>1845.86</v>
      </c>
    </row>
    <row r="30" spans="1:31" s="74" customFormat="1" ht="10.5">
      <c r="D30" s="74" t="s">
        <v>35</v>
      </c>
      <c r="E30" s="74">
        <v>0.1</v>
      </c>
      <c r="F30" s="74">
        <v>0.1</v>
      </c>
      <c r="G30" s="74">
        <v>0.1</v>
      </c>
      <c r="H30" s="74">
        <v>0.1</v>
      </c>
      <c r="I30" s="74">
        <v>0.1</v>
      </c>
      <c r="J30" s="74">
        <v>0.1</v>
      </c>
      <c r="K30" s="74">
        <v>0.1</v>
      </c>
      <c r="L30" s="74">
        <v>0.2</v>
      </c>
      <c r="M30" s="74">
        <v>0.4</v>
      </c>
      <c r="N30" s="74">
        <v>0.4</v>
      </c>
      <c r="O30" s="74">
        <v>0.4</v>
      </c>
      <c r="P30" s="74">
        <v>0.4</v>
      </c>
      <c r="Q30" s="74">
        <v>0.4</v>
      </c>
      <c r="R30" s="74">
        <v>0.4</v>
      </c>
      <c r="S30" s="74">
        <v>0.4</v>
      </c>
      <c r="T30" s="74">
        <v>0.4</v>
      </c>
      <c r="U30" s="74">
        <v>0.4</v>
      </c>
      <c r="V30" s="74">
        <v>0.4</v>
      </c>
      <c r="W30" s="74">
        <v>0.2</v>
      </c>
      <c r="X30" s="74">
        <v>0.2</v>
      </c>
      <c r="Y30" s="74">
        <v>0.2</v>
      </c>
      <c r="Z30" s="74">
        <v>0.2</v>
      </c>
      <c r="AA30" s="74">
        <v>0.1</v>
      </c>
      <c r="AB30" s="74">
        <v>0.1</v>
      </c>
      <c r="AC30" s="74">
        <v>5.9</v>
      </c>
    </row>
    <row r="31" spans="1:31" s="74" customFormat="1" ht="10.5">
      <c r="D31" s="74" t="s">
        <v>33</v>
      </c>
      <c r="E31" s="74">
        <v>0</v>
      </c>
      <c r="F31" s="74">
        <v>0</v>
      </c>
      <c r="G31" s="74">
        <v>0</v>
      </c>
      <c r="H31" s="74">
        <v>0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0</v>
      </c>
      <c r="S31" s="74">
        <v>0</v>
      </c>
      <c r="T31" s="74">
        <v>0</v>
      </c>
      <c r="U31" s="74">
        <v>0</v>
      </c>
      <c r="V31" s="74">
        <v>0</v>
      </c>
      <c r="W31" s="74">
        <v>0</v>
      </c>
      <c r="X31" s="74">
        <v>0</v>
      </c>
      <c r="Y31" s="74">
        <v>0</v>
      </c>
      <c r="Z31" s="74">
        <v>0</v>
      </c>
      <c r="AA31" s="74">
        <v>0</v>
      </c>
      <c r="AB31" s="74">
        <v>0</v>
      </c>
      <c r="AC31" s="74">
        <v>0</v>
      </c>
    </row>
    <row r="32" spans="1:31" s="74" customFormat="1" ht="10.5">
      <c r="D32" s="74" t="s">
        <v>36</v>
      </c>
      <c r="E32" s="74">
        <v>1</v>
      </c>
      <c r="F32" s="74">
        <v>1</v>
      </c>
      <c r="G32" s="74">
        <v>1</v>
      </c>
      <c r="H32" s="74">
        <v>1</v>
      </c>
      <c r="I32" s="74">
        <v>1</v>
      </c>
      <c r="J32" s="74">
        <v>1</v>
      </c>
      <c r="K32" s="74">
        <v>1</v>
      </c>
      <c r="L32" s="74">
        <v>1</v>
      </c>
      <c r="M32" s="74">
        <v>1</v>
      </c>
      <c r="N32" s="74">
        <v>1</v>
      </c>
      <c r="O32" s="74">
        <v>1</v>
      </c>
      <c r="P32" s="74">
        <v>1</v>
      </c>
      <c r="Q32" s="74">
        <v>1</v>
      </c>
      <c r="R32" s="74">
        <v>1</v>
      </c>
      <c r="S32" s="74">
        <v>1</v>
      </c>
      <c r="T32" s="74">
        <v>1</v>
      </c>
      <c r="U32" s="74">
        <v>1</v>
      </c>
      <c r="V32" s="74">
        <v>1</v>
      </c>
      <c r="W32" s="74">
        <v>1</v>
      </c>
      <c r="X32" s="74">
        <v>1</v>
      </c>
      <c r="Y32" s="74">
        <v>1</v>
      </c>
      <c r="Z32" s="74">
        <v>1</v>
      </c>
      <c r="AA32" s="74">
        <v>1</v>
      </c>
      <c r="AB32" s="74">
        <v>1</v>
      </c>
      <c r="AC32" s="74">
        <v>24</v>
      </c>
    </row>
    <row r="33" spans="1:31" s="74" customFormat="1" ht="10.5">
      <c r="A33" s="74" t="s">
        <v>44</v>
      </c>
      <c r="B33" s="74" t="s">
        <v>243</v>
      </c>
      <c r="C33" s="74" t="s">
        <v>244</v>
      </c>
      <c r="D33" s="74" t="s">
        <v>245</v>
      </c>
      <c r="E33" s="74">
        <v>0</v>
      </c>
      <c r="F33" s="74">
        <v>0</v>
      </c>
      <c r="G33" s="74">
        <v>0</v>
      </c>
      <c r="H33" s="74">
        <v>0</v>
      </c>
      <c r="I33" s="74">
        <v>0</v>
      </c>
      <c r="J33" s="74">
        <v>0</v>
      </c>
      <c r="K33" s="74">
        <v>0.5</v>
      </c>
      <c r="L33" s="74">
        <v>1</v>
      </c>
      <c r="M33" s="74">
        <v>1</v>
      </c>
      <c r="N33" s="74">
        <v>1</v>
      </c>
      <c r="O33" s="74">
        <v>1</v>
      </c>
      <c r="P33" s="74">
        <v>1</v>
      </c>
      <c r="Q33" s="74">
        <v>1</v>
      </c>
      <c r="R33" s="74">
        <v>1</v>
      </c>
      <c r="S33" s="74">
        <v>1</v>
      </c>
      <c r="T33" s="74">
        <v>1</v>
      </c>
      <c r="U33" s="74">
        <v>1</v>
      </c>
      <c r="V33" s="74">
        <v>1</v>
      </c>
      <c r="W33" s="74">
        <v>1</v>
      </c>
      <c r="X33" s="74">
        <v>1</v>
      </c>
      <c r="Y33" s="74">
        <v>1</v>
      </c>
      <c r="Z33" s="74">
        <v>1</v>
      </c>
      <c r="AA33" s="74">
        <v>0.5</v>
      </c>
      <c r="AB33" s="74">
        <v>0</v>
      </c>
      <c r="AC33" s="74">
        <v>16</v>
      </c>
      <c r="AD33" s="74">
        <v>112</v>
      </c>
      <c r="AE33" s="74">
        <v>5840</v>
      </c>
    </row>
    <row r="34" spans="1:31" s="74" customFormat="1" ht="10.5">
      <c r="A34" s="74" t="s">
        <v>45</v>
      </c>
      <c r="B34" s="74" t="s">
        <v>243</v>
      </c>
      <c r="C34" s="74" t="s">
        <v>244</v>
      </c>
      <c r="D34" s="74" t="s">
        <v>245</v>
      </c>
      <c r="E34" s="74">
        <v>0</v>
      </c>
      <c r="F34" s="74">
        <v>0</v>
      </c>
      <c r="G34" s="74">
        <v>0</v>
      </c>
      <c r="H34" s="74">
        <v>0</v>
      </c>
      <c r="I34" s="74">
        <v>0</v>
      </c>
      <c r="J34" s="74">
        <v>0</v>
      </c>
      <c r="K34" s="74">
        <v>0</v>
      </c>
      <c r="L34" s="74">
        <v>0</v>
      </c>
      <c r="M34" s="74">
        <v>1</v>
      </c>
      <c r="N34" s="74">
        <v>1</v>
      </c>
      <c r="O34" s="74">
        <v>1</v>
      </c>
      <c r="P34" s="74">
        <v>1</v>
      </c>
      <c r="Q34" s="74">
        <v>1</v>
      </c>
      <c r="R34" s="74">
        <v>1</v>
      </c>
      <c r="S34" s="74">
        <v>1</v>
      </c>
      <c r="T34" s="74">
        <v>1</v>
      </c>
      <c r="U34" s="74">
        <v>1</v>
      </c>
      <c r="V34" s="74">
        <v>0</v>
      </c>
      <c r="W34" s="74">
        <v>0</v>
      </c>
      <c r="X34" s="74">
        <v>0</v>
      </c>
      <c r="Y34" s="74">
        <v>0</v>
      </c>
      <c r="Z34" s="74">
        <v>0</v>
      </c>
      <c r="AA34" s="74">
        <v>0</v>
      </c>
      <c r="AB34" s="74">
        <v>0</v>
      </c>
      <c r="AC34" s="74">
        <v>9</v>
      </c>
      <c r="AD34" s="74">
        <v>63</v>
      </c>
      <c r="AE34" s="74">
        <v>3285</v>
      </c>
    </row>
    <row r="35" spans="1:31" s="74" customFormat="1" ht="10.5">
      <c r="A35" s="74" t="s">
        <v>46</v>
      </c>
      <c r="B35" s="74" t="s">
        <v>248</v>
      </c>
      <c r="C35" s="74" t="s">
        <v>244</v>
      </c>
      <c r="D35" s="74" t="s">
        <v>245</v>
      </c>
      <c r="E35" s="74">
        <v>1</v>
      </c>
      <c r="F35" s="74">
        <v>1</v>
      </c>
      <c r="G35" s="74">
        <v>1</v>
      </c>
      <c r="H35" s="74">
        <v>1</v>
      </c>
      <c r="I35" s="74">
        <v>1</v>
      </c>
      <c r="J35" s="74">
        <v>1</v>
      </c>
      <c r="K35" s="74">
        <v>1</v>
      </c>
      <c r="L35" s="74">
        <v>1</v>
      </c>
      <c r="M35" s="74">
        <v>1</v>
      </c>
      <c r="N35" s="74">
        <v>1</v>
      </c>
      <c r="O35" s="74">
        <v>1</v>
      </c>
      <c r="P35" s="74">
        <v>1</v>
      </c>
      <c r="Q35" s="74">
        <v>1</v>
      </c>
      <c r="R35" s="74">
        <v>1</v>
      </c>
      <c r="S35" s="74">
        <v>1</v>
      </c>
      <c r="T35" s="74">
        <v>1</v>
      </c>
      <c r="U35" s="74">
        <v>1</v>
      </c>
      <c r="V35" s="74">
        <v>1</v>
      </c>
      <c r="W35" s="74">
        <v>1</v>
      </c>
      <c r="X35" s="74">
        <v>1</v>
      </c>
      <c r="Y35" s="74">
        <v>1</v>
      </c>
      <c r="Z35" s="74">
        <v>1</v>
      </c>
      <c r="AA35" s="74">
        <v>1</v>
      </c>
      <c r="AB35" s="74">
        <v>1</v>
      </c>
      <c r="AC35" s="74">
        <v>24</v>
      </c>
      <c r="AD35" s="74">
        <v>168</v>
      </c>
      <c r="AE35" s="74">
        <v>8760</v>
      </c>
    </row>
    <row r="36" spans="1:31" s="74" customFormat="1" ht="10.5">
      <c r="A36" s="74" t="s">
        <v>47</v>
      </c>
      <c r="B36" s="74" t="s">
        <v>243</v>
      </c>
      <c r="C36" s="74" t="s">
        <v>244</v>
      </c>
      <c r="D36" s="74" t="s">
        <v>245</v>
      </c>
      <c r="E36" s="74">
        <v>1</v>
      </c>
      <c r="F36" s="74">
        <v>1</v>
      </c>
      <c r="G36" s="74">
        <v>1</v>
      </c>
      <c r="H36" s="74">
        <v>1</v>
      </c>
      <c r="I36" s="74">
        <v>1</v>
      </c>
      <c r="J36" s="74">
        <v>1</v>
      </c>
      <c r="K36" s="74">
        <v>1</v>
      </c>
      <c r="L36" s="74">
        <v>0</v>
      </c>
      <c r="M36" s="74">
        <v>0</v>
      </c>
      <c r="N36" s="74">
        <v>0</v>
      </c>
      <c r="O36" s="74">
        <v>0</v>
      </c>
      <c r="P36" s="74">
        <v>0</v>
      </c>
      <c r="Q36" s="74">
        <v>0</v>
      </c>
      <c r="R36" s="74">
        <v>0</v>
      </c>
      <c r="S36" s="74">
        <v>0</v>
      </c>
      <c r="T36" s="74">
        <v>0</v>
      </c>
      <c r="U36" s="74">
        <v>0</v>
      </c>
      <c r="V36" s="74">
        <v>0</v>
      </c>
      <c r="W36" s="74">
        <v>0</v>
      </c>
      <c r="X36" s="74">
        <v>1</v>
      </c>
      <c r="Y36" s="74">
        <v>1</v>
      </c>
      <c r="Z36" s="74">
        <v>1</v>
      </c>
      <c r="AA36" s="74">
        <v>1</v>
      </c>
      <c r="AB36" s="74">
        <v>1</v>
      </c>
      <c r="AC36" s="74">
        <v>12</v>
      </c>
      <c r="AD36" s="74">
        <v>84</v>
      </c>
      <c r="AE36" s="74">
        <v>4380</v>
      </c>
    </row>
    <row r="37" spans="1:31" s="74" customFormat="1" ht="10.5">
      <c r="A37" s="74" t="s">
        <v>220</v>
      </c>
      <c r="B37" s="74" t="s">
        <v>243</v>
      </c>
      <c r="C37" s="74" t="s">
        <v>244</v>
      </c>
      <c r="D37" s="74" t="s">
        <v>273</v>
      </c>
      <c r="E37" s="74">
        <v>0.3</v>
      </c>
      <c r="F37" s="74">
        <v>0.25</v>
      </c>
      <c r="G37" s="74">
        <v>0.2</v>
      </c>
      <c r="H37" s="74">
        <v>0.2</v>
      </c>
      <c r="I37" s="74">
        <v>0.2</v>
      </c>
      <c r="J37" s="74">
        <v>0.3</v>
      </c>
      <c r="K37" s="74">
        <v>0.5</v>
      </c>
      <c r="L37" s="74">
        <v>0.6</v>
      </c>
      <c r="M37" s="74">
        <v>0.5</v>
      </c>
      <c r="N37" s="74">
        <v>0.5</v>
      </c>
      <c r="O37" s="74">
        <v>0.35</v>
      </c>
      <c r="P37" s="74">
        <v>0.35</v>
      </c>
      <c r="Q37" s="74">
        <v>0.35</v>
      </c>
      <c r="R37" s="74">
        <v>0.35</v>
      </c>
      <c r="S37" s="74">
        <v>0.35</v>
      </c>
      <c r="T37" s="74">
        <v>0.35</v>
      </c>
      <c r="U37" s="74">
        <v>0.35</v>
      </c>
      <c r="V37" s="74">
        <v>0.35</v>
      </c>
      <c r="W37" s="74">
        <v>0.7</v>
      </c>
      <c r="X37" s="74">
        <v>0.9</v>
      </c>
      <c r="Y37" s="74">
        <v>0.95</v>
      </c>
      <c r="Z37" s="74">
        <v>0.9</v>
      </c>
      <c r="AA37" s="74">
        <v>0.7</v>
      </c>
      <c r="AB37" s="74">
        <v>0.4</v>
      </c>
      <c r="AC37" s="74">
        <v>10.9</v>
      </c>
      <c r="AD37" s="74">
        <v>75.25</v>
      </c>
      <c r="AE37" s="74">
        <v>3923.75</v>
      </c>
    </row>
    <row r="38" spans="1:31" s="74" customFormat="1" ht="10.5">
      <c r="D38" s="74" t="s">
        <v>32</v>
      </c>
      <c r="E38" s="74">
        <v>0.3</v>
      </c>
      <c r="F38" s="74">
        <v>0.3</v>
      </c>
      <c r="G38" s="74">
        <v>0.2</v>
      </c>
      <c r="H38" s="74">
        <v>0.2</v>
      </c>
      <c r="I38" s="74">
        <v>0.2</v>
      </c>
      <c r="J38" s="74">
        <v>0.2</v>
      </c>
      <c r="K38" s="74">
        <v>0.4</v>
      </c>
      <c r="L38" s="74">
        <v>0.4</v>
      </c>
      <c r="M38" s="74">
        <v>0.5</v>
      </c>
      <c r="N38" s="74">
        <v>0.5</v>
      </c>
      <c r="O38" s="74">
        <v>0.4</v>
      </c>
      <c r="P38" s="74">
        <v>0.35</v>
      </c>
      <c r="Q38" s="74">
        <v>0.35</v>
      </c>
      <c r="R38" s="74">
        <v>0.35</v>
      </c>
      <c r="S38" s="74">
        <v>0.35</v>
      </c>
      <c r="T38" s="74">
        <v>0.35</v>
      </c>
      <c r="U38" s="74">
        <v>0.35</v>
      </c>
      <c r="V38" s="74">
        <v>0.35</v>
      </c>
      <c r="W38" s="74">
        <v>0.7</v>
      </c>
      <c r="X38" s="74">
        <v>0.8</v>
      </c>
      <c r="Y38" s="74">
        <v>0.8</v>
      </c>
      <c r="Z38" s="74">
        <v>0.8</v>
      </c>
      <c r="AA38" s="74">
        <v>0.7</v>
      </c>
      <c r="AB38" s="74">
        <v>0.4</v>
      </c>
      <c r="AC38" s="74">
        <v>10.25</v>
      </c>
    </row>
    <row r="39" spans="1:31" s="74" customFormat="1" ht="10.5">
      <c r="D39" s="74" t="s">
        <v>272</v>
      </c>
      <c r="E39" s="74">
        <v>1</v>
      </c>
      <c r="F39" s="74">
        <v>1</v>
      </c>
      <c r="G39" s="74">
        <v>1</v>
      </c>
      <c r="H39" s="74">
        <v>1</v>
      </c>
      <c r="I39" s="74">
        <v>1</v>
      </c>
      <c r="J39" s="74">
        <v>1</v>
      </c>
      <c r="K39" s="74">
        <v>1</v>
      </c>
      <c r="L39" s="74">
        <v>1</v>
      </c>
      <c r="M39" s="74">
        <v>1</v>
      </c>
      <c r="N39" s="74">
        <v>1</v>
      </c>
      <c r="O39" s="74">
        <v>1</v>
      </c>
      <c r="P39" s="74">
        <v>1</v>
      </c>
      <c r="Q39" s="74">
        <v>1</v>
      </c>
      <c r="R39" s="74">
        <v>1</v>
      </c>
      <c r="S39" s="74">
        <v>1</v>
      </c>
      <c r="T39" s="74">
        <v>1</v>
      </c>
      <c r="U39" s="74">
        <v>1</v>
      </c>
      <c r="V39" s="74">
        <v>1</v>
      </c>
      <c r="W39" s="74">
        <v>1</v>
      </c>
      <c r="X39" s="74">
        <v>1</v>
      </c>
      <c r="Y39" s="74">
        <v>1</v>
      </c>
      <c r="Z39" s="74">
        <v>1</v>
      </c>
      <c r="AA39" s="74">
        <v>1</v>
      </c>
      <c r="AB39" s="74">
        <v>1</v>
      </c>
      <c r="AC39" s="74">
        <v>24</v>
      </c>
    </row>
    <row r="40" spans="1:31" s="74" customFormat="1" ht="10.5">
      <c r="D40" s="74" t="s">
        <v>33</v>
      </c>
      <c r="E40" s="74">
        <v>0</v>
      </c>
      <c r="F40" s="74">
        <v>0</v>
      </c>
      <c r="G40" s="74">
        <v>0</v>
      </c>
      <c r="H40" s="74">
        <v>0</v>
      </c>
      <c r="I40" s="74">
        <v>0</v>
      </c>
      <c r="J40" s="74">
        <v>0</v>
      </c>
      <c r="K40" s="74">
        <v>0</v>
      </c>
      <c r="L40" s="74">
        <v>0</v>
      </c>
      <c r="M40" s="74">
        <v>0</v>
      </c>
      <c r="N40" s="74">
        <v>0</v>
      </c>
      <c r="O40" s="74">
        <v>0</v>
      </c>
      <c r="P40" s="74">
        <v>0</v>
      </c>
      <c r="Q40" s="74">
        <v>0</v>
      </c>
      <c r="R40" s="74">
        <v>0</v>
      </c>
      <c r="S40" s="74">
        <v>0</v>
      </c>
      <c r="T40" s="74">
        <v>0</v>
      </c>
      <c r="U40" s="74">
        <v>0</v>
      </c>
      <c r="V40" s="74">
        <v>0</v>
      </c>
      <c r="W40" s="74">
        <v>0</v>
      </c>
      <c r="X40" s="74">
        <v>0</v>
      </c>
      <c r="Y40" s="74">
        <v>0</v>
      </c>
      <c r="Z40" s="74">
        <v>0</v>
      </c>
      <c r="AA40" s="74">
        <v>0</v>
      </c>
      <c r="AB40" s="74">
        <v>0</v>
      </c>
      <c r="AC40" s="74">
        <v>0</v>
      </c>
    </row>
    <row r="41" spans="1:31" s="74" customFormat="1" ht="10.5">
      <c r="D41" s="74" t="s">
        <v>278</v>
      </c>
      <c r="E41" s="74">
        <v>0.4</v>
      </c>
      <c r="F41" s="74">
        <v>0.4</v>
      </c>
      <c r="G41" s="74">
        <v>0.3</v>
      </c>
      <c r="H41" s="74">
        <v>0.3</v>
      </c>
      <c r="I41" s="74">
        <v>0.3</v>
      </c>
      <c r="J41" s="74">
        <v>0.3</v>
      </c>
      <c r="K41" s="74">
        <v>0.4</v>
      </c>
      <c r="L41" s="74">
        <v>0.5</v>
      </c>
      <c r="M41" s="74">
        <v>0.5</v>
      </c>
      <c r="N41" s="74">
        <v>0.4</v>
      </c>
      <c r="O41" s="74">
        <v>0.4</v>
      </c>
      <c r="P41" s="74">
        <v>0.4</v>
      </c>
      <c r="Q41" s="74">
        <v>0.4</v>
      </c>
      <c r="R41" s="74">
        <v>0.3</v>
      </c>
      <c r="S41" s="74">
        <v>0.3</v>
      </c>
      <c r="T41" s="74">
        <v>0.3</v>
      </c>
      <c r="U41" s="74">
        <v>0.3</v>
      </c>
      <c r="V41" s="74">
        <v>0.3</v>
      </c>
      <c r="W41" s="74">
        <v>0.6</v>
      </c>
      <c r="X41" s="74">
        <v>0.8</v>
      </c>
      <c r="Y41" s="74">
        <v>0.9</v>
      </c>
      <c r="Z41" s="74">
        <v>0.7</v>
      </c>
      <c r="AA41" s="74">
        <v>0.6</v>
      </c>
      <c r="AB41" s="74">
        <v>0.4</v>
      </c>
      <c r="AC41" s="74">
        <v>10.5</v>
      </c>
    </row>
    <row r="42" spans="1:31" s="74" customFormat="1" ht="10.5">
      <c r="A42" s="74" t="s">
        <v>48</v>
      </c>
      <c r="B42" s="74" t="s">
        <v>243</v>
      </c>
      <c r="C42" s="74" t="s">
        <v>244</v>
      </c>
      <c r="D42" s="74" t="s">
        <v>273</v>
      </c>
      <c r="E42" s="74">
        <v>0.2</v>
      </c>
      <c r="F42" s="74">
        <v>0.2</v>
      </c>
      <c r="G42" s="74">
        <v>0.2</v>
      </c>
      <c r="H42" s="74">
        <v>0.2</v>
      </c>
      <c r="I42" s="74">
        <v>0.2</v>
      </c>
      <c r="J42" s="74">
        <v>0.2</v>
      </c>
      <c r="K42" s="74">
        <v>0.62</v>
      </c>
      <c r="L42" s="74">
        <v>0.9</v>
      </c>
      <c r="M42" s="74">
        <v>0.43</v>
      </c>
      <c r="N42" s="74">
        <v>0.43</v>
      </c>
      <c r="O42" s="74">
        <v>0.26</v>
      </c>
      <c r="P42" s="74">
        <v>0.26</v>
      </c>
      <c r="Q42" s="74">
        <v>0.26</v>
      </c>
      <c r="R42" s="74">
        <v>0.26</v>
      </c>
      <c r="S42" s="74">
        <v>0.26</v>
      </c>
      <c r="T42" s="74">
        <v>0.26</v>
      </c>
      <c r="U42" s="74">
        <v>0.26</v>
      </c>
      <c r="V42" s="74">
        <v>0.51</v>
      </c>
      <c r="W42" s="74">
        <v>0.51</v>
      </c>
      <c r="X42" s="74">
        <v>0.49</v>
      </c>
      <c r="Y42" s="74">
        <v>0.66</v>
      </c>
      <c r="Z42" s="74">
        <v>0.7</v>
      </c>
      <c r="AA42" s="74">
        <v>0.35</v>
      </c>
      <c r="AB42" s="74">
        <v>0.2</v>
      </c>
      <c r="AC42" s="74">
        <v>8.82</v>
      </c>
      <c r="AD42" s="74">
        <v>53.11</v>
      </c>
      <c r="AE42" s="74">
        <v>2769.31</v>
      </c>
    </row>
    <row r="43" spans="1:31" s="74" customFormat="1" ht="10.5">
      <c r="D43" s="74" t="s">
        <v>35</v>
      </c>
      <c r="E43" s="74">
        <v>0.2</v>
      </c>
      <c r="F43" s="74">
        <v>0.2</v>
      </c>
      <c r="G43" s="74">
        <v>0.2</v>
      </c>
      <c r="H43" s="74">
        <v>0.2</v>
      </c>
      <c r="I43" s="74">
        <v>0.2</v>
      </c>
      <c r="J43" s="74">
        <v>0.2</v>
      </c>
      <c r="K43" s="74">
        <v>0.3</v>
      </c>
      <c r="L43" s="74">
        <v>0.62</v>
      </c>
      <c r="M43" s="74">
        <v>0.9</v>
      </c>
      <c r="N43" s="74">
        <v>0.62</v>
      </c>
      <c r="O43" s="74">
        <v>0.28999999999999998</v>
      </c>
      <c r="P43" s="74">
        <v>0.28999999999999998</v>
      </c>
      <c r="Q43" s="74">
        <v>0.28999999999999998</v>
      </c>
      <c r="R43" s="74">
        <v>0.28999999999999998</v>
      </c>
      <c r="S43" s="74">
        <v>0.28999999999999998</v>
      </c>
      <c r="T43" s="74">
        <v>0.28999999999999998</v>
      </c>
      <c r="U43" s="74">
        <v>0.28999999999999998</v>
      </c>
      <c r="V43" s="74">
        <v>0.43</v>
      </c>
      <c r="W43" s="74">
        <v>0.51</v>
      </c>
      <c r="X43" s="74">
        <v>0.49</v>
      </c>
      <c r="Y43" s="74">
        <v>0.66</v>
      </c>
      <c r="Z43" s="74">
        <v>0.7</v>
      </c>
      <c r="AA43" s="74">
        <v>0.35</v>
      </c>
      <c r="AB43" s="74">
        <v>0.2</v>
      </c>
      <c r="AC43" s="74">
        <v>9.01</v>
      </c>
    </row>
    <row r="44" spans="1:31" s="74" customFormat="1" ht="10.5">
      <c r="D44" s="74" t="s">
        <v>33</v>
      </c>
      <c r="E44" s="74">
        <v>0</v>
      </c>
      <c r="F44" s="74">
        <v>0</v>
      </c>
      <c r="G44" s="74">
        <v>0</v>
      </c>
      <c r="H44" s="74">
        <v>0</v>
      </c>
      <c r="I44" s="74">
        <v>0</v>
      </c>
      <c r="J44" s="74">
        <v>0</v>
      </c>
      <c r="K44" s="74">
        <v>0</v>
      </c>
      <c r="L44" s="74">
        <v>0</v>
      </c>
      <c r="M44" s="74">
        <v>0</v>
      </c>
      <c r="N44" s="74">
        <v>0</v>
      </c>
      <c r="O44" s="74">
        <v>0</v>
      </c>
      <c r="P44" s="74">
        <v>0</v>
      </c>
      <c r="Q44" s="74">
        <v>0</v>
      </c>
      <c r="R44" s="74">
        <v>0</v>
      </c>
      <c r="S44" s="74">
        <v>0</v>
      </c>
      <c r="T44" s="74">
        <v>0</v>
      </c>
      <c r="U44" s="74">
        <v>0</v>
      </c>
      <c r="V44" s="74">
        <v>0</v>
      </c>
      <c r="W44" s="74">
        <v>0</v>
      </c>
      <c r="X44" s="74">
        <v>0</v>
      </c>
      <c r="Y44" s="74">
        <v>0</v>
      </c>
      <c r="Z44" s="74">
        <v>0</v>
      </c>
      <c r="AA44" s="74">
        <v>0</v>
      </c>
      <c r="AB44" s="74">
        <v>0</v>
      </c>
      <c r="AC44" s="74">
        <v>0</v>
      </c>
    </row>
    <row r="45" spans="1:31" s="74" customFormat="1" ht="10.5">
      <c r="D45" s="74" t="s">
        <v>36</v>
      </c>
      <c r="E45" s="74">
        <v>1</v>
      </c>
      <c r="F45" s="74">
        <v>1</v>
      </c>
      <c r="G45" s="74">
        <v>1</v>
      </c>
      <c r="H45" s="74">
        <v>1</v>
      </c>
      <c r="I45" s="74">
        <v>1</v>
      </c>
      <c r="J45" s="74">
        <v>1</v>
      </c>
      <c r="K45" s="74">
        <v>1</v>
      </c>
      <c r="L45" s="74">
        <v>1</v>
      </c>
      <c r="M45" s="74">
        <v>1</v>
      </c>
      <c r="N45" s="74">
        <v>1</v>
      </c>
      <c r="O45" s="74">
        <v>1</v>
      </c>
      <c r="P45" s="74">
        <v>1</v>
      </c>
      <c r="Q45" s="74">
        <v>1</v>
      </c>
      <c r="R45" s="74">
        <v>1</v>
      </c>
      <c r="S45" s="74">
        <v>1</v>
      </c>
      <c r="T45" s="74">
        <v>1</v>
      </c>
      <c r="U45" s="74">
        <v>1</v>
      </c>
      <c r="V45" s="74">
        <v>1</v>
      </c>
      <c r="W45" s="74">
        <v>1</v>
      </c>
      <c r="X45" s="74">
        <v>1</v>
      </c>
      <c r="Y45" s="74">
        <v>1</v>
      </c>
      <c r="Z45" s="74">
        <v>1</v>
      </c>
      <c r="AA45" s="74">
        <v>1</v>
      </c>
      <c r="AB45" s="74">
        <v>1</v>
      </c>
      <c r="AC45" s="74">
        <v>24</v>
      </c>
    </row>
    <row r="46" spans="1:31" s="74" customFormat="1" ht="10.5">
      <c r="A46" s="74" t="s">
        <v>49</v>
      </c>
      <c r="B46" s="74" t="s">
        <v>243</v>
      </c>
      <c r="C46" s="74" t="s">
        <v>244</v>
      </c>
      <c r="D46" s="74" t="s">
        <v>39</v>
      </c>
      <c r="E46" s="74">
        <v>0.21</v>
      </c>
      <c r="F46" s="74">
        <v>0.21</v>
      </c>
      <c r="G46" s="74">
        <v>0.21</v>
      </c>
      <c r="H46" s="74">
        <v>0.21</v>
      </c>
      <c r="I46" s="74">
        <v>0.21</v>
      </c>
      <c r="J46" s="74">
        <v>0.68</v>
      </c>
      <c r="K46" s="74">
        <v>1</v>
      </c>
      <c r="L46" s="74">
        <v>1</v>
      </c>
      <c r="M46" s="74">
        <v>1</v>
      </c>
      <c r="N46" s="74">
        <v>1</v>
      </c>
      <c r="O46" s="74">
        <v>0.32</v>
      </c>
      <c r="P46" s="74">
        <v>0.23</v>
      </c>
      <c r="Q46" s="74">
        <v>0.23</v>
      </c>
      <c r="R46" s="74">
        <v>0.23</v>
      </c>
      <c r="S46" s="74">
        <v>0.23</v>
      </c>
      <c r="T46" s="74">
        <v>0.23</v>
      </c>
      <c r="U46" s="74">
        <v>0.23</v>
      </c>
      <c r="V46" s="74">
        <v>0.23</v>
      </c>
      <c r="W46" s="74">
        <v>0.23</v>
      </c>
      <c r="X46" s="74">
        <v>0.23</v>
      </c>
      <c r="Y46" s="74">
        <v>0.23</v>
      </c>
      <c r="Z46" s="74">
        <v>0.23</v>
      </c>
      <c r="AA46" s="74">
        <v>0.23</v>
      </c>
      <c r="AB46" s="74">
        <v>0.21</v>
      </c>
      <c r="AC46" s="74">
        <v>9.02</v>
      </c>
      <c r="AD46" s="74">
        <v>45.1</v>
      </c>
      <c r="AE46" s="74">
        <v>2351.64</v>
      </c>
    </row>
    <row r="47" spans="1:31" s="74" customFormat="1" ht="10.5">
      <c r="D47" s="74" t="s">
        <v>33</v>
      </c>
      <c r="E47" s="74">
        <v>0</v>
      </c>
      <c r="F47" s="74">
        <v>0</v>
      </c>
      <c r="G47" s="74">
        <v>0</v>
      </c>
      <c r="H47" s="74">
        <v>0</v>
      </c>
      <c r="I47" s="74">
        <v>0</v>
      </c>
      <c r="J47" s="74">
        <v>0</v>
      </c>
      <c r="K47" s="74">
        <v>0</v>
      </c>
      <c r="L47" s="74">
        <v>0</v>
      </c>
      <c r="M47" s="74">
        <v>0</v>
      </c>
      <c r="N47" s="74">
        <v>0</v>
      </c>
      <c r="O47" s="74">
        <v>0</v>
      </c>
      <c r="P47" s="74">
        <v>0</v>
      </c>
      <c r="Q47" s="74">
        <v>0</v>
      </c>
      <c r="R47" s="74">
        <v>0</v>
      </c>
      <c r="S47" s="74">
        <v>0</v>
      </c>
      <c r="T47" s="74">
        <v>0</v>
      </c>
      <c r="U47" s="74">
        <v>0</v>
      </c>
      <c r="V47" s="74">
        <v>0</v>
      </c>
      <c r="W47" s="74">
        <v>0</v>
      </c>
      <c r="X47" s="74">
        <v>0</v>
      </c>
      <c r="Y47" s="74">
        <v>0</v>
      </c>
      <c r="Z47" s="74">
        <v>0</v>
      </c>
      <c r="AA47" s="74">
        <v>0</v>
      </c>
      <c r="AB47" s="74">
        <v>0</v>
      </c>
      <c r="AC47" s="74">
        <v>0</v>
      </c>
    </row>
    <row r="48" spans="1:31" s="74" customFormat="1" ht="10.5">
      <c r="D48" s="74" t="s">
        <v>36</v>
      </c>
      <c r="E48" s="74">
        <v>1</v>
      </c>
      <c r="F48" s="74">
        <v>1</v>
      </c>
      <c r="G48" s="74">
        <v>1</v>
      </c>
      <c r="H48" s="74">
        <v>1</v>
      </c>
      <c r="I48" s="74">
        <v>1</v>
      </c>
      <c r="J48" s="74">
        <v>1</v>
      </c>
      <c r="K48" s="74">
        <v>1</v>
      </c>
      <c r="L48" s="74">
        <v>1</v>
      </c>
      <c r="M48" s="74">
        <v>1</v>
      </c>
      <c r="N48" s="74">
        <v>1</v>
      </c>
      <c r="O48" s="74">
        <v>1</v>
      </c>
      <c r="P48" s="74">
        <v>1</v>
      </c>
      <c r="Q48" s="74">
        <v>1</v>
      </c>
      <c r="R48" s="74">
        <v>1</v>
      </c>
      <c r="S48" s="74">
        <v>1</v>
      </c>
      <c r="T48" s="74">
        <v>1</v>
      </c>
      <c r="U48" s="74">
        <v>1</v>
      </c>
      <c r="V48" s="74">
        <v>1</v>
      </c>
      <c r="W48" s="74">
        <v>1</v>
      </c>
      <c r="X48" s="74">
        <v>1</v>
      </c>
      <c r="Y48" s="74">
        <v>1</v>
      </c>
      <c r="Z48" s="74">
        <v>1</v>
      </c>
      <c r="AA48" s="74">
        <v>1</v>
      </c>
      <c r="AB48" s="74">
        <v>1</v>
      </c>
      <c r="AC48" s="74">
        <v>24</v>
      </c>
    </row>
    <row r="49" spans="1:31" s="74" customFormat="1" ht="10.5">
      <c r="A49" s="74" t="s">
        <v>50</v>
      </c>
      <c r="B49" s="74" t="s">
        <v>243</v>
      </c>
      <c r="C49" s="74" t="s">
        <v>244</v>
      </c>
      <c r="D49" s="74" t="s">
        <v>273</v>
      </c>
      <c r="E49" s="74">
        <v>0.33</v>
      </c>
      <c r="F49" s="74">
        <v>0.33</v>
      </c>
      <c r="G49" s="74">
        <v>0.33</v>
      </c>
      <c r="H49" s="74">
        <v>0.33</v>
      </c>
      <c r="I49" s="74">
        <v>0.33</v>
      </c>
      <c r="J49" s="74">
        <v>0.38</v>
      </c>
      <c r="K49" s="74">
        <v>0.38</v>
      </c>
      <c r="L49" s="74">
        <v>0.43</v>
      </c>
      <c r="M49" s="74">
        <v>0.43</v>
      </c>
      <c r="N49" s="74">
        <v>0.43</v>
      </c>
      <c r="O49" s="74">
        <v>1</v>
      </c>
      <c r="P49" s="74">
        <v>1</v>
      </c>
      <c r="Q49" s="74">
        <v>0.94</v>
      </c>
      <c r="R49" s="74">
        <v>1</v>
      </c>
      <c r="S49" s="74">
        <v>1</v>
      </c>
      <c r="T49" s="74">
        <v>1</v>
      </c>
      <c r="U49" s="74">
        <v>1</v>
      </c>
      <c r="V49" s="74">
        <v>0.75</v>
      </c>
      <c r="W49" s="74">
        <v>0.63</v>
      </c>
      <c r="X49" s="74">
        <v>0.63</v>
      </c>
      <c r="Y49" s="74">
        <v>0.48</v>
      </c>
      <c r="Z49" s="74">
        <v>0.48</v>
      </c>
      <c r="AA49" s="74">
        <v>0.33</v>
      </c>
      <c r="AB49" s="74">
        <v>0.33</v>
      </c>
      <c r="AC49" s="74">
        <v>14.27</v>
      </c>
      <c r="AD49" s="74">
        <v>83.07</v>
      </c>
      <c r="AE49" s="74">
        <v>4331.51</v>
      </c>
    </row>
    <row r="50" spans="1:31" s="74" customFormat="1" ht="10.5">
      <c r="D50" s="74" t="s">
        <v>35</v>
      </c>
      <c r="E50" s="74">
        <v>0.33</v>
      </c>
      <c r="F50" s="74">
        <v>0.33</v>
      </c>
      <c r="G50" s="74">
        <v>0.33</v>
      </c>
      <c r="H50" s="74">
        <v>0.33</v>
      </c>
      <c r="I50" s="74">
        <v>0.33</v>
      </c>
      <c r="J50" s="74">
        <v>0.38</v>
      </c>
      <c r="K50" s="74">
        <v>0.38</v>
      </c>
      <c r="L50" s="74">
        <v>0.43</v>
      </c>
      <c r="M50" s="74">
        <v>0.63</v>
      </c>
      <c r="N50" s="74">
        <v>0.63</v>
      </c>
      <c r="O50" s="74">
        <v>0.63</v>
      </c>
      <c r="P50" s="74">
        <v>0.63</v>
      </c>
      <c r="Q50" s="74">
        <v>0.63</v>
      </c>
      <c r="R50" s="74">
        <v>0.63</v>
      </c>
      <c r="S50" s="74">
        <v>0.63</v>
      </c>
      <c r="T50" s="74">
        <v>0.63</v>
      </c>
      <c r="U50" s="74">
        <v>0.63</v>
      </c>
      <c r="V50" s="74">
        <v>0.63</v>
      </c>
      <c r="W50" s="74">
        <v>0.48</v>
      </c>
      <c r="X50" s="74">
        <v>0.48</v>
      </c>
      <c r="Y50" s="74">
        <v>0.48</v>
      </c>
      <c r="Z50" s="74">
        <v>0.48</v>
      </c>
      <c r="AA50" s="74">
        <v>0.33</v>
      </c>
      <c r="AB50" s="74">
        <v>0.33</v>
      </c>
      <c r="AC50" s="74">
        <v>11.72</v>
      </c>
    </row>
    <row r="51" spans="1:31" s="74" customFormat="1" ht="10.5">
      <c r="D51" s="74" t="s">
        <v>33</v>
      </c>
      <c r="E51" s="74">
        <v>0</v>
      </c>
      <c r="F51" s="74">
        <v>0</v>
      </c>
      <c r="G51" s="74">
        <v>0</v>
      </c>
      <c r="H51" s="74">
        <v>0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0</v>
      </c>
      <c r="P51" s="74">
        <v>0</v>
      </c>
      <c r="Q51" s="74">
        <v>0</v>
      </c>
      <c r="R51" s="74">
        <v>0</v>
      </c>
      <c r="S51" s="74">
        <v>0</v>
      </c>
      <c r="T51" s="74">
        <v>0</v>
      </c>
      <c r="U51" s="74">
        <v>0</v>
      </c>
      <c r="V51" s="74">
        <v>0</v>
      </c>
      <c r="W51" s="74">
        <v>0</v>
      </c>
      <c r="X51" s="74">
        <v>0</v>
      </c>
      <c r="Y51" s="74">
        <v>0</v>
      </c>
      <c r="Z51" s="74">
        <v>0</v>
      </c>
      <c r="AA51" s="74">
        <v>0</v>
      </c>
      <c r="AB51" s="74">
        <v>0</v>
      </c>
      <c r="AC51" s="74">
        <v>0</v>
      </c>
    </row>
    <row r="52" spans="1:31" s="74" customFormat="1" ht="10.5">
      <c r="D52" s="74" t="s">
        <v>36</v>
      </c>
      <c r="E52" s="74">
        <v>1</v>
      </c>
      <c r="F52" s="74">
        <v>1</v>
      </c>
      <c r="G52" s="74">
        <v>1</v>
      </c>
      <c r="H52" s="74">
        <v>1</v>
      </c>
      <c r="I52" s="74">
        <v>1</v>
      </c>
      <c r="J52" s="74">
        <v>1</v>
      </c>
      <c r="K52" s="74">
        <v>1</v>
      </c>
      <c r="L52" s="74">
        <v>1</v>
      </c>
      <c r="M52" s="74">
        <v>1</v>
      </c>
      <c r="N52" s="74">
        <v>1</v>
      </c>
      <c r="O52" s="74">
        <v>1</v>
      </c>
      <c r="P52" s="74">
        <v>1</v>
      </c>
      <c r="Q52" s="74">
        <v>1</v>
      </c>
      <c r="R52" s="74">
        <v>1</v>
      </c>
      <c r="S52" s="74">
        <v>1</v>
      </c>
      <c r="T52" s="74">
        <v>1</v>
      </c>
      <c r="U52" s="74">
        <v>1</v>
      </c>
      <c r="V52" s="74">
        <v>1</v>
      </c>
      <c r="W52" s="74">
        <v>1</v>
      </c>
      <c r="X52" s="74">
        <v>1</v>
      </c>
      <c r="Y52" s="74">
        <v>1</v>
      </c>
      <c r="Z52" s="74">
        <v>1</v>
      </c>
      <c r="AA52" s="74">
        <v>1</v>
      </c>
      <c r="AB52" s="74">
        <v>1</v>
      </c>
      <c r="AC52" s="74">
        <v>24</v>
      </c>
    </row>
    <row r="53" spans="1:31" s="74" customFormat="1" ht="10.5">
      <c r="A53" s="74" t="s">
        <v>51</v>
      </c>
      <c r="B53" s="74" t="s">
        <v>243</v>
      </c>
      <c r="C53" s="74" t="s">
        <v>244</v>
      </c>
      <c r="D53" s="74" t="s">
        <v>273</v>
      </c>
      <c r="E53" s="74">
        <v>0.11</v>
      </c>
      <c r="F53" s="74">
        <v>0.11</v>
      </c>
      <c r="G53" s="74">
        <v>0.11</v>
      </c>
      <c r="H53" s="74">
        <v>0.11</v>
      </c>
      <c r="I53" s="74">
        <v>0.11</v>
      </c>
      <c r="J53" s="74">
        <v>0.19</v>
      </c>
      <c r="K53" s="74">
        <v>0.19</v>
      </c>
      <c r="L53" s="74">
        <v>0.25</v>
      </c>
      <c r="M53" s="74">
        <v>1</v>
      </c>
      <c r="N53" s="74">
        <v>1</v>
      </c>
      <c r="O53" s="74">
        <v>0.86</v>
      </c>
      <c r="P53" s="74">
        <v>0.86</v>
      </c>
      <c r="Q53" s="74">
        <v>1</v>
      </c>
      <c r="R53" s="74">
        <v>0.86</v>
      </c>
      <c r="S53" s="74">
        <v>0.86</v>
      </c>
      <c r="T53" s="74">
        <v>0.86</v>
      </c>
      <c r="U53" s="74">
        <v>0.86</v>
      </c>
      <c r="V53" s="74">
        <v>0.86</v>
      </c>
      <c r="W53" s="74">
        <v>0.25</v>
      </c>
      <c r="X53" s="74">
        <v>0.19</v>
      </c>
      <c r="Y53" s="74">
        <v>0.11</v>
      </c>
      <c r="Z53" s="74">
        <v>0.11</v>
      </c>
      <c r="AA53" s="74">
        <v>0.11</v>
      </c>
      <c r="AB53" s="74">
        <v>0.11</v>
      </c>
      <c r="AC53" s="74">
        <v>11.08</v>
      </c>
      <c r="AD53" s="74">
        <v>66.48</v>
      </c>
      <c r="AE53" s="74">
        <v>3466.46</v>
      </c>
    </row>
    <row r="54" spans="1:31" s="74" customFormat="1" ht="10.5">
      <c r="D54" s="74" t="s">
        <v>35</v>
      </c>
      <c r="E54" s="74">
        <v>0.11</v>
      </c>
      <c r="F54" s="74">
        <v>0.11</v>
      </c>
      <c r="G54" s="74">
        <v>0.11</v>
      </c>
      <c r="H54" s="74">
        <v>0.11</v>
      </c>
      <c r="I54" s="74">
        <v>0.11</v>
      </c>
      <c r="J54" s="74">
        <v>0.19</v>
      </c>
      <c r="K54" s="74">
        <v>0.19</v>
      </c>
      <c r="L54" s="74">
        <v>0.25</v>
      </c>
      <c r="M54" s="74">
        <v>1</v>
      </c>
      <c r="N54" s="74">
        <v>1</v>
      </c>
      <c r="O54" s="74">
        <v>0.86</v>
      </c>
      <c r="P54" s="74">
        <v>0.86</v>
      </c>
      <c r="Q54" s="74">
        <v>1</v>
      </c>
      <c r="R54" s="74">
        <v>0.86</v>
      </c>
      <c r="S54" s="74">
        <v>0.86</v>
      </c>
      <c r="T54" s="74">
        <v>0.86</v>
      </c>
      <c r="U54" s="74">
        <v>0.86</v>
      </c>
      <c r="V54" s="74">
        <v>0.86</v>
      </c>
      <c r="W54" s="74">
        <v>0.25</v>
      </c>
      <c r="X54" s="74">
        <v>0.19</v>
      </c>
      <c r="Y54" s="74">
        <v>0.11</v>
      </c>
      <c r="Z54" s="74">
        <v>0.11</v>
      </c>
      <c r="AA54" s="74">
        <v>0.11</v>
      </c>
      <c r="AB54" s="74">
        <v>0.11</v>
      </c>
      <c r="AC54" s="74">
        <v>11.08</v>
      </c>
    </row>
    <row r="55" spans="1:31" s="74" customFormat="1" ht="10.5">
      <c r="D55" s="74" t="s">
        <v>33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  <c r="P55" s="74">
        <v>0</v>
      </c>
      <c r="Q55" s="74">
        <v>0</v>
      </c>
      <c r="R55" s="74">
        <v>0</v>
      </c>
      <c r="S55" s="74">
        <v>0</v>
      </c>
      <c r="T55" s="74">
        <v>0</v>
      </c>
      <c r="U55" s="74">
        <v>0</v>
      </c>
      <c r="V55" s="74">
        <v>0</v>
      </c>
      <c r="W55" s="74">
        <v>0</v>
      </c>
      <c r="X55" s="74">
        <v>0</v>
      </c>
      <c r="Y55" s="74">
        <v>0</v>
      </c>
      <c r="Z55" s="74">
        <v>0</v>
      </c>
      <c r="AA55" s="74">
        <v>0</v>
      </c>
      <c r="AB55" s="74">
        <v>0</v>
      </c>
      <c r="AC55" s="74">
        <v>0</v>
      </c>
    </row>
    <row r="56" spans="1:31" s="74" customFormat="1" ht="10.5">
      <c r="D56" s="74" t="s">
        <v>36</v>
      </c>
      <c r="E56" s="74">
        <v>1</v>
      </c>
      <c r="F56" s="74">
        <v>1</v>
      </c>
      <c r="G56" s="74">
        <v>1</v>
      </c>
      <c r="H56" s="74">
        <v>1</v>
      </c>
      <c r="I56" s="74">
        <v>1</v>
      </c>
      <c r="J56" s="74">
        <v>1</v>
      </c>
      <c r="K56" s="74">
        <v>1</v>
      </c>
      <c r="L56" s="74">
        <v>1</v>
      </c>
      <c r="M56" s="74">
        <v>1</v>
      </c>
      <c r="N56" s="74">
        <v>1</v>
      </c>
      <c r="O56" s="74">
        <v>1</v>
      </c>
      <c r="P56" s="74">
        <v>1</v>
      </c>
      <c r="Q56" s="74">
        <v>1</v>
      </c>
      <c r="R56" s="74">
        <v>1</v>
      </c>
      <c r="S56" s="74">
        <v>1</v>
      </c>
      <c r="T56" s="74">
        <v>1</v>
      </c>
      <c r="U56" s="74">
        <v>1</v>
      </c>
      <c r="V56" s="74">
        <v>1</v>
      </c>
      <c r="W56" s="74">
        <v>1</v>
      </c>
      <c r="X56" s="74">
        <v>1</v>
      </c>
      <c r="Y56" s="74">
        <v>1</v>
      </c>
      <c r="Z56" s="74">
        <v>1</v>
      </c>
      <c r="AA56" s="74">
        <v>1</v>
      </c>
      <c r="AB56" s="74">
        <v>1</v>
      </c>
      <c r="AC56" s="74">
        <v>24</v>
      </c>
    </row>
    <row r="57" spans="1:31" s="74" customFormat="1" ht="10.5">
      <c r="A57" s="74" t="s">
        <v>52</v>
      </c>
      <c r="B57" s="74" t="s">
        <v>243</v>
      </c>
      <c r="C57" s="74" t="s">
        <v>244</v>
      </c>
      <c r="D57" s="74" t="s">
        <v>39</v>
      </c>
      <c r="E57" s="74">
        <v>0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1</v>
      </c>
      <c r="N57" s="74">
        <v>1</v>
      </c>
      <c r="O57" s="74">
        <v>1</v>
      </c>
      <c r="P57" s="74">
        <v>1</v>
      </c>
      <c r="Q57" s="74">
        <v>1</v>
      </c>
      <c r="R57" s="74">
        <v>1</v>
      </c>
      <c r="S57" s="74">
        <v>1</v>
      </c>
      <c r="T57" s="74">
        <v>1</v>
      </c>
      <c r="U57" s="74">
        <v>0</v>
      </c>
      <c r="V57" s="74">
        <v>0</v>
      </c>
      <c r="W57" s="74">
        <v>0</v>
      </c>
      <c r="X57" s="74">
        <v>0</v>
      </c>
      <c r="Y57" s="74">
        <v>0</v>
      </c>
      <c r="Z57" s="74">
        <v>0</v>
      </c>
      <c r="AA57" s="74">
        <v>0</v>
      </c>
      <c r="AB57" s="74">
        <v>0</v>
      </c>
      <c r="AC57" s="74">
        <v>8</v>
      </c>
      <c r="AD57" s="74">
        <v>40</v>
      </c>
      <c r="AE57" s="74">
        <v>2085.71</v>
      </c>
    </row>
    <row r="58" spans="1:31" s="74" customFormat="1" ht="10.5">
      <c r="D58" s="74" t="s">
        <v>33</v>
      </c>
      <c r="E58" s="74">
        <v>0</v>
      </c>
      <c r="F58" s="74">
        <v>0</v>
      </c>
      <c r="G58" s="74">
        <v>0</v>
      </c>
      <c r="H58" s="74">
        <v>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0</v>
      </c>
      <c r="P58" s="74">
        <v>0</v>
      </c>
      <c r="Q58" s="74">
        <v>0</v>
      </c>
      <c r="R58" s="74">
        <v>0</v>
      </c>
      <c r="S58" s="74">
        <v>0</v>
      </c>
      <c r="T58" s="74">
        <v>0</v>
      </c>
      <c r="U58" s="74">
        <v>0</v>
      </c>
      <c r="V58" s="74">
        <v>0</v>
      </c>
      <c r="W58" s="74">
        <v>0</v>
      </c>
      <c r="X58" s="74">
        <v>0</v>
      </c>
      <c r="Y58" s="74">
        <v>0</v>
      </c>
      <c r="Z58" s="74">
        <v>0</v>
      </c>
      <c r="AA58" s="74">
        <v>0</v>
      </c>
      <c r="AB58" s="74">
        <v>0</v>
      </c>
      <c r="AC58" s="74">
        <v>0</v>
      </c>
    </row>
    <row r="59" spans="1:31" s="74" customFormat="1" ht="10.5">
      <c r="D59" s="74" t="s">
        <v>36</v>
      </c>
      <c r="E59" s="74">
        <v>1</v>
      </c>
      <c r="F59" s="74">
        <v>1</v>
      </c>
      <c r="G59" s="74">
        <v>1</v>
      </c>
      <c r="H59" s="74">
        <v>1</v>
      </c>
      <c r="I59" s="74">
        <v>1</v>
      </c>
      <c r="J59" s="74">
        <v>1</v>
      </c>
      <c r="K59" s="74">
        <v>1</v>
      </c>
      <c r="L59" s="74">
        <v>1</v>
      </c>
      <c r="M59" s="74">
        <v>1</v>
      </c>
      <c r="N59" s="74">
        <v>1</v>
      </c>
      <c r="O59" s="74">
        <v>1</v>
      </c>
      <c r="P59" s="74">
        <v>1</v>
      </c>
      <c r="Q59" s="74">
        <v>1</v>
      </c>
      <c r="R59" s="74">
        <v>1</v>
      </c>
      <c r="S59" s="74">
        <v>1</v>
      </c>
      <c r="T59" s="74">
        <v>1</v>
      </c>
      <c r="U59" s="74">
        <v>1</v>
      </c>
      <c r="V59" s="74">
        <v>1</v>
      </c>
      <c r="W59" s="74">
        <v>1</v>
      </c>
      <c r="X59" s="74">
        <v>1</v>
      </c>
      <c r="Y59" s="74">
        <v>1</v>
      </c>
      <c r="Z59" s="74">
        <v>1</v>
      </c>
      <c r="AA59" s="74">
        <v>1</v>
      </c>
      <c r="AB59" s="74">
        <v>1</v>
      </c>
      <c r="AC59" s="74">
        <v>24</v>
      </c>
    </row>
    <row r="60" spans="1:31" s="74" customFormat="1" ht="10.5">
      <c r="A60" s="74" t="s">
        <v>53</v>
      </c>
      <c r="B60" s="74" t="s">
        <v>243</v>
      </c>
      <c r="C60" s="74" t="s">
        <v>244</v>
      </c>
      <c r="D60" s="74" t="s">
        <v>39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1</v>
      </c>
      <c r="O60" s="74">
        <v>1</v>
      </c>
      <c r="P60" s="74">
        <v>1</v>
      </c>
      <c r="Q60" s="74">
        <v>1</v>
      </c>
      <c r="R60" s="74">
        <v>1</v>
      </c>
      <c r="S60" s="74">
        <v>1</v>
      </c>
      <c r="T60" s="74">
        <v>1</v>
      </c>
      <c r="U60" s="74">
        <v>1</v>
      </c>
      <c r="V60" s="74">
        <v>0</v>
      </c>
      <c r="W60" s="74">
        <v>0</v>
      </c>
      <c r="X60" s="74">
        <v>0</v>
      </c>
      <c r="Y60" s="74">
        <v>0</v>
      </c>
      <c r="Z60" s="74">
        <v>0</v>
      </c>
      <c r="AA60" s="74">
        <v>0</v>
      </c>
      <c r="AB60" s="74">
        <v>0</v>
      </c>
      <c r="AC60" s="74">
        <v>8</v>
      </c>
      <c r="AD60" s="74">
        <v>40</v>
      </c>
      <c r="AE60" s="74">
        <v>2085.71</v>
      </c>
    </row>
    <row r="61" spans="1:31" s="74" customFormat="1" ht="10.5">
      <c r="D61" s="74" t="s">
        <v>33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  <c r="P61" s="74">
        <v>0</v>
      </c>
      <c r="Q61" s="74">
        <v>0</v>
      </c>
      <c r="R61" s="74">
        <v>0</v>
      </c>
      <c r="S61" s="74">
        <v>0</v>
      </c>
      <c r="T61" s="74">
        <v>0</v>
      </c>
      <c r="U61" s="74">
        <v>0</v>
      </c>
      <c r="V61" s="74">
        <v>0</v>
      </c>
      <c r="W61" s="74">
        <v>0</v>
      </c>
      <c r="X61" s="74">
        <v>0</v>
      </c>
      <c r="Y61" s="74">
        <v>0</v>
      </c>
      <c r="Z61" s="74">
        <v>0</v>
      </c>
      <c r="AA61" s="74">
        <v>0</v>
      </c>
      <c r="AB61" s="74">
        <v>0</v>
      </c>
      <c r="AC61" s="74">
        <v>0</v>
      </c>
    </row>
    <row r="62" spans="1:31" s="74" customFormat="1" ht="10.5">
      <c r="D62" s="74" t="s">
        <v>36</v>
      </c>
      <c r="E62" s="74">
        <v>1</v>
      </c>
      <c r="F62" s="74">
        <v>1</v>
      </c>
      <c r="G62" s="74">
        <v>1</v>
      </c>
      <c r="H62" s="74">
        <v>1</v>
      </c>
      <c r="I62" s="74">
        <v>1</v>
      </c>
      <c r="J62" s="74">
        <v>1</v>
      </c>
      <c r="K62" s="74">
        <v>1</v>
      </c>
      <c r="L62" s="74">
        <v>1</v>
      </c>
      <c r="M62" s="74">
        <v>1</v>
      </c>
      <c r="N62" s="74">
        <v>1</v>
      </c>
      <c r="O62" s="74">
        <v>1</v>
      </c>
      <c r="P62" s="74">
        <v>1</v>
      </c>
      <c r="Q62" s="74">
        <v>1</v>
      </c>
      <c r="R62" s="74">
        <v>1</v>
      </c>
      <c r="S62" s="74">
        <v>1</v>
      </c>
      <c r="T62" s="74">
        <v>1</v>
      </c>
      <c r="U62" s="74">
        <v>1</v>
      </c>
      <c r="V62" s="74">
        <v>1</v>
      </c>
      <c r="W62" s="74">
        <v>1</v>
      </c>
      <c r="X62" s="74">
        <v>1</v>
      </c>
      <c r="Y62" s="74">
        <v>1</v>
      </c>
      <c r="Z62" s="74">
        <v>1</v>
      </c>
      <c r="AA62" s="74">
        <v>1</v>
      </c>
      <c r="AB62" s="74">
        <v>1</v>
      </c>
      <c r="AC62" s="74">
        <v>24</v>
      </c>
    </row>
    <row r="63" spans="1:31" s="74" customFormat="1" ht="10.5">
      <c r="A63" s="74" t="s">
        <v>54</v>
      </c>
      <c r="B63" s="74" t="s">
        <v>243</v>
      </c>
      <c r="C63" s="74" t="s">
        <v>244</v>
      </c>
      <c r="D63" s="74" t="s">
        <v>245</v>
      </c>
      <c r="E63" s="74">
        <v>0</v>
      </c>
      <c r="F63" s="74">
        <v>0</v>
      </c>
      <c r="G63" s="74">
        <v>0</v>
      </c>
      <c r="H63" s="74">
        <v>0</v>
      </c>
      <c r="I63" s="74">
        <v>0</v>
      </c>
      <c r="J63" s="74">
        <v>0</v>
      </c>
      <c r="K63" s="74">
        <v>0</v>
      </c>
      <c r="L63" s="74">
        <v>0.05</v>
      </c>
      <c r="M63" s="74">
        <v>0.54</v>
      </c>
      <c r="N63" s="74">
        <v>0.54</v>
      </c>
      <c r="O63" s="74">
        <v>0.26</v>
      </c>
      <c r="P63" s="74">
        <v>0.26</v>
      </c>
      <c r="Q63" s="74">
        <v>0.05</v>
      </c>
      <c r="R63" s="74">
        <v>0.54</v>
      </c>
      <c r="S63" s="74">
        <v>0.54</v>
      </c>
      <c r="T63" s="74">
        <v>0.26</v>
      </c>
      <c r="U63" s="74">
        <v>0.26</v>
      </c>
      <c r="V63" s="74">
        <v>0.26</v>
      </c>
      <c r="W63" s="74">
        <v>0.05</v>
      </c>
      <c r="X63" s="74">
        <v>0.05</v>
      </c>
      <c r="Y63" s="74">
        <v>0</v>
      </c>
      <c r="Z63" s="74">
        <v>0</v>
      </c>
      <c r="AA63" s="74">
        <v>0</v>
      </c>
      <c r="AB63" s="74">
        <v>0</v>
      </c>
      <c r="AC63" s="74">
        <v>3.66</v>
      </c>
      <c r="AD63" s="74">
        <v>25.62</v>
      </c>
      <c r="AE63" s="74">
        <v>1335.9</v>
      </c>
    </row>
    <row r="64" spans="1:31" s="74" customFormat="1" ht="10.5">
      <c r="A64" s="74" t="s">
        <v>55</v>
      </c>
      <c r="B64" s="74" t="s">
        <v>243</v>
      </c>
      <c r="C64" s="74" t="s">
        <v>244</v>
      </c>
      <c r="D64" s="74" t="s">
        <v>245</v>
      </c>
      <c r="E64" s="74">
        <v>0</v>
      </c>
      <c r="F64" s="74">
        <v>0</v>
      </c>
      <c r="G64" s="74">
        <v>0</v>
      </c>
      <c r="H64" s="74">
        <v>0</v>
      </c>
      <c r="I64" s="74">
        <v>0</v>
      </c>
      <c r="J64" s="74">
        <v>0</v>
      </c>
      <c r="K64" s="74">
        <v>0.5</v>
      </c>
      <c r="L64" s="74">
        <v>1</v>
      </c>
      <c r="M64" s="74">
        <v>1</v>
      </c>
      <c r="N64" s="74">
        <v>0.5</v>
      </c>
      <c r="O64" s="74">
        <v>0.5</v>
      </c>
      <c r="P64" s="74">
        <v>0.5</v>
      </c>
      <c r="Q64" s="74">
        <v>0</v>
      </c>
      <c r="R64" s="74">
        <v>0.5</v>
      </c>
      <c r="S64" s="74">
        <v>0.5</v>
      </c>
      <c r="T64" s="74">
        <v>0.5</v>
      </c>
      <c r="U64" s="74">
        <v>1</v>
      </c>
      <c r="V64" s="74">
        <v>0.5</v>
      </c>
      <c r="W64" s="74">
        <v>0.5</v>
      </c>
      <c r="X64" s="74">
        <v>1</v>
      </c>
      <c r="Y64" s="74">
        <v>1</v>
      </c>
      <c r="Z64" s="74">
        <v>0.5</v>
      </c>
      <c r="AA64" s="74">
        <v>0.5</v>
      </c>
      <c r="AB64" s="74">
        <v>0</v>
      </c>
      <c r="AC64" s="74">
        <v>10.5</v>
      </c>
      <c r="AD64" s="74">
        <v>73.5</v>
      </c>
      <c r="AE64" s="74">
        <v>3832.5</v>
      </c>
    </row>
    <row r="65" spans="1:31" s="74" customFormat="1" ht="10.5">
      <c r="A65" s="74" t="s">
        <v>56</v>
      </c>
      <c r="B65" s="74" t="s">
        <v>243</v>
      </c>
      <c r="C65" s="74" t="s">
        <v>244</v>
      </c>
      <c r="D65" s="74" t="s">
        <v>57</v>
      </c>
      <c r="E65" s="74">
        <v>0.1</v>
      </c>
      <c r="F65" s="74">
        <v>0.1</v>
      </c>
      <c r="G65" s="74">
        <v>0.1</v>
      </c>
      <c r="H65" s="74">
        <v>0.1</v>
      </c>
      <c r="I65" s="74">
        <v>0.1</v>
      </c>
      <c r="J65" s="74">
        <v>0.1</v>
      </c>
      <c r="K65" s="74">
        <v>0.25</v>
      </c>
      <c r="L65" s="74">
        <v>0.35</v>
      </c>
      <c r="M65" s="74">
        <v>0.35</v>
      </c>
      <c r="N65" s="74">
        <v>0.25</v>
      </c>
      <c r="O65" s="74">
        <v>0.35</v>
      </c>
      <c r="P65" s="74">
        <v>0.35</v>
      </c>
      <c r="Q65" s="74">
        <v>0.35</v>
      </c>
      <c r="R65" s="74">
        <v>0.25</v>
      </c>
      <c r="S65" s="74">
        <v>0.25</v>
      </c>
      <c r="T65" s="74">
        <v>0.25</v>
      </c>
      <c r="U65" s="74">
        <v>0.35</v>
      </c>
      <c r="V65" s="74">
        <v>0.35</v>
      </c>
      <c r="W65" s="74">
        <v>0.35</v>
      </c>
      <c r="X65" s="74">
        <v>0.25</v>
      </c>
      <c r="Y65" s="74">
        <v>0.25</v>
      </c>
      <c r="Z65" s="74">
        <v>0.25</v>
      </c>
      <c r="AA65" s="74">
        <v>0.25</v>
      </c>
      <c r="AB65" s="74">
        <v>0.25</v>
      </c>
      <c r="AC65" s="74">
        <v>5.9</v>
      </c>
      <c r="AD65" s="74">
        <v>23.6</v>
      </c>
      <c r="AE65" s="74">
        <v>1230.57</v>
      </c>
    </row>
    <row r="66" spans="1:31" s="74" customFormat="1" ht="10.5">
      <c r="D66" s="74" t="s">
        <v>32</v>
      </c>
      <c r="E66" s="74">
        <v>0.1</v>
      </c>
      <c r="F66" s="74">
        <v>0.1</v>
      </c>
      <c r="G66" s="74">
        <v>0.1</v>
      </c>
      <c r="H66" s="74">
        <v>0.1</v>
      </c>
      <c r="I66" s="74">
        <v>0.1</v>
      </c>
      <c r="J66" s="74">
        <v>0.1</v>
      </c>
      <c r="K66" s="74">
        <v>0.25</v>
      </c>
      <c r="L66" s="74">
        <v>0.35</v>
      </c>
      <c r="M66" s="74">
        <v>0.35</v>
      </c>
      <c r="N66" s="74">
        <v>0.25</v>
      </c>
      <c r="O66" s="74">
        <v>0.35</v>
      </c>
      <c r="P66" s="74">
        <v>0.35</v>
      </c>
      <c r="Q66" s="74">
        <v>0.35</v>
      </c>
      <c r="R66" s="74">
        <v>0.25</v>
      </c>
      <c r="S66" s="74">
        <v>0.25</v>
      </c>
      <c r="T66" s="74">
        <v>0.25</v>
      </c>
      <c r="U66" s="74">
        <v>0.35</v>
      </c>
      <c r="V66" s="74">
        <v>0.35</v>
      </c>
      <c r="W66" s="74">
        <v>0.35</v>
      </c>
      <c r="X66" s="74">
        <v>0.25</v>
      </c>
      <c r="Y66" s="74">
        <v>0.25</v>
      </c>
      <c r="Z66" s="74">
        <v>0.25</v>
      </c>
      <c r="AA66" s="74">
        <v>0.25</v>
      </c>
      <c r="AB66" s="74">
        <v>0.25</v>
      </c>
      <c r="AC66" s="74">
        <v>5.9</v>
      </c>
    </row>
    <row r="67" spans="1:31" s="74" customFormat="1" ht="10.5">
      <c r="D67" s="74" t="s">
        <v>272</v>
      </c>
      <c r="E67" s="74">
        <v>0.35</v>
      </c>
      <c r="F67" s="74">
        <v>0.35</v>
      </c>
      <c r="G67" s="74">
        <v>0.35</v>
      </c>
      <c r="H67" s="74">
        <v>0.35</v>
      </c>
      <c r="I67" s="74">
        <v>0.35</v>
      </c>
      <c r="J67" s="74">
        <v>0.35</v>
      </c>
      <c r="K67" s="74">
        <v>0.35</v>
      </c>
      <c r="L67" s="74">
        <v>0.35</v>
      </c>
      <c r="M67" s="74">
        <v>0.35</v>
      </c>
      <c r="N67" s="74">
        <v>0.35</v>
      </c>
      <c r="O67" s="74">
        <v>0.35</v>
      </c>
      <c r="P67" s="74">
        <v>0.35</v>
      </c>
      <c r="Q67" s="74">
        <v>0.35</v>
      </c>
      <c r="R67" s="74">
        <v>0.35</v>
      </c>
      <c r="S67" s="74">
        <v>0.35</v>
      </c>
      <c r="T67" s="74">
        <v>0.35</v>
      </c>
      <c r="U67" s="74">
        <v>0.35</v>
      </c>
      <c r="V67" s="74">
        <v>0.35</v>
      </c>
      <c r="W67" s="74">
        <v>0.35</v>
      </c>
      <c r="X67" s="74">
        <v>0.35</v>
      </c>
      <c r="Y67" s="74">
        <v>0.35</v>
      </c>
      <c r="Z67" s="74">
        <v>0.35</v>
      </c>
      <c r="AA67" s="74">
        <v>0.35</v>
      </c>
      <c r="AB67" s="74">
        <v>0.35</v>
      </c>
      <c r="AC67" s="74">
        <v>8.4</v>
      </c>
    </row>
    <row r="68" spans="1:31" s="74" customFormat="1" ht="10.5">
      <c r="D68" s="74" t="s">
        <v>33</v>
      </c>
      <c r="E68" s="74">
        <v>0</v>
      </c>
      <c r="F68" s="74">
        <v>0</v>
      </c>
      <c r="G68" s="74">
        <v>0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  <c r="P68" s="74">
        <v>0</v>
      </c>
      <c r="Q68" s="74">
        <v>0</v>
      </c>
      <c r="R68" s="74">
        <v>0</v>
      </c>
      <c r="S68" s="74">
        <v>0</v>
      </c>
      <c r="T68" s="74">
        <v>0</v>
      </c>
      <c r="U68" s="74">
        <v>0</v>
      </c>
      <c r="V68" s="74">
        <v>0</v>
      </c>
      <c r="W68" s="74">
        <v>0</v>
      </c>
      <c r="X68" s="74">
        <v>0</v>
      </c>
      <c r="Y68" s="74">
        <v>0</v>
      </c>
      <c r="Z68" s="74">
        <v>0</v>
      </c>
      <c r="AA68" s="74">
        <v>0</v>
      </c>
      <c r="AB68" s="74">
        <v>0</v>
      </c>
      <c r="AC68" s="74">
        <v>0</v>
      </c>
    </row>
    <row r="69" spans="1:31" s="74" customFormat="1" ht="10.5">
      <c r="D69" s="74" t="s">
        <v>278</v>
      </c>
      <c r="E69" s="74">
        <v>0.1</v>
      </c>
      <c r="F69" s="74">
        <v>0.1</v>
      </c>
      <c r="G69" s="74">
        <v>0.1</v>
      </c>
      <c r="H69" s="74">
        <v>0.1</v>
      </c>
      <c r="I69" s="74">
        <v>0.1</v>
      </c>
      <c r="J69" s="74">
        <v>0.1</v>
      </c>
      <c r="K69" s="74">
        <v>0.25</v>
      </c>
      <c r="L69" s="74">
        <v>0.35</v>
      </c>
      <c r="M69" s="74">
        <v>0.35</v>
      </c>
      <c r="N69" s="74">
        <v>0.25</v>
      </c>
      <c r="O69" s="74">
        <v>0.35</v>
      </c>
      <c r="P69" s="74">
        <v>0.35</v>
      </c>
      <c r="Q69" s="74">
        <v>0.35</v>
      </c>
      <c r="R69" s="74">
        <v>0.25</v>
      </c>
      <c r="S69" s="74">
        <v>0.25</v>
      </c>
      <c r="T69" s="74">
        <v>0.25</v>
      </c>
      <c r="U69" s="74">
        <v>0.35</v>
      </c>
      <c r="V69" s="74">
        <v>0.35</v>
      </c>
      <c r="W69" s="74">
        <v>0.35</v>
      </c>
      <c r="X69" s="74">
        <v>0.25</v>
      </c>
      <c r="Y69" s="74">
        <v>0.25</v>
      </c>
      <c r="Z69" s="74">
        <v>0.25</v>
      </c>
      <c r="AA69" s="74">
        <v>0.25</v>
      </c>
      <c r="AB69" s="74">
        <v>0.25</v>
      </c>
      <c r="AC69" s="74">
        <v>5.9</v>
      </c>
    </row>
    <row r="70" spans="1:31" s="74" customFormat="1" ht="10.5">
      <c r="A70" s="74" t="s">
        <v>58</v>
      </c>
      <c r="B70" s="74" t="s">
        <v>243</v>
      </c>
      <c r="C70" s="74" t="s">
        <v>244</v>
      </c>
      <c r="D70" s="74" t="s">
        <v>59</v>
      </c>
      <c r="E70" s="74">
        <v>0.02</v>
      </c>
      <c r="F70" s="74">
        <v>0.02</v>
      </c>
      <c r="G70" s="74">
        <v>0.02</v>
      </c>
      <c r="H70" s="74">
        <v>0.02</v>
      </c>
      <c r="I70" s="74">
        <v>0.02</v>
      </c>
      <c r="J70" s="74">
        <v>0.05</v>
      </c>
      <c r="K70" s="74">
        <v>0.1</v>
      </c>
      <c r="L70" s="74">
        <v>0.15</v>
      </c>
      <c r="M70" s="74">
        <v>0.2</v>
      </c>
      <c r="N70" s="74">
        <v>0.15</v>
      </c>
      <c r="O70" s="74">
        <v>0.25</v>
      </c>
      <c r="P70" s="74">
        <v>0.25</v>
      </c>
      <c r="Q70" s="74">
        <v>0.25</v>
      </c>
      <c r="R70" s="74">
        <v>0.2</v>
      </c>
      <c r="S70" s="74">
        <v>0.15</v>
      </c>
      <c r="T70" s="74">
        <v>0.2</v>
      </c>
      <c r="U70" s="74">
        <v>0.3</v>
      </c>
      <c r="V70" s="74">
        <v>0.3</v>
      </c>
      <c r="W70" s="74">
        <v>0.3</v>
      </c>
      <c r="X70" s="74">
        <v>0.2</v>
      </c>
      <c r="Y70" s="74">
        <v>0.2</v>
      </c>
      <c r="Z70" s="74">
        <v>0.15</v>
      </c>
      <c r="AA70" s="74">
        <v>0.1</v>
      </c>
      <c r="AB70" s="74">
        <v>0.05</v>
      </c>
      <c r="AC70" s="74">
        <v>3.65</v>
      </c>
      <c r="AD70" s="74">
        <v>21.9</v>
      </c>
      <c r="AE70" s="74">
        <v>1141.93</v>
      </c>
    </row>
    <row r="71" spans="1:31" s="74" customFormat="1" ht="10.5">
      <c r="D71" s="74" t="s">
        <v>272</v>
      </c>
      <c r="E71" s="74">
        <v>0.25</v>
      </c>
      <c r="F71" s="74">
        <v>0.25</v>
      </c>
      <c r="G71" s="74">
        <v>0.25</v>
      </c>
      <c r="H71" s="74">
        <v>0.25</v>
      </c>
      <c r="I71" s="74">
        <v>0.25</v>
      </c>
      <c r="J71" s="74">
        <v>0.25</v>
      </c>
      <c r="K71" s="74">
        <v>0.25</v>
      </c>
      <c r="L71" s="74">
        <v>0.25</v>
      </c>
      <c r="M71" s="74">
        <v>0.25</v>
      </c>
      <c r="N71" s="74">
        <v>0.25</v>
      </c>
      <c r="O71" s="74">
        <v>0.25</v>
      </c>
      <c r="P71" s="74">
        <v>0.25</v>
      </c>
      <c r="Q71" s="74">
        <v>0.25</v>
      </c>
      <c r="R71" s="74">
        <v>0.25</v>
      </c>
      <c r="S71" s="74">
        <v>0.25</v>
      </c>
      <c r="T71" s="74">
        <v>0.25</v>
      </c>
      <c r="U71" s="74">
        <v>0.25</v>
      </c>
      <c r="V71" s="74">
        <v>0.25</v>
      </c>
      <c r="W71" s="74">
        <v>0.25</v>
      </c>
      <c r="X71" s="74">
        <v>0.25</v>
      </c>
      <c r="Y71" s="74">
        <v>0.25</v>
      </c>
      <c r="Z71" s="74">
        <v>0.25</v>
      </c>
      <c r="AA71" s="74">
        <v>0.25</v>
      </c>
      <c r="AB71" s="74">
        <v>0.25</v>
      </c>
      <c r="AC71" s="74">
        <v>6</v>
      </c>
    </row>
    <row r="72" spans="1:31" s="74" customFormat="1" ht="10.5">
      <c r="D72" s="74" t="s">
        <v>33</v>
      </c>
      <c r="E72" s="74">
        <v>0</v>
      </c>
      <c r="F72" s="74">
        <v>0</v>
      </c>
      <c r="G72" s="74">
        <v>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0</v>
      </c>
      <c r="P72" s="74">
        <v>0</v>
      </c>
      <c r="Q72" s="74">
        <v>0</v>
      </c>
      <c r="R72" s="74">
        <v>0</v>
      </c>
      <c r="S72" s="74">
        <v>0</v>
      </c>
      <c r="T72" s="74">
        <v>0</v>
      </c>
      <c r="U72" s="74">
        <v>0</v>
      </c>
      <c r="V72" s="74">
        <v>0</v>
      </c>
      <c r="W72" s="74">
        <v>0</v>
      </c>
      <c r="X72" s="74">
        <v>0</v>
      </c>
      <c r="Y72" s="74">
        <v>0</v>
      </c>
      <c r="Z72" s="74">
        <v>0</v>
      </c>
      <c r="AA72" s="74">
        <v>0</v>
      </c>
      <c r="AB72" s="74">
        <v>0</v>
      </c>
      <c r="AC72" s="74">
        <v>0</v>
      </c>
    </row>
    <row r="73" spans="1:31" s="74" customFormat="1" ht="10.5">
      <c r="D73" s="74" t="s">
        <v>278</v>
      </c>
      <c r="E73" s="74">
        <v>0.02</v>
      </c>
      <c r="F73" s="74">
        <v>0.02</v>
      </c>
      <c r="G73" s="74">
        <v>0.02</v>
      </c>
      <c r="H73" s="74">
        <v>0.02</v>
      </c>
      <c r="I73" s="74">
        <v>0.02</v>
      </c>
      <c r="J73" s="74">
        <v>0.05</v>
      </c>
      <c r="K73" s="74">
        <v>0.1</v>
      </c>
      <c r="L73" s="74">
        <v>0.15</v>
      </c>
      <c r="M73" s="74">
        <v>0.2</v>
      </c>
      <c r="N73" s="74">
        <v>0.15</v>
      </c>
      <c r="O73" s="74">
        <v>0.25</v>
      </c>
      <c r="P73" s="74">
        <v>0.25</v>
      </c>
      <c r="Q73" s="74">
        <v>0.25</v>
      </c>
      <c r="R73" s="74">
        <v>0.2</v>
      </c>
      <c r="S73" s="74">
        <v>0.15</v>
      </c>
      <c r="T73" s="74">
        <v>0.2</v>
      </c>
      <c r="U73" s="74">
        <v>0.3</v>
      </c>
      <c r="V73" s="74">
        <v>0.3</v>
      </c>
      <c r="W73" s="74">
        <v>0.3</v>
      </c>
      <c r="X73" s="74">
        <v>0.2</v>
      </c>
      <c r="Y73" s="74">
        <v>0.2</v>
      </c>
      <c r="Z73" s="74">
        <v>0.15</v>
      </c>
      <c r="AA73" s="74">
        <v>0.1</v>
      </c>
      <c r="AB73" s="74">
        <v>0.05</v>
      </c>
      <c r="AC73" s="74">
        <v>3.65</v>
      </c>
    </row>
    <row r="74" spans="1:31" s="74" customFormat="1" ht="10.5">
      <c r="A74" s="74" t="s">
        <v>60</v>
      </c>
      <c r="B74" s="74" t="s">
        <v>243</v>
      </c>
      <c r="C74" s="74" t="s">
        <v>244</v>
      </c>
      <c r="D74" s="74" t="s">
        <v>245</v>
      </c>
      <c r="E74" s="74">
        <v>0</v>
      </c>
      <c r="F74" s="74">
        <v>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0.16</v>
      </c>
      <c r="M74" s="74">
        <v>0.16</v>
      </c>
      <c r="N74" s="74">
        <v>0.16</v>
      </c>
      <c r="O74" s="74">
        <v>0.16</v>
      </c>
      <c r="P74" s="74">
        <v>0.16</v>
      </c>
      <c r="Q74" s="74">
        <v>0.16</v>
      </c>
      <c r="R74" s="74">
        <v>0.16</v>
      </c>
      <c r="S74" s="74">
        <v>0.16</v>
      </c>
      <c r="T74" s="74">
        <v>0.16</v>
      </c>
      <c r="U74" s="74">
        <v>0.16</v>
      </c>
      <c r="V74" s="74">
        <v>0.16</v>
      </c>
      <c r="W74" s="74">
        <v>0.16</v>
      </c>
      <c r="X74" s="74">
        <v>0.16</v>
      </c>
      <c r="Y74" s="74">
        <v>0.16</v>
      </c>
      <c r="Z74" s="74">
        <v>0.16</v>
      </c>
      <c r="AA74" s="74">
        <v>0.16</v>
      </c>
      <c r="AB74" s="74">
        <v>0.16</v>
      </c>
      <c r="AC74" s="74">
        <v>2.72</v>
      </c>
      <c r="AD74" s="74">
        <v>19.04</v>
      </c>
      <c r="AE74" s="74">
        <v>992.8</v>
      </c>
    </row>
    <row r="75" spans="1:31" s="74" customFormat="1" ht="10.5">
      <c r="A75" s="74" t="s">
        <v>280</v>
      </c>
      <c r="B75" s="74" t="s">
        <v>243</v>
      </c>
      <c r="C75" s="74" t="s">
        <v>244</v>
      </c>
      <c r="D75" s="74" t="s">
        <v>245</v>
      </c>
      <c r="E75" s="74">
        <v>0.05</v>
      </c>
      <c r="F75" s="74">
        <v>0.05</v>
      </c>
      <c r="G75" s="74">
        <v>0.05</v>
      </c>
      <c r="H75" s="74">
        <v>0.05</v>
      </c>
      <c r="I75" s="74">
        <v>0.1</v>
      </c>
      <c r="J75" s="74">
        <v>0.2</v>
      </c>
      <c r="K75" s="74">
        <v>0.4</v>
      </c>
      <c r="L75" s="74">
        <v>0.5</v>
      </c>
      <c r="M75" s="74">
        <v>0.5</v>
      </c>
      <c r="N75" s="74">
        <v>0.35</v>
      </c>
      <c r="O75" s="74">
        <v>0.15</v>
      </c>
      <c r="P75" s="74">
        <v>0.15</v>
      </c>
      <c r="Q75" s="74">
        <v>0.15</v>
      </c>
      <c r="R75" s="74">
        <v>0.15</v>
      </c>
      <c r="S75" s="74">
        <v>0.15</v>
      </c>
      <c r="T75" s="74">
        <v>0.15</v>
      </c>
      <c r="U75" s="74">
        <v>0.35</v>
      </c>
      <c r="V75" s="74">
        <v>0.5</v>
      </c>
      <c r="W75" s="74">
        <v>0.5</v>
      </c>
      <c r="X75" s="74">
        <v>0.4</v>
      </c>
      <c r="Y75" s="74">
        <v>0.4</v>
      </c>
      <c r="Z75" s="74">
        <v>0.3</v>
      </c>
      <c r="AA75" s="74">
        <v>0.2</v>
      </c>
      <c r="AB75" s="74">
        <v>0.1</v>
      </c>
      <c r="AC75" s="74">
        <v>5.9</v>
      </c>
      <c r="AD75" s="74">
        <v>41.3</v>
      </c>
      <c r="AE75" s="74">
        <v>2153.5</v>
      </c>
    </row>
    <row r="76" spans="1:31" s="74" customFormat="1" ht="10.5">
      <c r="A76" s="74" t="s">
        <v>219</v>
      </c>
      <c r="B76" s="74" t="s">
        <v>243</v>
      </c>
      <c r="C76" s="74" t="s">
        <v>244</v>
      </c>
      <c r="D76" s="74" t="s">
        <v>273</v>
      </c>
      <c r="E76" s="74">
        <v>0.9</v>
      </c>
      <c r="F76" s="74">
        <v>0.9</v>
      </c>
      <c r="G76" s="74">
        <v>0.9</v>
      </c>
      <c r="H76" s="74">
        <v>0.9</v>
      </c>
      <c r="I76" s="74">
        <v>0.9</v>
      </c>
      <c r="J76" s="74">
        <v>0.9</v>
      </c>
      <c r="K76" s="74">
        <v>0.7</v>
      </c>
      <c r="L76" s="74">
        <v>0.4</v>
      </c>
      <c r="M76" s="74">
        <v>0.4</v>
      </c>
      <c r="N76" s="74">
        <v>0.2</v>
      </c>
      <c r="O76" s="74">
        <v>0.2</v>
      </c>
      <c r="P76" s="74">
        <v>0.2</v>
      </c>
      <c r="Q76" s="74">
        <v>0.2</v>
      </c>
      <c r="R76" s="74">
        <v>0.2</v>
      </c>
      <c r="S76" s="74">
        <v>0.2</v>
      </c>
      <c r="T76" s="74">
        <v>0.3</v>
      </c>
      <c r="U76" s="74">
        <v>0.5</v>
      </c>
      <c r="V76" s="74">
        <v>0.5</v>
      </c>
      <c r="W76" s="74">
        <v>0.5</v>
      </c>
      <c r="X76" s="74">
        <v>0.7</v>
      </c>
      <c r="Y76" s="74">
        <v>0.7</v>
      </c>
      <c r="Z76" s="74">
        <v>0.8</v>
      </c>
      <c r="AA76" s="74">
        <v>0.9</v>
      </c>
      <c r="AB76" s="74">
        <v>0.9</v>
      </c>
      <c r="AC76" s="74">
        <v>13.9</v>
      </c>
      <c r="AD76" s="74">
        <v>96.4</v>
      </c>
      <c r="AE76" s="74">
        <v>5026.57</v>
      </c>
    </row>
    <row r="77" spans="1:31" s="74" customFormat="1" ht="10.5">
      <c r="D77" s="74" t="s">
        <v>272</v>
      </c>
      <c r="E77" s="74">
        <v>1</v>
      </c>
      <c r="F77" s="74">
        <v>1</v>
      </c>
      <c r="G77" s="74">
        <v>1</v>
      </c>
      <c r="H77" s="74">
        <v>1</v>
      </c>
      <c r="I77" s="74">
        <v>1</v>
      </c>
      <c r="J77" s="74">
        <v>1</v>
      </c>
      <c r="K77" s="74">
        <v>1</v>
      </c>
      <c r="L77" s="74">
        <v>1</v>
      </c>
      <c r="M77" s="74">
        <v>1</v>
      </c>
      <c r="N77" s="74">
        <v>1</v>
      </c>
      <c r="O77" s="74">
        <v>1</v>
      </c>
      <c r="P77" s="74">
        <v>1</v>
      </c>
      <c r="Q77" s="74">
        <v>1</v>
      </c>
      <c r="R77" s="74">
        <v>1</v>
      </c>
      <c r="S77" s="74">
        <v>1</v>
      </c>
      <c r="T77" s="74">
        <v>1</v>
      </c>
      <c r="U77" s="74">
        <v>1</v>
      </c>
      <c r="V77" s="74">
        <v>1</v>
      </c>
      <c r="W77" s="74">
        <v>1</v>
      </c>
      <c r="X77" s="74">
        <v>1</v>
      </c>
      <c r="Y77" s="74">
        <v>1</v>
      </c>
      <c r="Z77" s="74">
        <v>1</v>
      </c>
      <c r="AA77" s="74">
        <v>1</v>
      </c>
      <c r="AB77" s="74">
        <v>1</v>
      </c>
      <c r="AC77" s="74">
        <v>24</v>
      </c>
    </row>
    <row r="78" spans="1:31" s="74" customFormat="1" ht="10.5">
      <c r="D78" s="74" t="s">
        <v>32</v>
      </c>
      <c r="E78" s="74">
        <v>0.9</v>
      </c>
      <c r="F78" s="74">
        <v>0.9</v>
      </c>
      <c r="G78" s="74">
        <v>0.9</v>
      </c>
      <c r="H78" s="74">
        <v>0.9</v>
      </c>
      <c r="I78" s="74">
        <v>0.9</v>
      </c>
      <c r="J78" s="74">
        <v>0.9</v>
      </c>
      <c r="K78" s="74">
        <v>0.7</v>
      </c>
      <c r="L78" s="74">
        <v>0.5</v>
      </c>
      <c r="M78" s="74">
        <v>0.5</v>
      </c>
      <c r="N78" s="74">
        <v>0.3</v>
      </c>
      <c r="O78" s="74">
        <v>0.3</v>
      </c>
      <c r="P78" s="74">
        <v>0.3</v>
      </c>
      <c r="Q78" s="74">
        <v>0.3</v>
      </c>
      <c r="R78" s="74">
        <v>0.3</v>
      </c>
      <c r="S78" s="74">
        <v>0.3</v>
      </c>
      <c r="T78" s="74">
        <v>0.3</v>
      </c>
      <c r="U78" s="74">
        <v>0.3</v>
      </c>
      <c r="V78" s="74">
        <v>0.5</v>
      </c>
      <c r="W78" s="74">
        <v>0.6</v>
      </c>
      <c r="X78" s="74">
        <v>0.6</v>
      </c>
      <c r="Y78" s="74">
        <v>0.6</v>
      </c>
      <c r="Z78" s="74">
        <v>0.7</v>
      </c>
      <c r="AA78" s="74">
        <v>0.7</v>
      </c>
      <c r="AB78" s="74">
        <v>0.7</v>
      </c>
      <c r="AC78" s="74">
        <v>13.9</v>
      </c>
    </row>
    <row r="79" spans="1:31" s="74" customFormat="1" ht="10.5">
      <c r="D79" s="74" t="s">
        <v>33</v>
      </c>
      <c r="E79" s="74">
        <v>0</v>
      </c>
      <c r="F79" s="74">
        <v>0</v>
      </c>
      <c r="G79" s="74">
        <v>0</v>
      </c>
      <c r="H79" s="74">
        <v>0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0</v>
      </c>
      <c r="P79" s="74">
        <v>0</v>
      </c>
      <c r="Q79" s="74">
        <v>0</v>
      </c>
      <c r="R79" s="74">
        <v>0</v>
      </c>
      <c r="S79" s="74">
        <v>0</v>
      </c>
      <c r="T79" s="74">
        <v>0</v>
      </c>
      <c r="U79" s="74">
        <v>0</v>
      </c>
      <c r="V79" s="74">
        <v>0</v>
      </c>
      <c r="W79" s="74">
        <v>0</v>
      </c>
      <c r="X79" s="74">
        <v>0</v>
      </c>
      <c r="Y79" s="74">
        <v>0</v>
      </c>
      <c r="Z79" s="74">
        <v>0</v>
      </c>
      <c r="AA79" s="74">
        <v>0</v>
      </c>
      <c r="AB79" s="74">
        <v>0</v>
      </c>
      <c r="AC79" s="74">
        <v>0</v>
      </c>
    </row>
    <row r="80" spans="1:31" s="74" customFormat="1" ht="10.5">
      <c r="D80" s="74" t="s">
        <v>278</v>
      </c>
      <c r="E80" s="74">
        <v>0.7</v>
      </c>
      <c r="F80" s="74">
        <v>0.7</v>
      </c>
      <c r="G80" s="74">
        <v>0.7</v>
      </c>
      <c r="H80" s="74">
        <v>0.7</v>
      </c>
      <c r="I80" s="74">
        <v>0.7</v>
      </c>
      <c r="J80" s="74">
        <v>0.7</v>
      </c>
      <c r="K80" s="74">
        <v>0.7</v>
      </c>
      <c r="L80" s="74">
        <v>0.7</v>
      </c>
      <c r="M80" s="74">
        <v>0.5</v>
      </c>
      <c r="N80" s="74">
        <v>0.5</v>
      </c>
      <c r="O80" s="74">
        <v>0.5</v>
      </c>
      <c r="P80" s="74">
        <v>0.3</v>
      </c>
      <c r="Q80" s="74">
        <v>0.3</v>
      </c>
      <c r="R80" s="74">
        <v>0.2</v>
      </c>
      <c r="S80" s="74">
        <v>0.2</v>
      </c>
      <c r="T80" s="74">
        <v>0.2</v>
      </c>
      <c r="U80" s="74">
        <v>0.3</v>
      </c>
      <c r="V80" s="74">
        <v>0.4</v>
      </c>
      <c r="W80" s="74">
        <v>0.4</v>
      </c>
      <c r="X80" s="74">
        <v>0.6</v>
      </c>
      <c r="Y80" s="74">
        <v>0.6</v>
      </c>
      <c r="Z80" s="74">
        <v>0.8</v>
      </c>
      <c r="AA80" s="74">
        <v>0.8</v>
      </c>
      <c r="AB80" s="74">
        <v>0.8</v>
      </c>
      <c r="AC80" s="74">
        <v>13</v>
      </c>
    </row>
    <row r="81" spans="1:31" s="74" customFormat="1" ht="10.5">
      <c r="A81" s="74" t="s">
        <v>61</v>
      </c>
      <c r="B81" s="74" t="s">
        <v>243</v>
      </c>
      <c r="C81" s="74" t="s">
        <v>244</v>
      </c>
      <c r="D81" s="74" t="s">
        <v>273</v>
      </c>
      <c r="E81" s="74">
        <v>0.65</v>
      </c>
      <c r="F81" s="74">
        <v>0.65</v>
      </c>
      <c r="G81" s="74">
        <v>0.65</v>
      </c>
      <c r="H81" s="74">
        <v>0.65</v>
      </c>
      <c r="I81" s="74">
        <v>0.65</v>
      </c>
      <c r="J81" s="74">
        <v>0.65</v>
      </c>
      <c r="K81" s="74">
        <v>0.5</v>
      </c>
      <c r="L81" s="74">
        <v>0.28000000000000003</v>
      </c>
      <c r="M81" s="74">
        <v>0.28000000000000003</v>
      </c>
      <c r="N81" s="74">
        <v>0.13</v>
      </c>
      <c r="O81" s="74">
        <v>0.13</v>
      </c>
      <c r="P81" s="74">
        <v>0.13</v>
      </c>
      <c r="Q81" s="74">
        <v>0.13</v>
      </c>
      <c r="R81" s="74">
        <v>0.13</v>
      </c>
      <c r="S81" s="74">
        <v>0.13</v>
      </c>
      <c r="T81" s="74">
        <v>0.2</v>
      </c>
      <c r="U81" s="74">
        <v>0.35</v>
      </c>
      <c r="V81" s="74">
        <v>0.35</v>
      </c>
      <c r="W81" s="74">
        <v>0.35</v>
      </c>
      <c r="X81" s="74">
        <v>0.5</v>
      </c>
      <c r="Y81" s="74">
        <v>0.5</v>
      </c>
      <c r="Z81" s="74">
        <v>0.57999999999999996</v>
      </c>
      <c r="AA81" s="74">
        <v>0.65</v>
      </c>
      <c r="AB81" s="74">
        <v>0.65</v>
      </c>
      <c r="AC81" s="74">
        <v>9.8699999999999992</v>
      </c>
      <c r="AD81" s="74">
        <v>59.52</v>
      </c>
      <c r="AE81" s="74">
        <v>3103.54</v>
      </c>
    </row>
    <row r="82" spans="1:31" s="74" customFormat="1" ht="10.5">
      <c r="D82" s="74" t="s">
        <v>35</v>
      </c>
      <c r="E82" s="74">
        <v>0.65</v>
      </c>
      <c r="F82" s="74">
        <v>0.65</v>
      </c>
      <c r="G82" s="74">
        <v>0.65</v>
      </c>
      <c r="H82" s="74">
        <v>0.65</v>
      </c>
      <c r="I82" s="74">
        <v>0.65</v>
      </c>
      <c r="J82" s="74">
        <v>0.65</v>
      </c>
      <c r="K82" s="74">
        <v>0.5</v>
      </c>
      <c r="L82" s="74">
        <v>0.34</v>
      </c>
      <c r="M82" s="74">
        <v>0.34</v>
      </c>
      <c r="N82" s="74">
        <v>0.2</v>
      </c>
      <c r="O82" s="74">
        <v>0.2</v>
      </c>
      <c r="P82" s="74">
        <v>0.2</v>
      </c>
      <c r="Q82" s="74">
        <v>0.2</v>
      </c>
      <c r="R82" s="74">
        <v>0.2</v>
      </c>
      <c r="S82" s="74">
        <v>0.2</v>
      </c>
      <c r="T82" s="74">
        <v>0.2</v>
      </c>
      <c r="U82" s="74">
        <v>0.2</v>
      </c>
      <c r="V82" s="74">
        <v>0.34</v>
      </c>
      <c r="W82" s="74">
        <v>0.35</v>
      </c>
      <c r="X82" s="74">
        <v>0.65</v>
      </c>
      <c r="Y82" s="74">
        <v>0.65</v>
      </c>
      <c r="Z82" s="74">
        <v>0.5</v>
      </c>
      <c r="AA82" s="74">
        <v>0.5</v>
      </c>
      <c r="AB82" s="74">
        <v>0.5</v>
      </c>
      <c r="AC82" s="74">
        <v>10.17</v>
      </c>
    </row>
    <row r="83" spans="1:31" s="74" customFormat="1" ht="10.5">
      <c r="D83" s="74" t="s">
        <v>33</v>
      </c>
      <c r="E83" s="74">
        <v>0</v>
      </c>
      <c r="F83" s="74">
        <v>0</v>
      </c>
      <c r="G83" s="74">
        <v>0</v>
      </c>
      <c r="H83" s="74">
        <v>0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0</v>
      </c>
      <c r="P83" s="74">
        <v>0</v>
      </c>
      <c r="Q83" s="74">
        <v>0</v>
      </c>
      <c r="R83" s="74">
        <v>0</v>
      </c>
      <c r="S83" s="74">
        <v>0</v>
      </c>
      <c r="T83" s="74">
        <v>0</v>
      </c>
      <c r="U83" s="74">
        <v>0</v>
      </c>
      <c r="V83" s="74">
        <v>0</v>
      </c>
      <c r="W83" s="74">
        <v>0</v>
      </c>
      <c r="X83" s="74">
        <v>0</v>
      </c>
      <c r="Y83" s="74">
        <v>0</v>
      </c>
      <c r="Z83" s="74">
        <v>0</v>
      </c>
      <c r="AA83" s="74">
        <v>0</v>
      </c>
      <c r="AB83" s="74">
        <v>0</v>
      </c>
      <c r="AC83" s="74">
        <v>0</v>
      </c>
    </row>
    <row r="84" spans="1:31" s="74" customFormat="1" ht="10.5">
      <c r="D84" s="74" t="s">
        <v>36</v>
      </c>
      <c r="E84" s="74">
        <v>1</v>
      </c>
      <c r="F84" s="74">
        <v>1</v>
      </c>
      <c r="G84" s="74">
        <v>1</v>
      </c>
      <c r="H84" s="74">
        <v>1</v>
      </c>
      <c r="I84" s="74">
        <v>1</v>
      </c>
      <c r="J84" s="74">
        <v>1</v>
      </c>
      <c r="K84" s="74">
        <v>1</v>
      </c>
      <c r="L84" s="74">
        <v>1</v>
      </c>
      <c r="M84" s="74">
        <v>1</v>
      </c>
      <c r="N84" s="74">
        <v>1</v>
      </c>
      <c r="O84" s="74">
        <v>1</v>
      </c>
      <c r="P84" s="74">
        <v>1</v>
      </c>
      <c r="Q84" s="74">
        <v>1</v>
      </c>
      <c r="R84" s="74">
        <v>1</v>
      </c>
      <c r="S84" s="74">
        <v>1</v>
      </c>
      <c r="T84" s="74">
        <v>1</v>
      </c>
      <c r="U84" s="74">
        <v>1</v>
      </c>
      <c r="V84" s="74">
        <v>1</v>
      </c>
      <c r="W84" s="74">
        <v>1</v>
      </c>
      <c r="X84" s="74">
        <v>1</v>
      </c>
      <c r="Y84" s="74">
        <v>1</v>
      </c>
      <c r="Z84" s="74">
        <v>1</v>
      </c>
      <c r="AA84" s="74">
        <v>1</v>
      </c>
      <c r="AB84" s="74">
        <v>1</v>
      </c>
      <c r="AC84" s="74">
        <v>24</v>
      </c>
    </row>
    <row r="85" spans="1:31" s="74" customFormat="1" ht="10.5">
      <c r="A85" s="74" t="s">
        <v>62</v>
      </c>
      <c r="B85" s="74" t="s">
        <v>243</v>
      </c>
      <c r="C85" s="74" t="s">
        <v>244</v>
      </c>
      <c r="D85" s="74" t="s">
        <v>273</v>
      </c>
      <c r="E85" s="74">
        <v>0.1</v>
      </c>
      <c r="F85" s="74">
        <v>0.1</v>
      </c>
      <c r="G85" s="74">
        <v>0.1</v>
      </c>
      <c r="H85" s="74">
        <v>0.1</v>
      </c>
      <c r="I85" s="74">
        <v>0.1</v>
      </c>
      <c r="J85" s="74">
        <v>0.3</v>
      </c>
      <c r="K85" s="74">
        <v>0.7</v>
      </c>
      <c r="L85" s="74">
        <v>0.7</v>
      </c>
      <c r="M85" s="74">
        <v>0.7</v>
      </c>
      <c r="N85" s="74">
        <v>0.7</v>
      </c>
      <c r="O85" s="74">
        <v>0.2</v>
      </c>
      <c r="P85" s="74">
        <v>0.2</v>
      </c>
      <c r="Q85" s="74">
        <v>0.2</v>
      </c>
      <c r="R85" s="74">
        <v>0.2</v>
      </c>
      <c r="S85" s="74">
        <v>0.2</v>
      </c>
      <c r="T85" s="74">
        <v>0.2</v>
      </c>
      <c r="U85" s="74">
        <v>0.4</v>
      </c>
      <c r="V85" s="74">
        <v>0.4</v>
      </c>
      <c r="W85" s="74">
        <v>0.2</v>
      </c>
      <c r="X85" s="74">
        <v>0.2</v>
      </c>
      <c r="Y85" s="74">
        <v>0.2</v>
      </c>
      <c r="Z85" s="74">
        <v>0.2</v>
      </c>
      <c r="AA85" s="74">
        <v>0.1</v>
      </c>
      <c r="AB85" s="74">
        <v>0.1</v>
      </c>
      <c r="AC85" s="74">
        <v>6.6</v>
      </c>
      <c r="AD85" s="74">
        <v>38.6</v>
      </c>
      <c r="AE85" s="74">
        <v>2012.71</v>
      </c>
    </row>
    <row r="86" spans="1:31" s="74" customFormat="1" ht="10.5">
      <c r="D86" s="74" t="s">
        <v>35</v>
      </c>
      <c r="E86" s="74">
        <v>0.1</v>
      </c>
      <c r="F86" s="74">
        <v>0.1</v>
      </c>
      <c r="G86" s="74">
        <v>0.1</v>
      </c>
      <c r="H86" s="74">
        <v>0.1</v>
      </c>
      <c r="I86" s="74">
        <v>0.1</v>
      </c>
      <c r="J86" s="74">
        <v>0.1</v>
      </c>
      <c r="K86" s="74">
        <v>0.3</v>
      </c>
      <c r="L86" s="74">
        <v>0.7</v>
      </c>
      <c r="M86" s="74">
        <v>0.7</v>
      </c>
      <c r="N86" s="74">
        <v>0.7</v>
      </c>
      <c r="O86" s="74">
        <v>0.2</v>
      </c>
      <c r="P86" s="74">
        <v>0.2</v>
      </c>
      <c r="Q86" s="74">
        <v>0.2</v>
      </c>
      <c r="R86" s="74">
        <v>0.2</v>
      </c>
      <c r="S86" s="74">
        <v>0.2</v>
      </c>
      <c r="T86" s="74">
        <v>0.2</v>
      </c>
      <c r="U86" s="74">
        <v>0.2</v>
      </c>
      <c r="V86" s="74">
        <v>0.2</v>
      </c>
      <c r="W86" s="74">
        <v>0.2</v>
      </c>
      <c r="X86" s="74">
        <v>0.2</v>
      </c>
      <c r="Y86" s="74">
        <v>0.2</v>
      </c>
      <c r="Z86" s="74">
        <v>0.2</v>
      </c>
      <c r="AA86" s="74">
        <v>0.1</v>
      </c>
      <c r="AB86" s="74">
        <v>0.1</v>
      </c>
      <c r="AC86" s="74">
        <v>5.6</v>
      </c>
    </row>
    <row r="87" spans="1:31" s="74" customFormat="1" ht="10.5">
      <c r="D87" s="74" t="s">
        <v>33</v>
      </c>
      <c r="E87" s="74">
        <v>0</v>
      </c>
      <c r="F87" s="74">
        <v>0</v>
      </c>
      <c r="G87" s="74">
        <v>0</v>
      </c>
      <c r="H87" s="74">
        <v>0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0</v>
      </c>
      <c r="P87" s="74">
        <v>0</v>
      </c>
      <c r="Q87" s="74">
        <v>0</v>
      </c>
      <c r="R87" s="74">
        <v>0</v>
      </c>
      <c r="S87" s="74">
        <v>0</v>
      </c>
      <c r="T87" s="74">
        <v>0</v>
      </c>
      <c r="U87" s="74">
        <v>0</v>
      </c>
      <c r="V87" s="74">
        <v>0</v>
      </c>
      <c r="W87" s="74">
        <v>0</v>
      </c>
      <c r="X87" s="74">
        <v>0</v>
      </c>
      <c r="Y87" s="74">
        <v>0</v>
      </c>
      <c r="Z87" s="74">
        <v>0</v>
      </c>
      <c r="AA87" s="74">
        <v>0</v>
      </c>
      <c r="AB87" s="74">
        <v>0</v>
      </c>
      <c r="AC87" s="74">
        <v>0</v>
      </c>
    </row>
    <row r="88" spans="1:31" s="74" customFormat="1" ht="10.5">
      <c r="D88" s="74" t="s">
        <v>36</v>
      </c>
      <c r="E88" s="74">
        <v>1</v>
      </c>
      <c r="F88" s="74">
        <v>1</v>
      </c>
      <c r="G88" s="74">
        <v>1</v>
      </c>
      <c r="H88" s="74">
        <v>1</v>
      </c>
      <c r="I88" s="74">
        <v>1</v>
      </c>
      <c r="J88" s="74">
        <v>1</v>
      </c>
      <c r="K88" s="74">
        <v>1</v>
      </c>
      <c r="L88" s="74">
        <v>1</v>
      </c>
      <c r="M88" s="74">
        <v>1</v>
      </c>
      <c r="N88" s="74">
        <v>1</v>
      </c>
      <c r="O88" s="74">
        <v>1</v>
      </c>
      <c r="P88" s="74">
        <v>1</v>
      </c>
      <c r="Q88" s="74">
        <v>1</v>
      </c>
      <c r="R88" s="74">
        <v>1</v>
      </c>
      <c r="S88" s="74">
        <v>1</v>
      </c>
      <c r="T88" s="74">
        <v>1</v>
      </c>
      <c r="U88" s="74">
        <v>1</v>
      </c>
      <c r="V88" s="74">
        <v>1</v>
      </c>
      <c r="W88" s="74">
        <v>1</v>
      </c>
      <c r="X88" s="74">
        <v>1</v>
      </c>
      <c r="Y88" s="74">
        <v>1</v>
      </c>
      <c r="Z88" s="74">
        <v>1</v>
      </c>
      <c r="AA88" s="74">
        <v>1</v>
      </c>
      <c r="AB88" s="74">
        <v>1</v>
      </c>
      <c r="AC88" s="74">
        <v>24</v>
      </c>
    </row>
    <row r="89" spans="1:31" s="74" customFormat="1" ht="10.5">
      <c r="A89" s="74" t="s">
        <v>63</v>
      </c>
      <c r="B89" s="74" t="s">
        <v>243</v>
      </c>
      <c r="C89" s="74" t="s">
        <v>244</v>
      </c>
      <c r="D89" s="74" t="s">
        <v>273</v>
      </c>
      <c r="E89" s="74">
        <v>0.2</v>
      </c>
      <c r="F89" s="74">
        <v>0.2</v>
      </c>
      <c r="G89" s="74">
        <v>0.2</v>
      </c>
      <c r="H89" s="74">
        <v>0.2</v>
      </c>
      <c r="I89" s="74">
        <v>0.2</v>
      </c>
      <c r="J89" s="74">
        <v>0.2</v>
      </c>
      <c r="K89" s="74">
        <v>0.3</v>
      </c>
      <c r="L89" s="74">
        <v>0.4</v>
      </c>
      <c r="M89" s="74">
        <v>1</v>
      </c>
      <c r="N89" s="74">
        <v>1</v>
      </c>
      <c r="O89" s="74">
        <v>1</v>
      </c>
      <c r="P89" s="74">
        <v>1</v>
      </c>
      <c r="Q89" s="74">
        <v>0.5</v>
      </c>
      <c r="R89" s="74">
        <v>1</v>
      </c>
      <c r="S89" s="74">
        <v>1</v>
      </c>
      <c r="T89" s="74">
        <v>1</v>
      </c>
      <c r="U89" s="74">
        <v>1</v>
      </c>
      <c r="V89" s="74">
        <v>0.4</v>
      </c>
      <c r="W89" s="74">
        <v>0.3</v>
      </c>
      <c r="X89" s="74">
        <v>0.2</v>
      </c>
      <c r="Y89" s="74">
        <v>0.2</v>
      </c>
      <c r="Z89" s="74">
        <v>0.2</v>
      </c>
      <c r="AA89" s="74">
        <v>0.2</v>
      </c>
      <c r="AB89" s="74">
        <v>0.2</v>
      </c>
      <c r="AC89" s="74">
        <v>12.1</v>
      </c>
      <c r="AD89" s="74">
        <v>68.2</v>
      </c>
      <c r="AE89" s="74">
        <v>3556.14</v>
      </c>
    </row>
    <row r="90" spans="1:31" s="74" customFormat="1" ht="10.5">
      <c r="D90" s="74" t="s">
        <v>35</v>
      </c>
      <c r="E90" s="74">
        <v>0.2</v>
      </c>
      <c r="F90" s="74">
        <v>0.2</v>
      </c>
      <c r="G90" s="74">
        <v>0.2</v>
      </c>
      <c r="H90" s="74">
        <v>0.2</v>
      </c>
      <c r="I90" s="74">
        <v>0.2</v>
      </c>
      <c r="J90" s="74">
        <v>0.2</v>
      </c>
      <c r="K90" s="74">
        <v>0.2</v>
      </c>
      <c r="L90" s="74">
        <v>0.3</v>
      </c>
      <c r="M90" s="74">
        <v>0.5</v>
      </c>
      <c r="N90" s="74">
        <v>0.5</v>
      </c>
      <c r="O90" s="74">
        <v>0.5</v>
      </c>
      <c r="P90" s="74">
        <v>0.5</v>
      </c>
      <c r="Q90" s="74">
        <v>0.5</v>
      </c>
      <c r="R90" s="74">
        <v>0.5</v>
      </c>
      <c r="S90" s="74">
        <v>0.5</v>
      </c>
      <c r="T90" s="74">
        <v>0.5</v>
      </c>
      <c r="U90" s="74">
        <v>0.5</v>
      </c>
      <c r="V90" s="74">
        <v>0.3</v>
      </c>
      <c r="W90" s="74">
        <v>0.2</v>
      </c>
      <c r="X90" s="74">
        <v>0.2</v>
      </c>
      <c r="Y90" s="74">
        <v>0.2</v>
      </c>
      <c r="Z90" s="74">
        <v>0.2</v>
      </c>
      <c r="AA90" s="74">
        <v>0.2</v>
      </c>
      <c r="AB90" s="74">
        <v>0.2</v>
      </c>
      <c r="AC90" s="74">
        <v>7.7</v>
      </c>
    </row>
    <row r="91" spans="1:31" s="74" customFormat="1" ht="10.5">
      <c r="D91" s="74" t="s">
        <v>33</v>
      </c>
      <c r="E91" s="74">
        <v>0</v>
      </c>
      <c r="F91" s="74">
        <v>0</v>
      </c>
      <c r="G91" s="74">
        <v>0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  <c r="P91" s="74">
        <v>0</v>
      </c>
      <c r="Q91" s="74">
        <v>0</v>
      </c>
      <c r="R91" s="74">
        <v>0</v>
      </c>
      <c r="S91" s="74">
        <v>0</v>
      </c>
      <c r="T91" s="74">
        <v>0</v>
      </c>
      <c r="U91" s="74">
        <v>0</v>
      </c>
      <c r="V91" s="74">
        <v>0</v>
      </c>
      <c r="W91" s="74">
        <v>0</v>
      </c>
      <c r="X91" s="74">
        <v>0</v>
      </c>
      <c r="Y91" s="74">
        <v>0</v>
      </c>
      <c r="Z91" s="74">
        <v>0</v>
      </c>
      <c r="AA91" s="74">
        <v>0</v>
      </c>
      <c r="AB91" s="74">
        <v>0</v>
      </c>
      <c r="AC91" s="74">
        <v>0</v>
      </c>
    </row>
    <row r="92" spans="1:31" s="74" customFormat="1" ht="10.5">
      <c r="D92" s="74" t="s">
        <v>36</v>
      </c>
      <c r="E92" s="74">
        <v>1</v>
      </c>
      <c r="F92" s="74">
        <v>1</v>
      </c>
      <c r="G92" s="74">
        <v>1</v>
      </c>
      <c r="H92" s="74">
        <v>1</v>
      </c>
      <c r="I92" s="74">
        <v>1</v>
      </c>
      <c r="J92" s="74">
        <v>1</v>
      </c>
      <c r="K92" s="74">
        <v>1</v>
      </c>
      <c r="L92" s="74">
        <v>1</v>
      </c>
      <c r="M92" s="74">
        <v>1</v>
      </c>
      <c r="N92" s="74">
        <v>1</v>
      </c>
      <c r="O92" s="74">
        <v>1</v>
      </c>
      <c r="P92" s="74">
        <v>1</v>
      </c>
      <c r="Q92" s="74">
        <v>1</v>
      </c>
      <c r="R92" s="74">
        <v>1</v>
      </c>
      <c r="S92" s="74">
        <v>1</v>
      </c>
      <c r="T92" s="74">
        <v>1</v>
      </c>
      <c r="U92" s="74">
        <v>1</v>
      </c>
      <c r="V92" s="74">
        <v>1</v>
      </c>
      <c r="W92" s="74">
        <v>1</v>
      </c>
      <c r="X92" s="74">
        <v>1</v>
      </c>
      <c r="Y92" s="74">
        <v>1</v>
      </c>
      <c r="Z92" s="74">
        <v>1</v>
      </c>
      <c r="AA92" s="74">
        <v>1</v>
      </c>
      <c r="AB92" s="74">
        <v>1</v>
      </c>
      <c r="AC92" s="74">
        <v>24</v>
      </c>
    </row>
    <row r="93" spans="1:31" s="74" customFormat="1" ht="10.5">
      <c r="A93" s="74" t="s">
        <v>64</v>
      </c>
      <c r="B93" s="74" t="s">
        <v>243</v>
      </c>
      <c r="C93" s="74" t="s">
        <v>244</v>
      </c>
      <c r="D93" s="74" t="s">
        <v>273</v>
      </c>
      <c r="E93" s="74">
        <v>0</v>
      </c>
      <c r="F93" s="74">
        <v>0</v>
      </c>
      <c r="G93" s="74">
        <v>0</v>
      </c>
      <c r="H93" s="74">
        <v>0</v>
      </c>
      <c r="I93" s="74">
        <v>0</v>
      </c>
      <c r="J93" s="74">
        <v>0.1</v>
      </c>
      <c r="K93" s="74">
        <v>0.1</v>
      </c>
      <c r="L93" s="74">
        <v>0.2</v>
      </c>
      <c r="M93" s="74">
        <v>0.2</v>
      </c>
      <c r="N93" s="74">
        <v>0.2</v>
      </c>
      <c r="O93" s="74">
        <v>0.2</v>
      </c>
      <c r="P93" s="74">
        <v>0.2</v>
      </c>
      <c r="Q93" s="74">
        <v>0.7</v>
      </c>
      <c r="R93" s="74">
        <v>0.2</v>
      </c>
      <c r="S93" s="74">
        <v>0.2</v>
      </c>
      <c r="T93" s="74">
        <v>0.2</v>
      </c>
      <c r="U93" s="74">
        <v>0.2</v>
      </c>
      <c r="V93" s="74">
        <v>0.2</v>
      </c>
      <c r="W93" s="74">
        <v>0.1</v>
      </c>
      <c r="X93" s="74">
        <v>0.1</v>
      </c>
      <c r="Y93" s="74">
        <v>0</v>
      </c>
      <c r="Z93" s="74">
        <v>0</v>
      </c>
      <c r="AA93" s="74">
        <v>0</v>
      </c>
      <c r="AB93" s="74">
        <v>0</v>
      </c>
      <c r="AC93" s="74">
        <v>3.1</v>
      </c>
      <c r="AD93" s="74">
        <v>16.850000000000001</v>
      </c>
      <c r="AE93" s="74">
        <v>878.61</v>
      </c>
    </row>
    <row r="94" spans="1:31" s="74" customFormat="1" ht="10.5">
      <c r="D94" s="74" t="s">
        <v>35</v>
      </c>
      <c r="E94" s="74">
        <v>0</v>
      </c>
      <c r="F94" s="74">
        <v>0</v>
      </c>
      <c r="G94" s="74">
        <v>0</v>
      </c>
      <c r="H94" s="74">
        <v>0</v>
      </c>
      <c r="I94" s="74">
        <v>0</v>
      </c>
      <c r="J94" s="74">
        <v>0.05</v>
      </c>
      <c r="K94" s="74">
        <v>0.05</v>
      </c>
      <c r="L94" s="74">
        <v>0.05</v>
      </c>
      <c r="M94" s="74">
        <v>0.1</v>
      </c>
      <c r="N94" s="74">
        <v>0.1</v>
      </c>
      <c r="O94" s="74">
        <v>0.1</v>
      </c>
      <c r="P94" s="74">
        <v>0.1</v>
      </c>
      <c r="Q94" s="74">
        <v>0.2</v>
      </c>
      <c r="R94" s="74">
        <v>0.1</v>
      </c>
      <c r="S94" s="74">
        <v>0.1</v>
      </c>
      <c r="T94" s="74">
        <v>0.1</v>
      </c>
      <c r="U94" s="74">
        <v>0.1</v>
      </c>
      <c r="V94" s="74">
        <v>0.1</v>
      </c>
      <c r="W94" s="74">
        <v>0.05</v>
      </c>
      <c r="X94" s="74">
        <v>0.05</v>
      </c>
      <c r="Y94" s="74">
        <v>0</v>
      </c>
      <c r="Z94" s="74">
        <v>0</v>
      </c>
      <c r="AA94" s="74">
        <v>0</v>
      </c>
      <c r="AB94" s="74">
        <v>0</v>
      </c>
      <c r="AC94" s="74">
        <v>1.35</v>
      </c>
    </row>
    <row r="95" spans="1:31" s="74" customFormat="1" ht="10.5">
      <c r="D95" s="74" t="s">
        <v>33</v>
      </c>
      <c r="E95" s="74">
        <v>0</v>
      </c>
      <c r="F95" s="74">
        <v>0</v>
      </c>
      <c r="G95" s="74">
        <v>0</v>
      </c>
      <c r="H95" s="74">
        <v>0</v>
      </c>
      <c r="I95" s="74">
        <v>0</v>
      </c>
      <c r="J95" s="74">
        <v>0</v>
      </c>
      <c r="K95" s="74">
        <v>0</v>
      </c>
      <c r="L95" s="74">
        <v>0</v>
      </c>
      <c r="M95" s="74">
        <v>0</v>
      </c>
      <c r="N95" s="74">
        <v>0</v>
      </c>
      <c r="O95" s="74">
        <v>0</v>
      </c>
      <c r="P95" s="74">
        <v>0</v>
      </c>
      <c r="Q95" s="74">
        <v>0</v>
      </c>
      <c r="R95" s="74">
        <v>0</v>
      </c>
      <c r="S95" s="74">
        <v>0</v>
      </c>
      <c r="T95" s="74">
        <v>0</v>
      </c>
      <c r="U95" s="74">
        <v>0</v>
      </c>
      <c r="V95" s="74">
        <v>0</v>
      </c>
      <c r="W95" s="74">
        <v>0</v>
      </c>
      <c r="X95" s="74">
        <v>0</v>
      </c>
      <c r="Y95" s="74">
        <v>0</v>
      </c>
      <c r="Z95" s="74">
        <v>0</v>
      </c>
      <c r="AA95" s="74">
        <v>0</v>
      </c>
      <c r="AB95" s="74">
        <v>0</v>
      </c>
      <c r="AC95" s="74">
        <v>0</v>
      </c>
    </row>
    <row r="96" spans="1:31" s="74" customFormat="1" ht="10.5">
      <c r="D96" s="74" t="s">
        <v>36</v>
      </c>
      <c r="E96" s="74">
        <v>1</v>
      </c>
      <c r="F96" s="74">
        <v>1</v>
      </c>
      <c r="G96" s="74">
        <v>1</v>
      </c>
      <c r="H96" s="74">
        <v>1</v>
      </c>
      <c r="I96" s="74">
        <v>1</v>
      </c>
      <c r="J96" s="74">
        <v>1</v>
      </c>
      <c r="K96" s="74">
        <v>1</v>
      </c>
      <c r="L96" s="74">
        <v>1</v>
      </c>
      <c r="M96" s="74">
        <v>1</v>
      </c>
      <c r="N96" s="74">
        <v>1</v>
      </c>
      <c r="O96" s="74">
        <v>1</v>
      </c>
      <c r="P96" s="74">
        <v>1</v>
      </c>
      <c r="Q96" s="74">
        <v>1</v>
      </c>
      <c r="R96" s="74">
        <v>1</v>
      </c>
      <c r="S96" s="74">
        <v>1</v>
      </c>
      <c r="T96" s="74">
        <v>1</v>
      </c>
      <c r="U96" s="74">
        <v>1</v>
      </c>
      <c r="V96" s="74">
        <v>1</v>
      </c>
      <c r="W96" s="74">
        <v>1</v>
      </c>
      <c r="X96" s="74">
        <v>1</v>
      </c>
      <c r="Y96" s="74">
        <v>1</v>
      </c>
      <c r="Z96" s="74">
        <v>1</v>
      </c>
      <c r="AA96" s="74">
        <v>1</v>
      </c>
      <c r="AB96" s="74">
        <v>1</v>
      </c>
      <c r="AC96" s="74">
        <v>24</v>
      </c>
    </row>
    <row r="97" spans="1:31" s="74" customFormat="1" ht="10.5">
      <c r="A97" s="74" t="s">
        <v>65</v>
      </c>
      <c r="B97" s="74" t="s">
        <v>243</v>
      </c>
      <c r="C97" s="74" t="s">
        <v>244</v>
      </c>
      <c r="D97" s="74" t="s">
        <v>273</v>
      </c>
      <c r="E97" s="74">
        <v>0</v>
      </c>
      <c r="F97" s="74">
        <v>0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74">
        <v>0.05</v>
      </c>
      <c r="M97" s="74">
        <v>0.5</v>
      </c>
      <c r="N97" s="74">
        <v>0.5</v>
      </c>
      <c r="O97" s="74">
        <v>0.2</v>
      </c>
      <c r="P97" s="74">
        <v>0.2</v>
      </c>
      <c r="Q97" s="74">
        <v>0.05</v>
      </c>
      <c r="R97" s="74">
        <v>0.5</v>
      </c>
      <c r="S97" s="74">
        <v>0.5</v>
      </c>
      <c r="T97" s="74">
        <v>0.2</v>
      </c>
      <c r="U97" s="74">
        <v>0.2</v>
      </c>
      <c r="V97" s="74">
        <v>0.2</v>
      </c>
      <c r="W97" s="74">
        <v>0.05</v>
      </c>
      <c r="X97" s="74">
        <v>0.05</v>
      </c>
      <c r="Y97" s="74">
        <v>0</v>
      </c>
      <c r="Z97" s="74">
        <v>0</v>
      </c>
      <c r="AA97" s="74">
        <v>0</v>
      </c>
      <c r="AB97" s="74">
        <v>0</v>
      </c>
      <c r="AC97" s="74">
        <v>3.2</v>
      </c>
      <c r="AD97" s="74">
        <v>19.2</v>
      </c>
      <c r="AE97" s="74">
        <v>1001.14</v>
      </c>
    </row>
    <row r="98" spans="1:31" s="74" customFormat="1" ht="10.5">
      <c r="D98" s="74" t="s">
        <v>35</v>
      </c>
      <c r="E98" s="74">
        <v>0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74">
        <v>0.05</v>
      </c>
      <c r="M98" s="74">
        <v>0.5</v>
      </c>
      <c r="N98" s="74">
        <v>0.5</v>
      </c>
      <c r="O98" s="74">
        <v>0.2</v>
      </c>
      <c r="P98" s="74">
        <v>0.2</v>
      </c>
      <c r="Q98" s="74">
        <v>0.05</v>
      </c>
      <c r="R98" s="74">
        <v>0.5</v>
      </c>
      <c r="S98" s="74">
        <v>0.5</v>
      </c>
      <c r="T98" s="74">
        <v>0.2</v>
      </c>
      <c r="U98" s="74">
        <v>0.2</v>
      </c>
      <c r="V98" s="74">
        <v>0.2</v>
      </c>
      <c r="W98" s="74">
        <v>0.05</v>
      </c>
      <c r="X98" s="74">
        <v>0.05</v>
      </c>
      <c r="Y98" s="74">
        <v>0</v>
      </c>
      <c r="Z98" s="74">
        <v>0</v>
      </c>
      <c r="AA98" s="74">
        <v>0</v>
      </c>
      <c r="AB98" s="74">
        <v>0</v>
      </c>
      <c r="AC98" s="74">
        <v>3.2</v>
      </c>
    </row>
    <row r="99" spans="1:31" s="74" customFormat="1" ht="10.5">
      <c r="D99" s="74" t="s">
        <v>33</v>
      </c>
      <c r="E99" s="74">
        <v>0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  <c r="P99" s="74">
        <v>0</v>
      </c>
      <c r="Q99" s="74">
        <v>0</v>
      </c>
      <c r="R99" s="74">
        <v>0</v>
      </c>
      <c r="S99" s="74">
        <v>0</v>
      </c>
      <c r="T99" s="74">
        <v>0</v>
      </c>
      <c r="U99" s="74">
        <v>0</v>
      </c>
      <c r="V99" s="74">
        <v>0</v>
      </c>
      <c r="W99" s="74">
        <v>0</v>
      </c>
      <c r="X99" s="74">
        <v>0</v>
      </c>
      <c r="Y99" s="74">
        <v>0</v>
      </c>
      <c r="Z99" s="74">
        <v>0</v>
      </c>
      <c r="AA99" s="74">
        <v>0</v>
      </c>
      <c r="AB99" s="74">
        <v>0</v>
      </c>
      <c r="AC99" s="74">
        <v>0</v>
      </c>
    </row>
    <row r="100" spans="1:31" s="74" customFormat="1" ht="10.5">
      <c r="D100" s="74" t="s">
        <v>36</v>
      </c>
      <c r="E100" s="74">
        <v>1</v>
      </c>
      <c r="F100" s="74">
        <v>1</v>
      </c>
      <c r="G100" s="74">
        <v>1</v>
      </c>
      <c r="H100" s="74">
        <v>1</v>
      </c>
      <c r="I100" s="74">
        <v>1</v>
      </c>
      <c r="J100" s="74">
        <v>1</v>
      </c>
      <c r="K100" s="74">
        <v>1</v>
      </c>
      <c r="L100" s="74">
        <v>1</v>
      </c>
      <c r="M100" s="74">
        <v>1</v>
      </c>
      <c r="N100" s="74">
        <v>1</v>
      </c>
      <c r="O100" s="74">
        <v>1</v>
      </c>
      <c r="P100" s="74">
        <v>1</v>
      </c>
      <c r="Q100" s="74">
        <v>1</v>
      </c>
      <c r="R100" s="74">
        <v>1</v>
      </c>
      <c r="S100" s="74">
        <v>1</v>
      </c>
      <c r="T100" s="74">
        <v>1</v>
      </c>
      <c r="U100" s="74">
        <v>1</v>
      </c>
      <c r="V100" s="74">
        <v>1</v>
      </c>
      <c r="W100" s="74">
        <v>1</v>
      </c>
      <c r="X100" s="74">
        <v>1</v>
      </c>
      <c r="Y100" s="74">
        <v>1</v>
      </c>
      <c r="Z100" s="74">
        <v>1</v>
      </c>
      <c r="AA100" s="74">
        <v>1</v>
      </c>
      <c r="AB100" s="74">
        <v>1</v>
      </c>
      <c r="AC100" s="74">
        <v>24</v>
      </c>
    </row>
    <row r="101" spans="1:31" s="74" customFormat="1" ht="10.5">
      <c r="A101" s="74" t="s">
        <v>66</v>
      </c>
      <c r="B101" s="74" t="s">
        <v>243</v>
      </c>
      <c r="C101" s="74" t="s">
        <v>244</v>
      </c>
      <c r="D101" s="74" t="s">
        <v>273</v>
      </c>
      <c r="E101" s="74">
        <v>0</v>
      </c>
      <c r="F101" s="74">
        <v>0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0.09</v>
      </c>
      <c r="N101" s="74">
        <v>0.09</v>
      </c>
      <c r="O101" s="74">
        <v>0.18</v>
      </c>
      <c r="P101" s="74">
        <v>0.18</v>
      </c>
      <c r="Q101" s="74">
        <v>0</v>
      </c>
      <c r="R101" s="74">
        <v>0.18</v>
      </c>
      <c r="S101" s="74">
        <v>0.18</v>
      </c>
      <c r="T101" s="74">
        <v>0.18</v>
      </c>
      <c r="U101" s="74">
        <v>0.09</v>
      </c>
      <c r="V101" s="74">
        <v>0</v>
      </c>
      <c r="W101" s="74">
        <v>0</v>
      </c>
      <c r="X101" s="74">
        <v>0</v>
      </c>
      <c r="Y101" s="74">
        <v>0</v>
      </c>
      <c r="Z101" s="74">
        <v>0</v>
      </c>
      <c r="AA101" s="74">
        <v>0</v>
      </c>
      <c r="AB101" s="74">
        <v>0</v>
      </c>
      <c r="AC101" s="74">
        <v>1.17</v>
      </c>
      <c r="AD101" s="74">
        <v>7.02</v>
      </c>
      <c r="AE101" s="74">
        <v>366.04</v>
      </c>
    </row>
    <row r="102" spans="1:31" s="74" customFormat="1" ht="10.5">
      <c r="D102" s="74" t="s">
        <v>35</v>
      </c>
      <c r="E102" s="74">
        <v>0</v>
      </c>
      <c r="F102" s="74">
        <v>0</v>
      </c>
      <c r="G102" s="74">
        <v>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0.09</v>
      </c>
      <c r="N102" s="74">
        <v>0.09</v>
      </c>
      <c r="O102" s="74">
        <v>0.18</v>
      </c>
      <c r="P102" s="74">
        <v>0.18</v>
      </c>
      <c r="Q102" s="74">
        <v>0</v>
      </c>
      <c r="R102" s="74">
        <v>0.18</v>
      </c>
      <c r="S102" s="74">
        <v>0.18</v>
      </c>
      <c r="T102" s="74">
        <v>0.18</v>
      </c>
      <c r="U102" s="74">
        <v>0.09</v>
      </c>
      <c r="V102" s="74">
        <v>0</v>
      </c>
      <c r="W102" s="74">
        <v>0</v>
      </c>
      <c r="X102" s="74">
        <v>0</v>
      </c>
      <c r="Y102" s="74">
        <v>0</v>
      </c>
      <c r="Z102" s="74">
        <v>0</v>
      </c>
      <c r="AA102" s="74">
        <v>0</v>
      </c>
      <c r="AB102" s="74">
        <v>0</v>
      </c>
      <c r="AC102" s="74">
        <v>1.17</v>
      </c>
    </row>
    <row r="103" spans="1:31" s="74" customFormat="1" ht="10.5">
      <c r="D103" s="74" t="s">
        <v>33</v>
      </c>
      <c r="E103" s="74">
        <v>0</v>
      </c>
      <c r="F103" s="74">
        <v>0</v>
      </c>
      <c r="G103" s="74">
        <v>0</v>
      </c>
      <c r="H103" s="74">
        <v>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  <c r="P103" s="74">
        <v>0</v>
      </c>
      <c r="Q103" s="74">
        <v>0</v>
      </c>
      <c r="R103" s="74">
        <v>0</v>
      </c>
      <c r="S103" s="74">
        <v>0</v>
      </c>
      <c r="T103" s="74">
        <v>0</v>
      </c>
      <c r="U103" s="74">
        <v>0</v>
      </c>
      <c r="V103" s="74">
        <v>0</v>
      </c>
      <c r="W103" s="74">
        <v>0</v>
      </c>
      <c r="X103" s="74">
        <v>0</v>
      </c>
      <c r="Y103" s="74">
        <v>0</v>
      </c>
      <c r="Z103" s="74">
        <v>0</v>
      </c>
      <c r="AA103" s="74">
        <v>0</v>
      </c>
      <c r="AB103" s="74">
        <v>0</v>
      </c>
      <c r="AC103" s="74">
        <v>0</v>
      </c>
    </row>
    <row r="104" spans="1:31" s="74" customFormat="1" ht="10.5">
      <c r="D104" s="74" t="s">
        <v>36</v>
      </c>
      <c r="E104" s="74">
        <v>1</v>
      </c>
      <c r="F104" s="74">
        <v>1</v>
      </c>
      <c r="G104" s="74">
        <v>1</v>
      </c>
      <c r="H104" s="74">
        <v>1</v>
      </c>
      <c r="I104" s="74">
        <v>1</v>
      </c>
      <c r="J104" s="74">
        <v>1</v>
      </c>
      <c r="K104" s="74">
        <v>1</v>
      </c>
      <c r="L104" s="74">
        <v>1</v>
      </c>
      <c r="M104" s="74">
        <v>1</v>
      </c>
      <c r="N104" s="74">
        <v>1</v>
      </c>
      <c r="O104" s="74">
        <v>1</v>
      </c>
      <c r="P104" s="74">
        <v>1</v>
      </c>
      <c r="Q104" s="74">
        <v>1</v>
      </c>
      <c r="R104" s="74">
        <v>1</v>
      </c>
      <c r="S104" s="74">
        <v>1</v>
      </c>
      <c r="T104" s="74">
        <v>1</v>
      </c>
      <c r="U104" s="74">
        <v>1</v>
      </c>
      <c r="V104" s="74">
        <v>1</v>
      </c>
      <c r="W104" s="74">
        <v>1</v>
      </c>
      <c r="X104" s="74">
        <v>1</v>
      </c>
      <c r="Y104" s="74">
        <v>1</v>
      </c>
      <c r="Z104" s="74">
        <v>1</v>
      </c>
      <c r="AA104" s="74">
        <v>1</v>
      </c>
      <c r="AB104" s="74">
        <v>1</v>
      </c>
      <c r="AC104" s="74">
        <v>24</v>
      </c>
    </row>
    <row r="105" spans="1:31" s="74" customFormat="1" ht="10.5">
      <c r="A105" s="74" t="s">
        <v>67</v>
      </c>
      <c r="B105" s="74" t="s">
        <v>243</v>
      </c>
      <c r="C105" s="74" t="s">
        <v>244</v>
      </c>
      <c r="D105" s="74" t="s">
        <v>245</v>
      </c>
      <c r="E105" s="74">
        <v>0</v>
      </c>
      <c r="F105" s="74">
        <v>0</v>
      </c>
      <c r="G105" s="74">
        <v>0</v>
      </c>
      <c r="H105" s="74">
        <v>0</v>
      </c>
      <c r="I105" s="74">
        <v>0</v>
      </c>
      <c r="J105" s="74">
        <v>0</v>
      </c>
      <c r="K105" s="74">
        <v>0.5</v>
      </c>
      <c r="L105" s="74">
        <v>1</v>
      </c>
      <c r="M105" s="74">
        <v>1</v>
      </c>
      <c r="N105" s="74">
        <v>1</v>
      </c>
      <c r="O105" s="74">
        <v>1</v>
      </c>
      <c r="P105" s="74">
        <v>0.5</v>
      </c>
      <c r="Q105" s="74">
        <v>0</v>
      </c>
      <c r="R105" s="74">
        <v>1</v>
      </c>
      <c r="S105" s="74">
        <v>1</v>
      </c>
      <c r="T105" s="74">
        <v>1</v>
      </c>
      <c r="U105" s="74">
        <v>1</v>
      </c>
      <c r="V105" s="74">
        <v>1</v>
      </c>
      <c r="W105" s="74">
        <v>1</v>
      </c>
      <c r="X105" s="74">
        <v>1</v>
      </c>
      <c r="Y105" s="74">
        <v>1</v>
      </c>
      <c r="Z105" s="74">
        <v>1</v>
      </c>
      <c r="AA105" s="74">
        <v>0.5</v>
      </c>
      <c r="AB105" s="74">
        <v>0</v>
      </c>
      <c r="AC105" s="74">
        <v>14.5</v>
      </c>
      <c r="AD105" s="74">
        <v>101.5</v>
      </c>
      <c r="AE105" s="74">
        <v>5292.5</v>
      </c>
    </row>
    <row r="106" spans="1:31" s="74" customFormat="1" ht="10.5">
      <c r="A106" s="74" t="s">
        <v>238</v>
      </c>
      <c r="B106" s="74" t="s">
        <v>243</v>
      </c>
      <c r="C106" s="74" t="s">
        <v>244</v>
      </c>
      <c r="D106" s="74" t="s">
        <v>245</v>
      </c>
      <c r="E106" s="74">
        <v>1</v>
      </c>
      <c r="F106" s="74">
        <v>1</v>
      </c>
      <c r="G106" s="74">
        <v>1</v>
      </c>
      <c r="H106" s="74">
        <v>1</v>
      </c>
      <c r="I106" s="74">
        <v>1</v>
      </c>
      <c r="J106" s="74">
        <v>1</v>
      </c>
      <c r="K106" s="74">
        <v>1</v>
      </c>
      <c r="L106" s="74">
        <v>1</v>
      </c>
      <c r="M106" s="74">
        <v>1</v>
      </c>
      <c r="N106" s="74">
        <v>1</v>
      </c>
      <c r="O106" s="74">
        <v>1</v>
      </c>
      <c r="P106" s="74">
        <v>1</v>
      </c>
      <c r="Q106" s="74">
        <v>1</v>
      </c>
      <c r="R106" s="74">
        <v>1</v>
      </c>
      <c r="S106" s="74">
        <v>1</v>
      </c>
      <c r="T106" s="74">
        <v>1</v>
      </c>
      <c r="U106" s="74">
        <v>1</v>
      </c>
      <c r="V106" s="74">
        <v>1</v>
      </c>
      <c r="W106" s="74">
        <v>1</v>
      </c>
      <c r="X106" s="74">
        <v>1</v>
      </c>
      <c r="Y106" s="74">
        <v>1</v>
      </c>
      <c r="Z106" s="74">
        <v>1</v>
      </c>
      <c r="AA106" s="74">
        <v>1</v>
      </c>
      <c r="AB106" s="74">
        <v>1</v>
      </c>
      <c r="AC106" s="74">
        <v>24</v>
      </c>
      <c r="AD106" s="74">
        <v>168</v>
      </c>
      <c r="AE106" s="74">
        <v>8760</v>
      </c>
    </row>
    <row r="107" spans="1:31" s="74" customFormat="1" ht="10.5">
      <c r="A107" s="74" t="s">
        <v>279</v>
      </c>
      <c r="B107" s="74" t="s">
        <v>243</v>
      </c>
      <c r="C107" s="74" t="s">
        <v>244</v>
      </c>
      <c r="D107" s="74" t="s">
        <v>245</v>
      </c>
      <c r="E107" s="74">
        <v>0.5</v>
      </c>
      <c r="F107" s="74">
        <v>0.5</v>
      </c>
      <c r="G107" s="74">
        <v>0.5</v>
      </c>
      <c r="H107" s="74">
        <v>0.5</v>
      </c>
      <c r="I107" s="74">
        <v>0.5</v>
      </c>
      <c r="J107" s="74">
        <v>0.5</v>
      </c>
      <c r="K107" s="74">
        <v>0.5</v>
      </c>
      <c r="L107" s="74">
        <v>0.5</v>
      </c>
      <c r="M107" s="74">
        <v>0.5</v>
      </c>
      <c r="N107" s="74">
        <v>0.5</v>
      </c>
      <c r="O107" s="74">
        <v>0.5</v>
      </c>
      <c r="P107" s="74">
        <v>0.5</v>
      </c>
      <c r="Q107" s="74">
        <v>0.5</v>
      </c>
      <c r="R107" s="74">
        <v>0.5</v>
      </c>
      <c r="S107" s="74">
        <v>0.5</v>
      </c>
      <c r="T107" s="74">
        <v>0.5</v>
      </c>
      <c r="U107" s="74">
        <v>0.5</v>
      </c>
      <c r="V107" s="74">
        <v>0.5</v>
      </c>
      <c r="W107" s="74">
        <v>0.5</v>
      </c>
      <c r="X107" s="74">
        <v>0.5</v>
      </c>
      <c r="Y107" s="74">
        <v>0.5</v>
      </c>
      <c r="Z107" s="74">
        <v>0.5</v>
      </c>
      <c r="AA107" s="74">
        <v>0.5</v>
      </c>
      <c r="AB107" s="74">
        <v>0.5</v>
      </c>
      <c r="AC107" s="74">
        <v>12</v>
      </c>
      <c r="AD107" s="74">
        <v>84</v>
      </c>
      <c r="AE107" s="74">
        <v>4380</v>
      </c>
    </row>
    <row r="108" spans="1:31" s="74" customFormat="1" ht="10.5">
      <c r="A108" s="74" t="s">
        <v>68</v>
      </c>
      <c r="B108" s="74" t="s">
        <v>243</v>
      </c>
      <c r="C108" s="74" t="s">
        <v>244</v>
      </c>
      <c r="D108" s="74" t="s">
        <v>245</v>
      </c>
      <c r="E108" s="74">
        <v>0.25</v>
      </c>
      <c r="F108" s="74">
        <v>0.25</v>
      </c>
      <c r="G108" s="74">
        <v>0.25</v>
      </c>
      <c r="H108" s="74">
        <v>0.25</v>
      </c>
      <c r="I108" s="74">
        <v>0.25</v>
      </c>
      <c r="J108" s="74">
        <v>0.25</v>
      </c>
      <c r="K108" s="74">
        <v>0.25</v>
      </c>
      <c r="L108" s="74">
        <v>0.25</v>
      </c>
      <c r="M108" s="74">
        <v>0.25</v>
      </c>
      <c r="N108" s="74">
        <v>0.25</v>
      </c>
      <c r="O108" s="74">
        <v>0.25</v>
      </c>
      <c r="P108" s="74">
        <v>0.25</v>
      </c>
      <c r="Q108" s="74">
        <v>0.25</v>
      </c>
      <c r="R108" s="74">
        <v>0.25</v>
      </c>
      <c r="S108" s="74">
        <v>0.25</v>
      </c>
      <c r="T108" s="74">
        <v>0.25</v>
      </c>
      <c r="U108" s="74">
        <v>0.25</v>
      </c>
      <c r="V108" s="74">
        <v>0.25</v>
      </c>
      <c r="W108" s="74">
        <v>0.25</v>
      </c>
      <c r="X108" s="74">
        <v>0.25</v>
      </c>
      <c r="Y108" s="74">
        <v>0.25</v>
      </c>
      <c r="Z108" s="74">
        <v>0.25</v>
      </c>
      <c r="AA108" s="74">
        <v>0.25</v>
      </c>
      <c r="AB108" s="74">
        <v>0.25</v>
      </c>
      <c r="AC108" s="74">
        <v>6</v>
      </c>
      <c r="AD108" s="74">
        <v>42</v>
      </c>
      <c r="AE108" s="74">
        <v>2190</v>
      </c>
    </row>
    <row r="109" spans="1:31" s="74" customFormat="1" ht="10.5">
      <c r="A109" s="74" t="s">
        <v>239</v>
      </c>
      <c r="B109" s="74" t="s">
        <v>243</v>
      </c>
      <c r="C109" s="74" t="s">
        <v>244</v>
      </c>
      <c r="D109" s="74" t="s">
        <v>270</v>
      </c>
      <c r="E109" s="74">
        <v>0.2</v>
      </c>
      <c r="F109" s="74">
        <v>0.15</v>
      </c>
      <c r="G109" s="74">
        <v>0.15</v>
      </c>
      <c r="H109" s="74">
        <v>0.15</v>
      </c>
      <c r="I109" s="74">
        <v>0.2</v>
      </c>
      <c r="J109" s="74">
        <v>0.25</v>
      </c>
      <c r="K109" s="74">
        <v>0.5</v>
      </c>
      <c r="L109" s="74">
        <v>0.6</v>
      </c>
      <c r="M109" s="74">
        <v>0.55000000000000004</v>
      </c>
      <c r="N109" s="74">
        <v>0.45</v>
      </c>
      <c r="O109" s="74">
        <v>0.4</v>
      </c>
      <c r="P109" s="74">
        <v>0.45</v>
      </c>
      <c r="Q109" s="74">
        <v>0.4</v>
      </c>
      <c r="R109" s="74">
        <v>0.35</v>
      </c>
      <c r="S109" s="74">
        <v>0.3</v>
      </c>
      <c r="T109" s="74">
        <v>0.3</v>
      </c>
      <c r="U109" s="74">
        <v>0.3</v>
      </c>
      <c r="V109" s="74">
        <v>0.4</v>
      </c>
      <c r="W109" s="74">
        <v>0.55000000000000004</v>
      </c>
      <c r="X109" s="74">
        <v>0.6</v>
      </c>
      <c r="Y109" s="74">
        <v>0.5</v>
      </c>
      <c r="Z109" s="74">
        <v>0.55000000000000004</v>
      </c>
      <c r="AA109" s="74">
        <v>0.45</v>
      </c>
      <c r="AB109" s="74">
        <v>0.25</v>
      </c>
      <c r="AC109" s="74">
        <v>9</v>
      </c>
      <c r="AD109" s="74">
        <v>63.3</v>
      </c>
      <c r="AE109" s="74">
        <v>3300.64</v>
      </c>
    </row>
    <row r="110" spans="1:31" s="74" customFormat="1" ht="10.5">
      <c r="D110" s="74" t="s">
        <v>277</v>
      </c>
      <c r="E110" s="74">
        <v>0.2</v>
      </c>
      <c r="F110" s="74">
        <v>0.15</v>
      </c>
      <c r="G110" s="74">
        <v>0.15</v>
      </c>
      <c r="H110" s="74">
        <v>0.15</v>
      </c>
      <c r="I110" s="74">
        <v>0.2</v>
      </c>
      <c r="J110" s="74">
        <v>0.25</v>
      </c>
      <c r="K110" s="74">
        <v>0.4</v>
      </c>
      <c r="L110" s="74">
        <v>0.5</v>
      </c>
      <c r="M110" s="74">
        <v>0.5</v>
      </c>
      <c r="N110" s="74">
        <v>0.5</v>
      </c>
      <c r="O110" s="74">
        <v>0.45</v>
      </c>
      <c r="P110" s="74">
        <v>0.5</v>
      </c>
      <c r="Q110" s="74">
        <v>0.5</v>
      </c>
      <c r="R110" s="74">
        <v>0.45</v>
      </c>
      <c r="S110" s="74">
        <v>0.4</v>
      </c>
      <c r="T110" s="74">
        <v>0.4</v>
      </c>
      <c r="U110" s="74">
        <v>0.35</v>
      </c>
      <c r="V110" s="74">
        <v>0.4</v>
      </c>
      <c r="W110" s="74">
        <v>0.55000000000000004</v>
      </c>
      <c r="X110" s="74">
        <v>0.55000000000000004</v>
      </c>
      <c r="Y110" s="74">
        <v>0.5</v>
      </c>
      <c r="Z110" s="74">
        <v>0.55000000000000004</v>
      </c>
      <c r="AA110" s="74">
        <v>0.4</v>
      </c>
      <c r="AB110" s="74">
        <v>0.3</v>
      </c>
      <c r="AC110" s="74">
        <v>9.3000000000000007</v>
      </c>
    </row>
    <row r="111" spans="1:31" s="74" customFormat="1" ht="10.5">
      <c r="D111" s="74" t="s">
        <v>278</v>
      </c>
      <c r="E111" s="74">
        <v>0.25</v>
      </c>
      <c r="F111" s="74">
        <v>0.2</v>
      </c>
      <c r="G111" s="74">
        <v>0.2</v>
      </c>
      <c r="H111" s="74">
        <v>0.2</v>
      </c>
      <c r="I111" s="74">
        <v>0.2</v>
      </c>
      <c r="J111" s="74">
        <v>0.3</v>
      </c>
      <c r="K111" s="74">
        <v>0.5</v>
      </c>
      <c r="L111" s="74">
        <v>0.5</v>
      </c>
      <c r="M111" s="74">
        <v>0.5</v>
      </c>
      <c r="N111" s="74">
        <v>0.55000000000000004</v>
      </c>
      <c r="O111" s="74">
        <v>0.5</v>
      </c>
      <c r="P111" s="74">
        <v>0.5</v>
      </c>
      <c r="Q111" s="74">
        <v>0.4</v>
      </c>
      <c r="R111" s="74">
        <v>0.4</v>
      </c>
      <c r="S111" s="74">
        <v>0.3</v>
      </c>
      <c r="T111" s="74">
        <v>0.3</v>
      </c>
      <c r="U111" s="74">
        <v>0.3</v>
      </c>
      <c r="V111" s="74">
        <v>0.4</v>
      </c>
      <c r="W111" s="74">
        <v>0.5</v>
      </c>
      <c r="X111" s="74">
        <v>0.5</v>
      </c>
      <c r="Y111" s="74">
        <v>0.4</v>
      </c>
      <c r="Z111" s="74">
        <v>0.5</v>
      </c>
      <c r="AA111" s="74">
        <v>0.4</v>
      </c>
      <c r="AB111" s="74">
        <v>0.2</v>
      </c>
      <c r="AC111" s="74">
        <v>9</v>
      </c>
    </row>
    <row r="112" spans="1:31" s="74" customFormat="1" ht="10.5">
      <c r="A112" s="74" t="s">
        <v>69</v>
      </c>
      <c r="B112" s="74" t="s">
        <v>243</v>
      </c>
      <c r="C112" s="74" t="s">
        <v>244</v>
      </c>
      <c r="D112" s="74" t="s">
        <v>273</v>
      </c>
      <c r="E112" s="74">
        <v>0.2</v>
      </c>
      <c r="F112" s="74">
        <v>0.15</v>
      </c>
      <c r="G112" s="74">
        <v>0.15</v>
      </c>
      <c r="H112" s="74">
        <v>0.15</v>
      </c>
      <c r="I112" s="74">
        <v>0.2</v>
      </c>
      <c r="J112" s="74">
        <v>0.35</v>
      </c>
      <c r="K112" s="74">
        <v>0.6</v>
      </c>
      <c r="L112" s="74">
        <v>0.8</v>
      </c>
      <c r="M112" s="74">
        <v>0.55000000000000004</v>
      </c>
      <c r="N112" s="74">
        <v>0.4</v>
      </c>
      <c r="O112" s="74">
        <v>0.3</v>
      </c>
      <c r="P112" s="74">
        <v>0.2</v>
      </c>
      <c r="Q112" s="74">
        <v>0.2</v>
      </c>
      <c r="R112" s="74">
        <v>0.2</v>
      </c>
      <c r="S112" s="74">
        <v>0.2</v>
      </c>
      <c r="T112" s="74">
        <v>0.2</v>
      </c>
      <c r="U112" s="74">
        <v>0.2</v>
      </c>
      <c r="V112" s="74">
        <v>0.3</v>
      </c>
      <c r="W112" s="74">
        <v>0.55000000000000004</v>
      </c>
      <c r="X112" s="74">
        <v>0.4</v>
      </c>
      <c r="Y112" s="74">
        <v>0.4</v>
      </c>
      <c r="Z112" s="74">
        <v>0.6</v>
      </c>
      <c r="AA112" s="74">
        <v>0.45</v>
      </c>
      <c r="AB112" s="74">
        <v>0.25</v>
      </c>
      <c r="AC112" s="74">
        <v>8</v>
      </c>
      <c r="AD112" s="74">
        <v>40</v>
      </c>
      <c r="AE112" s="74">
        <v>2085.71</v>
      </c>
    </row>
    <row r="113" spans="1:31" s="74" customFormat="1" ht="10.5">
      <c r="D113" s="74" t="s">
        <v>131</v>
      </c>
      <c r="E113" s="74">
        <v>0.2</v>
      </c>
      <c r="F113" s="74">
        <v>0.15</v>
      </c>
      <c r="G113" s="74">
        <v>0.15</v>
      </c>
      <c r="H113" s="74">
        <v>0.15</v>
      </c>
      <c r="I113" s="74">
        <v>0.2</v>
      </c>
      <c r="J113" s="74">
        <v>0.25</v>
      </c>
      <c r="K113" s="74">
        <v>0.35</v>
      </c>
      <c r="L113" s="74">
        <v>0.6</v>
      </c>
      <c r="M113" s="74">
        <v>0.8</v>
      </c>
      <c r="N113" s="74">
        <v>0.55000000000000004</v>
      </c>
      <c r="O113" s="74">
        <v>0.4</v>
      </c>
      <c r="P113" s="74">
        <v>0.3</v>
      </c>
      <c r="Q113" s="74">
        <v>0.2</v>
      </c>
      <c r="R113" s="74">
        <v>0.2</v>
      </c>
      <c r="S113" s="74">
        <v>0.2</v>
      </c>
      <c r="T113" s="74">
        <v>0.2</v>
      </c>
      <c r="U113" s="74">
        <v>0.2</v>
      </c>
      <c r="V113" s="74">
        <v>0.25</v>
      </c>
      <c r="W113" s="74">
        <v>0.3</v>
      </c>
      <c r="X113" s="74">
        <v>0.4</v>
      </c>
      <c r="Y113" s="74">
        <v>0.4</v>
      </c>
      <c r="Z113" s="74">
        <v>0.4</v>
      </c>
      <c r="AA113" s="74">
        <v>0.6</v>
      </c>
      <c r="AB113" s="74">
        <v>0.35</v>
      </c>
      <c r="AC113" s="74">
        <v>7.8</v>
      </c>
    </row>
    <row r="114" spans="1:31" s="74" customFormat="1" ht="10.5">
      <c r="A114" s="74" t="s">
        <v>70</v>
      </c>
      <c r="B114" s="74" t="s">
        <v>243</v>
      </c>
      <c r="C114" s="74" t="s">
        <v>244</v>
      </c>
      <c r="D114" s="74" t="s">
        <v>245</v>
      </c>
      <c r="E114" s="74">
        <v>0</v>
      </c>
      <c r="F114" s="74">
        <v>0</v>
      </c>
      <c r="G114" s="74">
        <v>0</v>
      </c>
      <c r="H114" s="74">
        <v>0</v>
      </c>
      <c r="I114" s="74">
        <v>0</v>
      </c>
      <c r="J114" s="74">
        <v>0</v>
      </c>
      <c r="K114" s="74">
        <v>0</v>
      </c>
      <c r="L114" s="74">
        <v>0</v>
      </c>
      <c r="M114" s="74">
        <v>1</v>
      </c>
      <c r="N114" s="74">
        <v>1</v>
      </c>
      <c r="O114" s="74">
        <v>1</v>
      </c>
      <c r="P114" s="74">
        <v>1</v>
      </c>
      <c r="Q114" s="74">
        <v>1</v>
      </c>
      <c r="R114" s="74">
        <v>1</v>
      </c>
      <c r="S114" s="74">
        <v>1</v>
      </c>
      <c r="T114" s="74">
        <v>1</v>
      </c>
      <c r="U114" s="74">
        <v>0</v>
      </c>
      <c r="V114" s="74">
        <v>0</v>
      </c>
      <c r="W114" s="74">
        <v>0</v>
      </c>
      <c r="X114" s="74">
        <v>0</v>
      </c>
      <c r="Y114" s="74">
        <v>0</v>
      </c>
      <c r="Z114" s="74">
        <v>0</v>
      </c>
      <c r="AA114" s="74">
        <v>0</v>
      </c>
      <c r="AB114" s="74">
        <v>0</v>
      </c>
      <c r="AC114" s="74">
        <v>8</v>
      </c>
      <c r="AD114" s="74">
        <v>56</v>
      </c>
      <c r="AE114" s="74">
        <v>2920</v>
      </c>
    </row>
    <row r="115" spans="1:31" s="74" customFormat="1" ht="10.5">
      <c r="A115" s="74" t="s">
        <v>269</v>
      </c>
      <c r="B115" s="74" t="s">
        <v>248</v>
      </c>
      <c r="C115" s="74" t="s">
        <v>244</v>
      </c>
      <c r="D115" s="74" t="s">
        <v>245</v>
      </c>
      <c r="E115" s="74">
        <v>1</v>
      </c>
      <c r="F115" s="74">
        <v>1</v>
      </c>
      <c r="G115" s="74">
        <v>1</v>
      </c>
      <c r="H115" s="74">
        <v>1</v>
      </c>
      <c r="I115" s="74">
        <v>1</v>
      </c>
      <c r="J115" s="74">
        <v>1</v>
      </c>
      <c r="K115" s="74">
        <v>1</v>
      </c>
      <c r="L115" s="74">
        <v>1</v>
      </c>
      <c r="M115" s="74">
        <v>1</v>
      </c>
      <c r="N115" s="74">
        <v>1</v>
      </c>
      <c r="O115" s="74">
        <v>1</v>
      </c>
      <c r="P115" s="74">
        <v>1</v>
      </c>
      <c r="Q115" s="74">
        <v>1</v>
      </c>
      <c r="R115" s="74">
        <v>1</v>
      </c>
      <c r="S115" s="74">
        <v>1</v>
      </c>
      <c r="T115" s="74">
        <v>1</v>
      </c>
      <c r="U115" s="74">
        <v>1</v>
      </c>
      <c r="V115" s="74">
        <v>1</v>
      </c>
      <c r="W115" s="74">
        <v>1</v>
      </c>
      <c r="X115" s="74">
        <v>1</v>
      </c>
      <c r="Y115" s="74">
        <v>1</v>
      </c>
      <c r="Z115" s="74">
        <v>1</v>
      </c>
      <c r="AA115" s="74">
        <v>1</v>
      </c>
      <c r="AB115" s="74">
        <v>1</v>
      </c>
      <c r="AC115" s="74">
        <v>24</v>
      </c>
      <c r="AD115" s="74">
        <v>168</v>
      </c>
      <c r="AE115" s="74">
        <v>8760</v>
      </c>
    </row>
    <row r="116" spans="1:31" s="74" customFormat="1" ht="10.5">
      <c r="A116" s="74" t="s">
        <v>247</v>
      </c>
      <c r="B116" s="74" t="s">
        <v>243</v>
      </c>
      <c r="C116" s="74" t="s">
        <v>244</v>
      </c>
      <c r="D116" s="74" t="s">
        <v>245</v>
      </c>
      <c r="E116" s="74">
        <v>1</v>
      </c>
      <c r="F116" s="74">
        <v>1</v>
      </c>
      <c r="G116" s="74">
        <v>1</v>
      </c>
      <c r="H116" s="74">
        <v>1</v>
      </c>
      <c r="I116" s="74">
        <v>1</v>
      </c>
      <c r="J116" s="74">
        <v>1</v>
      </c>
      <c r="K116" s="74">
        <v>1</v>
      </c>
      <c r="L116" s="74">
        <v>1</v>
      </c>
      <c r="M116" s="74">
        <v>1</v>
      </c>
      <c r="N116" s="74">
        <v>1</v>
      </c>
      <c r="O116" s="74">
        <v>1</v>
      </c>
      <c r="P116" s="74">
        <v>1</v>
      </c>
      <c r="Q116" s="74">
        <v>1</v>
      </c>
      <c r="R116" s="74">
        <v>1</v>
      </c>
      <c r="S116" s="74">
        <v>1</v>
      </c>
      <c r="T116" s="74">
        <v>1</v>
      </c>
      <c r="U116" s="74">
        <v>1</v>
      </c>
      <c r="V116" s="74">
        <v>1</v>
      </c>
      <c r="W116" s="74">
        <v>1</v>
      </c>
      <c r="X116" s="74">
        <v>1</v>
      </c>
      <c r="Y116" s="74">
        <v>1</v>
      </c>
      <c r="Z116" s="74">
        <v>1</v>
      </c>
      <c r="AA116" s="74">
        <v>1</v>
      </c>
      <c r="AB116" s="74">
        <v>1</v>
      </c>
      <c r="AC116" s="74">
        <v>24</v>
      </c>
      <c r="AD116" s="74">
        <v>168</v>
      </c>
      <c r="AE116" s="74">
        <v>8760</v>
      </c>
    </row>
    <row r="117" spans="1:31" s="74" customFormat="1" ht="10.5">
      <c r="A117" s="74" t="s">
        <v>249</v>
      </c>
      <c r="B117" s="74" t="s">
        <v>243</v>
      </c>
      <c r="C117" s="74" t="s">
        <v>244</v>
      </c>
      <c r="D117" s="74" t="s">
        <v>245</v>
      </c>
      <c r="E117" s="74">
        <v>0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0</v>
      </c>
      <c r="P117" s="74">
        <v>0</v>
      </c>
      <c r="Q117" s="74">
        <v>0</v>
      </c>
      <c r="R117" s="74">
        <v>0</v>
      </c>
      <c r="S117" s="74">
        <v>0</v>
      </c>
      <c r="T117" s="74">
        <v>0</v>
      </c>
      <c r="U117" s="74">
        <v>0</v>
      </c>
      <c r="V117" s="74">
        <v>0</v>
      </c>
      <c r="W117" s="74">
        <v>0</v>
      </c>
      <c r="X117" s="74">
        <v>0</v>
      </c>
      <c r="Y117" s="74">
        <v>0</v>
      </c>
      <c r="Z117" s="74">
        <v>0</v>
      </c>
      <c r="AA117" s="74">
        <v>0</v>
      </c>
      <c r="AB117" s="74">
        <v>0</v>
      </c>
      <c r="AC117" s="74">
        <v>0</v>
      </c>
      <c r="AD117" s="74">
        <v>0</v>
      </c>
      <c r="AE117" s="74">
        <v>0</v>
      </c>
    </row>
    <row r="118" spans="1:31" s="74" customFormat="1" ht="10.5">
      <c r="A118" s="74" t="s">
        <v>271</v>
      </c>
      <c r="B118" s="74" t="s">
        <v>248</v>
      </c>
      <c r="C118" s="74" t="s">
        <v>244</v>
      </c>
      <c r="D118" s="74" t="s">
        <v>245</v>
      </c>
      <c r="E118" s="74">
        <v>1</v>
      </c>
      <c r="F118" s="74">
        <v>1</v>
      </c>
      <c r="G118" s="74">
        <v>1</v>
      </c>
      <c r="H118" s="74">
        <v>1</v>
      </c>
      <c r="I118" s="74">
        <v>1</v>
      </c>
      <c r="J118" s="74">
        <v>1</v>
      </c>
      <c r="K118" s="74">
        <v>1</v>
      </c>
      <c r="L118" s="74">
        <v>1</v>
      </c>
      <c r="M118" s="74">
        <v>1</v>
      </c>
      <c r="N118" s="74">
        <v>1</v>
      </c>
      <c r="O118" s="74">
        <v>1</v>
      </c>
      <c r="P118" s="74">
        <v>1</v>
      </c>
      <c r="Q118" s="74">
        <v>1</v>
      </c>
      <c r="R118" s="74">
        <v>1</v>
      </c>
      <c r="S118" s="74">
        <v>1</v>
      </c>
      <c r="T118" s="74">
        <v>1</v>
      </c>
      <c r="U118" s="74">
        <v>1</v>
      </c>
      <c r="V118" s="74">
        <v>1</v>
      </c>
      <c r="W118" s="74">
        <v>1</v>
      </c>
      <c r="X118" s="74">
        <v>1</v>
      </c>
      <c r="Y118" s="74">
        <v>1</v>
      </c>
      <c r="Z118" s="74">
        <v>1</v>
      </c>
      <c r="AA118" s="74">
        <v>1</v>
      </c>
      <c r="AB118" s="74">
        <v>1</v>
      </c>
      <c r="AC118" s="74">
        <v>24</v>
      </c>
      <c r="AD118" s="74">
        <v>168</v>
      </c>
      <c r="AE118" s="74">
        <v>8760</v>
      </c>
    </row>
    <row r="119" spans="1:31" s="74" customFormat="1" ht="10.5">
      <c r="A119" s="74" t="s">
        <v>257</v>
      </c>
      <c r="B119" s="74" t="s">
        <v>248</v>
      </c>
      <c r="C119" s="74" t="s">
        <v>244</v>
      </c>
      <c r="D119" s="74" t="s">
        <v>245</v>
      </c>
      <c r="E119" s="74">
        <v>1</v>
      </c>
      <c r="F119" s="74">
        <v>1</v>
      </c>
      <c r="G119" s="74">
        <v>1</v>
      </c>
      <c r="H119" s="74">
        <v>1</v>
      </c>
      <c r="I119" s="74">
        <v>1</v>
      </c>
      <c r="J119" s="74">
        <v>1</v>
      </c>
      <c r="K119" s="74">
        <v>1</v>
      </c>
      <c r="L119" s="74">
        <v>1</v>
      </c>
      <c r="M119" s="74">
        <v>1</v>
      </c>
      <c r="N119" s="74">
        <v>1</v>
      </c>
      <c r="O119" s="74">
        <v>1</v>
      </c>
      <c r="P119" s="74">
        <v>1</v>
      </c>
      <c r="Q119" s="74">
        <v>1</v>
      </c>
      <c r="R119" s="74">
        <v>1</v>
      </c>
      <c r="S119" s="74">
        <v>1</v>
      </c>
      <c r="T119" s="74">
        <v>1</v>
      </c>
      <c r="U119" s="74">
        <v>1</v>
      </c>
      <c r="V119" s="74">
        <v>1</v>
      </c>
      <c r="W119" s="74">
        <v>1</v>
      </c>
      <c r="X119" s="74">
        <v>1</v>
      </c>
      <c r="Y119" s="74">
        <v>1</v>
      </c>
      <c r="Z119" s="74">
        <v>1</v>
      </c>
      <c r="AA119" s="74">
        <v>1</v>
      </c>
      <c r="AB119" s="74">
        <v>1</v>
      </c>
      <c r="AC119" s="74">
        <v>24</v>
      </c>
      <c r="AD119" s="74">
        <v>168</v>
      </c>
      <c r="AE119" s="74">
        <v>8760</v>
      </c>
    </row>
    <row r="120" spans="1:31" s="74" customFormat="1" ht="10.5">
      <c r="A120" s="74" t="s">
        <v>258</v>
      </c>
      <c r="B120" s="74" t="s">
        <v>243</v>
      </c>
      <c r="C120" s="74" t="s">
        <v>244</v>
      </c>
      <c r="D120" s="74" t="s">
        <v>245</v>
      </c>
      <c r="E120" s="74">
        <v>1</v>
      </c>
      <c r="F120" s="74">
        <v>1</v>
      </c>
      <c r="G120" s="74">
        <v>1</v>
      </c>
      <c r="H120" s="74">
        <v>1</v>
      </c>
      <c r="I120" s="74">
        <v>1</v>
      </c>
      <c r="J120" s="74">
        <v>1</v>
      </c>
      <c r="K120" s="74">
        <v>1</v>
      </c>
      <c r="L120" s="74">
        <v>1</v>
      </c>
      <c r="M120" s="74">
        <v>1</v>
      </c>
      <c r="N120" s="74">
        <v>1</v>
      </c>
      <c r="O120" s="74">
        <v>1</v>
      </c>
      <c r="P120" s="74">
        <v>1</v>
      </c>
      <c r="Q120" s="74">
        <v>1</v>
      </c>
      <c r="R120" s="74">
        <v>1</v>
      </c>
      <c r="S120" s="74">
        <v>1</v>
      </c>
      <c r="T120" s="74">
        <v>1</v>
      </c>
      <c r="U120" s="74">
        <v>1</v>
      </c>
      <c r="V120" s="74">
        <v>1</v>
      </c>
      <c r="W120" s="74">
        <v>1</v>
      </c>
      <c r="X120" s="74">
        <v>1</v>
      </c>
      <c r="Y120" s="74">
        <v>1</v>
      </c>
      <c r="Z120" s="74">
        <v>1</v>
      </c>
      <c r="AA120" s="74">
        <v>1</v>
      </c>
      <c r="AB120" s="74">
        <v>1</v>
      </c>
      <c r="AC120" s="74">
        <v>24</v>
      </c>
      <c r="AD120" s="74">
        <v>168</v>
      </c>
      <c r="AE120" s="74">
        <v>8760</v>
      </c>
    </row>
    <row r="121" spans="1:31" s="74" customFormat="1" ht="10.5">
      <c r="A121" s="74" t="s">
        <v>259</v>
      </c>
      <c r="B121" s="74" t="s">
        <v>243</v>
      </c>
      <c r="C121" s="74" t="s">
        <v>244</v>
      </c>
      <c r="D121" s="74" t="s">
        <v>245</v>
      </c>
      <c r="E121" s="74">
        <v>1</v>
      </c>
      <c r="F121" s="74">
        <v>1</v>
      </c>
      <c r="G121" s="74">
        <v>1</v>
      </c>
      <c r="H121" s="74">
        <v>1</v>
      </c>
      <c r="I121" s="74">
        <v>1</v>
      </c>
      <c r="J121" s="74">
        <v>1</v>
      </c>
      <c r="K121" s="74">
        <v>1</v>
      </c>
      <c r="L121" s="74">
        <v>1</v>
      </c>
      <c r="M121" s="74">
        <v>1</v>
      </c>
      <c r="N121" s="74">
        <v>1</v>
      </c>
      <c r="O121" s="74">
        <v>1</v>
      </c>
      <c r="P121" s="74">
        <v>1</v>
      </c>
      <c r="Q121" s="74">
        <v>1</v>
      </c>
      <c r="R121" s="74">
        <v>1</v>
      </c>
      <c r="S121" s="74">
        <v>1</v>
      </c>
      <c r="T121" s="74">
        <v>1</v>
      </c>
      <c r="U121" s="74">
        <v>1</v>
      </c>
      <c r="V121" s="74">
        <v>1</v>
      </c>
      <c r="W121" s="74">
        <v>1</v>
      </c>
      <c r="X121" s="74">
        <v>1</v>
      </c>
      <c r="Y121" s="74">
        <v>1</v>
      </c>
      <c r="Z121" s="74">
        <v>1</v>
      </c>
      <c r="AA121" s="74">
        <v>1</v>
      </c>
      <c r="AB121" s="74">
        <v>1</v>
      </c>
      <c r="AC121" s="74">
        <v>24</v>
      </c>
      <c r="AD121" s="74">
        <v>168</v>
      </c>
      <c r="AE121" s="74">
        <v>8760</v>
      </c>
    </row>
    <row r="122" spans="1:31" s="74" customFormat="1" ht="10.5">
      <c r="A122" s="74" t="s">
        <v>260</v>
      </c>
      <c r="B122" s="74" t="s">
        <v>243</v>
      </c>
      <c r="C122" s="74" t="s">
        <v>244</v>
      </c>
      <c r="D122" s="74" t="s">
        <v>245</v>
      </c>
      <c r="E122" s="74">
        <v>1</v>
      </c>
      <c r="F122" s="74">
        <v>1</v>
      </c>
      <c r="G122" s="74">
        <v>1</v>
      </c>
      <c r="H122" s="74">
        <v>1</v>
      </c>
      <c r="I122" s="74">
        <v>1</v>
      </c>
      <c r="J122" s="74">
        <v>1</v>
      </c>
      <c r="K122" s="74">
        <v>1</v>
      </c>
      <c r="L122" s="74">
        <v>1</v>
      </c>
      <c r="M122" s="74">
        <v>1</v>
      </c>
      <c r="N122" s="74">
        <v>1</v>
      </c>
      <c r="O122" s="74">
        <v>1</v>
      </c>
      <c r="P122" s="74">
        <v>1</v>
      </c>
      <c r="Q122" s="74">
        <v>1</v>
      </c>
      <c r="R122" s="74">
        <v>1</v>
      </c>
      <c r="S122" s="74">
        <v>1</v>
      </c>
      <c r="T122" s="74">
        <v>1</v>
      </c>
      <c r="U122" s="74">
        <v>1</v>
      </c>
      <c r="V122" s="74">
        <v>1</v>
      </c>
      <c r="W122" s="74">
        <v>1</v>
      </c>
      <c r="X122" s="74">
        <v>1</v>
      </c>
      <c r="Y122" s="74">
        <v>1</v>
      </c>
      <c r="Z122" s="74">
        <v>1</v>
      </c>
      <c r="AA122" s="74">
        <v>1</v>
      </c>
      <c r="AB122" s="74">
        <v>1</v>
      </c>
      <c r="AC122" s="74">
        <v>24</v>
      </c>
      <c r="AD122" s="74">
        <v>168</v>
      </c>
      <c r="AE122" s="74">
        <v>8760</v>
      </c>
    </row>
    <row r="123" spans="1:31" s="74" customFormat="1" ht="10.5">
      <c r="A123" s="74" t="s">
        <v>221</v>
      </c>
      <c r="B123" s="74" t="s">
        <v>246</v>
      </c>
      <c r="C123" s="74" t="s">
        <v>244</v>
      </c>
      <c r="D123" s="74" t="s">
        <v>245</v>
      </c>
      <c r="E123" s="74">
        <v>21</v>
      </c>
      <c r="F123" s="74">
        <v>21</v>
      </c>
      <c r="G123" s="74">
        <v>21</v>
      </c>
      <c r="H123" s="74">
        <v>21</v>
      </c>
      <c r="I123" s="74">
        <v>21</v>
      </c>
      <c r="J123" s="74">
        <v>21</v>
      </c>
      <c r="K123" s="74">
        <v>21</v>
      </c>
      <c r="L123" s="74">
        <v>21</v>
      </c>
      <c r="M123" s="74">
        <v>21</v>
      </c>
      <c r="N123" s="74">
        <v>21</v>
      </c>
      <c r="O123" s="74">
        <v>21</v>
      </c>
      <c r="P123" s="74">
        <v>21</v>
      </c>
      <c r="Q123" s="74">
        <v>21</v>
      </c>
      <c r="R123" s="74">
        <v>21</v>
      </c>
      <c r="S123" s="74">
        <v>21</v>
      </c>
      <c r="T123" s="74">
        <v>21</v>
      </c>
      <c r="U123" s="74">
        <v>21</v>
      </c>
      <c r="V123" s="74">
        <v>21</v>
      </c>
      <c r="W123" s="74">
        <v>21</v>
      </c>
      <c r="X123" s="74">
        <v>21</v>
      </c>
      <c r="Y123" s="74">
        <v>21</v>
      </c>
      <c r="Z123" s="74">
        <v>21</v>
      </c>
      <c r="AA123" s="74">
        <v>21</v>
      </c>
      <c r="AB123" s="74">
        <v>21</v>
      </c>
      <c r="AC123" s="74">
        <v>504</v>
      </c>
      <c r="AD123" s="74">
        <v>3528</v>
      </c>
      <c r="AE123" s="74">
        <v>183960</v>
      </c>
    </row>
    <row r="124" spans="1:31" s="74" customFormat="1" ht="10.5">
      <c r="A124" s="74" t="s">
        <v>129</v>
      </c>
      <c r="B124" s="74" t="s">
        <v>246</v>
      </c>
      <c r="C124" s="74" t="s">
        <v>244</v>
      </c>
      <c r="D124" s="74" t="s">
        <v>130</v>
      </c>
      <c r="E124" s="74">
        <v>21</v>
      </c>
      <c r="F124" s="74">
        <v>21</v>
      </c>
      <c r="G124" s="74">
        <v>21</v>
      </c>
      <c r="H124" s="74">
        <v>21</v>
      </c>
      <c r="I124" s="74">
        <v>21</v>
      </c>
      <c r="J124" s="74">
        <v>21</v>
      </c>
      <c r="K124" s="74">
        <v>21</v>
      </c>
      <c r="L124" s="74">
        <v>21</v>
      </c>
      <c r="M124" s="74">
        <v>21</v>
      </c>
      <c r="N124" s="74">
        <v>21</v>
      </c>
      <c r="O124" s="74">
        <v>21</v>
      </c>
      <c r="P124" s="74">
        <v>21</v>
      </c>
      <c r="Q124" s="74">
        <v>21</v>
      </c>
      <c r="R124" s="74">
        <v>21</v>
      </c>
      <c r="S124" s="74">
        <v>21</v>
      </c>
      <c r="T124" s="74">
        <v>21</v>
      </c>
      <c r="U124" s="74">
        <v>21</v>
      </c>
      <c r="V124" s="74">
        <v>21</v>
      </c>
      <c r="W124" s="74">
        <v>21</v>
      </c>
      <c r="X124" s="74">
        <v>21</v>
      </c>
      <c r="Y124" s="74">
        <v>21</v>
      </c>
      <c r="Z124" s="74">
        <v>21</v>
      </c>
      <c r="AA124" s="74">
        <v>21</v>
      </c>
      <c r="AB124" s="74">
        <v>21</v>
      </c>
      <c r="AC124" s="74">
        <v>504</v>
      </c>
      <c r="AD124" s="74">
        <v>0</v>
      </c>
      <c r="AE124" s="74">
        <v>0</v>
      </c>
    </row>
    <row r="125" spans="1:31" s="74" customFormat="1" ht="10.5">
      <c r="D125" s="74" t="s">
        <v>131</v>
      </c>
      <c r="E125" s="74">
        <v>21</v>
      </c>
      <c r="F125" s="74">
        <v>21</v>
      </c>
      <c r="G125" s="74">
        <v>21</v>
      </c>
      <c r="H125" s="74">
        <v>21</v>
      </c>
      <c r="I125" s="74">
        <v>21</v>
      </c>
      <c r="J125" s="74">
        <v>21</v>
      </c>
      <c r="K125" s="74">
        <v>21</v>
      </c>
      <c r="L125" s="74">
        <v>20</v>
      </c>
      <c r="M125" s="74">
        <v>20</v>
      </c>
      <c r="N125" s="74">
        <v>20</v>
      </c>
      <c r="O125" s="74">
        <v>19</v>
      </c>
      <c r="P125" s="74">
        <v>19</v>
      </c>
      <c r="Q125" s="74">
        <v>19</v>
      </c>
      <c r="R125" s="74">
        <v>19</v>
      </c>
      <c r="S125" s="74">
        <v>19</v>
      </c>
      <c r="T125" s="74">
        <v>19</v>
      </c>
      <c r="U125" s="74">
        <v>20</v>
      </c>
      <c r="V125" s="74">
        <v>20</v>
      </c>
      <c r="W125" s="74">
        <v>20</v>
      </c>
      <c r="X125" s="74">
        <v>21</v>
      </c>
      <c r="Y125" s="74">
        <v>21</v>
      </c>
      <c r="Z125" s="74">
        <v>21</v>
      </c>
      <c r="AA125" s="74">
        <v>21</v>
      </c>
      <c r="AB125" s="74">
        <v>21</v>
      </c>
      <c r="AC125" s="74">
        <v>486</v>
      </c>
    </row>
    <row r="126" spans="1:31" s="74" customFormat="1" ht="10.5">
      <c r="A126" s="74" t="s">
        <v>222</v>
      </c>
      <c r="B126" s="74" t="s">
        <v>246</v>
      </c>
      <c r="C126" s="74" t="s">
        <v>244</v>
      </c>
      <c r="D126" s="74" t="s">
        <v>245</v>
      </c>
      <c r="E126" s="74">
        <v>24</v>
      </c>
      <c r="F126" s="74">
        <v>24</v>
      </c>
      <c r="G126" s="74">
        <v>24</v>
      </c>
      <c r="H126" s="74">
        <v>24</v>
      </c>
      <c r="I126" s="74">
        <v>24</v>
      </c>
      <c r="J126" s="74">
        <v>24</v>
      </c>
      <c r="K126" s="74">
        <v>24</v>
      </c>
      <c r="L126" s="74">
        <v>24</v>
      </c>
      <c r="M126" s="74">
        <v>24</v>
      </c>
      <c r="N126" s="74">
        <v>24</v>
      </c>
      <c r="O126" s="74">
        <v>24</v>
      </c>
      <c r="P126" s="74">
        <v>24</v>
      </c>
      <c r="Q126" s="74">
        <v>24</v>
      </c>
      <c r="R126" s="74">
        <v>24</v>
      </c>
      <c r="S126" s="74">
        <v>24</v>
      </c>
      <c r="T126" s="74">
        <v>24</v>
      </c>
      <c r="U126" s="74">
        <v>24</v>
      </c>
      <c r="V126" s="74">
        <v>24</v>
      </c>
      <c r="W126" s="74">
        <v>24</v>
      </c>
      <c r="X126" s="74">
        <v>24</v>
      </c>
      <c r="Y126" s="74">
        <v>24</v>
      </c>
      <c r="Z126" s="74">
        <v>24</v>
      </c>
      <c r="AA126" s="74">
        <v>24</v>
      </c>
      <c r="AB126" s="74">
        <v>24</v>
      </c>
      <c r="AC126" s="74">
        <v>576</v>
      </c>
      <c r="AD126" s="74">
        <v>4032</v>
      </c>
      <c r="AE126" s="74">
        <v>210240</v>
      </c>
    </row>
    <row r="127" spans="1:31" s="74" customFormat="1" ht="10.5">
      <c r="A127" s="74" t="s">
        <v>132</v>
      </c>
      <c r="B127" s="74" t="s">
        <v>246</v>
      </c>
      <c r="C127" s="74" t="s">
        <v>244</v>
      </c>
      <c r="D127" s="74" t="s">
        <v>130</v>
      </c>
      <c r="E127" s="74">
        <v>24</v>
      </c>
      <c r="F127" s="74">
        <v>24</v>
      </c>
      <c r="G127" s="74">
        <v>24</v>
      </c>
      <c r="H127" s="74">
        <v>24</v>
      </c>
      <c r="I127" s="74">
        <v>24</v>
      </c>
      <c r="J127" s="74">
        <v>24</v>
      </c>
      <c r="K127" s="74">
        <v>24</v>
      </c>
      <c r="L127" s="74">
        <v>24</v>
      </c>
      <c r="M127" s="74">
        <v>24</v>
      </c>
      <c r="N127" s="74">
        <v>24</v>
      </c>
      <c r="O127" s="74">
        <v>24</v>
      </c>
      <c r="P127" s="74">
        <v>24</v>
      </c>
      <c r="Q127" s="74">
        <v>24</v>
      </c>
      <c r="R127" s="74">
        <v>24</v>
      </c>
      <c r="S127" s="74">
        <v>24</v>
      </c>
      <c r="T127" s="74">
        <v>24</v>
      </c>
      <c r="U127" s="74">
        <v>24</v>
      </c>
      <c r="V127" s="74">
        <v>24</v>
      </c>
      <c r="W127" s="74">
        <v>24</v>
      </c>
      <c r="X127" s="74">
        <v>24</v>
      </c>
      <c r="Y127" s="74">
        <v>24</v>
      </c>
      <c r="Z127" s="74">
        <v>24</v>
      </c>
      <c r="AA127" s="74">
        <v>24</v>
      </c>
      <c r="AB127" s="74">
        <v>24</v>
      </c>
      <c r="AC127" s="74">
        <v>576</v>
      </c>
      <c r="AD127" s="74">
        <v>0</v>
      </c>
      <c r="AE127" s="74">
        <v>0</v>
      </c>
    </row>
    <row r="128" spans="1:31" s="74" customFormat="1" ht="10.5">
      <c r="D128" s="74" t="s">
        <v>131</v>
      </c>
      <c r="E128" s="74">
        <v>24</v>
      </c>
      <c r="F128" s="74">
        <v>24</v>
      </c>
      <c r="G128" s="74">
        <v>24</v>
      </c>
      <c r="H128" s="74">
        <v>24</v>
      </c>
      <c r="I128" s="74">
        <v>24</v>
      </c>
      <c r="J128" s="74">
        <v>24</v>
      </c>
      <c r="K128" s="74">
        <v>24</v>
      </c>
      <c r="L128" s="74">
        <v>25</v>
      </c>
      <c r="M128" s="74">
        <v>25</v>
      </c>
      <c r="N128" s="74">
        <v>25</v>
      </c>
      <c r="O128" s="74">
        <v>26</v>
      </c>
      <c r="P128" s="74">
        <v>26</v>
      </c>
      <c r="Q128" s="74">
        <v>26</v>
      </c>
      <c r="R128" s="74">
        <v>26</v>
      </c>
      <c r="S128" s="74">
        <v>26</v>
      </c>
      <c r="T128" s="74">
        <v>26</v>
      </c>
      <c r="U128" s="74">
        <v>25</v>
      </c>
      <c r="V128" s="74">
        <v>25</v>
      </c>
      <c r="W128" s="74">
        <v>25</v>
      </c>
      <c r="X128" s="74">
        <v>24</v>
      </c>
      <c r="Y128" s="74">
        <v>24</v>
      </c>
      <c r="Z128" s="74">
        <v>24</v>
      </c>
      <c r="AA128" s="74">
        <v>24</v>
      </c>
      <c r="AB128" s="74">
        <v>24</v>
      </c>
      <c r="AC128" s="74">
        <v>594</v>
      </c>
    </row>
    <row r="129" spans="1:31" s="74" customFormat="1" ht="10.5">
      <c r="A129" s="74" t="s">
        <v>71</v>
      </c>
      <c r="B129" s="74" t="s">
        <v>246</v>
      </c>
      <c r="C129" s="74" t="s">
        <v>244</v>
      </c>
      <c r="D129" s="74" t="s">
        <v>245</v>
      </c>
      <c r="E129" s="74">
        <v>7.2</v>
      </c>
      <c r="F129" s="74">
        <v>7.2</v>
      </c>
      <c r="G129" s="74">
        <v>7.2</v>
      </c>
      <c r="H129" s="74">
        <v>7.2</v>
      </c>
      <c r="I129" s="74">
        <v>7.2</v>
      </c>
      <c r="J129" s="74">
        <v>7.2</v>
      </c>
      <c r="K129" s="74">
        <v>7.2</v>
      </c>
      <c r="L129" s="74">
        <v>7.2</v>
      </c>
      <c r="M129" s="74">
        <v>7.2</v>
      </c>
      <c r="N129" s="74">
        <v>7.2</v>
      </c>
      <c r="O129" s="74">
        <v>7.2</v>
      </c>
      <c r="P129" s="74">
        <v>7.2</v>
      </c>
      <c r="Q129" s="74">
        <v>7.2</v>
      </c>
      <c r="R129" s="74">
        <v>7.2</v>
      </c>
      <c r="S129" s="74">
        <v>7.2</v>
      </c>
      <c r="T129" s="74">
        <v>7.2</v>
      </c>
      <c r="U129" s="74">
        <v>7.2</v>
      </c>
      <c r="V129" s="74">
        <v>7.2</v>
      </c>
      <c r="W129" s="74">
        <v>7.2</v>
      </c>
      <c r="X129" s="74">
        <v>7.2</v>
      </c>
      <c r="Y129" s="74">
        <v>7.2</v>
      </c>
      <c r="Z129" s="74">
        <v>7.2</v>
      </c>
      <c r="AA129" s="74">
        <v>7.2</v>
      </c>
      <c r="AB129" s="74">
        <v>7.2</v>
      </c>
      <c r="AC129" s="74">
        <v>172.8</v>
      </c>
      <c r="AD129" s="74">
        <v>1209.5999999999999</v>
      </c>
      <c r="AE129" s="74">
        <v>63072</v>
      </c>
    </row>
    <row r="130" spans="1:31" s="74" customFormat="1" ht="10.5">
      <c r="A130" s="74" t="s">
        <v>72</v>
      </c>
      <c r="B130" s="74" t="s">
        <v>246</v>
      </c>
      <c r="C130" s="74" t="s">
        <v>244</v>
      </c>
      <c r="D130" s="74" t="s">
        <v>245</v>
      </c>
      <c r="E130" s="74">
        <v>21.1</v>
      </c>
      <c r="F130" s="74">
        <v>21.1</v>
      </c>
      <c r="G130" s="74">
        <v>21.1</v>
      </c>
      <c r="H130" s="74">
        <v>21.1</v>
      </c>
      <c r="I130" s="74">
        <v>21.1</v>
      </c>
      <c r="J130" s="74">
        <v>21.1</v>
      </c>
      <c r="K130" s="74">
        <v>21.1</v>
      </c>
      <c r="L130" s="74">
        <v>21.1</v>
      </c>
      <c r="M130" s="74">
        <v>21.1</v>
      </c>
      <c r="N130" s="74">
        <v>21.1</v>
      </c>
      <c r="O130" s="74">
        <v>21.1</v>
      </c>
      <c r="P130" s="74">
        <v>21.1</v>
      </c>
      <c r="Q130" s="74">
        <v>21.1</v>
      </c>
      <c r="R130" s="74">
        <v>21.1</v>
      </c>
      <c r="S130" s="74">
        <v>21.1</v>
      </c>
      <c r="T130" s="74">
        <v>21.1</v>
      </c>
      <c r="U130" s="74">
        <v>21.1</v>
      </c>
      <c r="V130" s="74">
        <v>21.1</v>
      </c>
      <c r="W130" s="74">
        <v>21.1</v>
      </c>
      <c r="X130" s="74">
        <v>21.1</v>
      </c>
      <c r="Y130" s="74">
        <v>21.1</v>
      </c>
      <c r="Z130" s="74">
        <v>21.1</v>
      </c>
      <c r="AA130" s="74">
        <v>21.1</v>
      </c>
      <c r="AB130" s="74">
        <v>21.1</v>
      </c>
      <c r="AC130" s="74">
        <v>506.4</v>
      </c>
      <c r="AD130" s="74">
        <v>3544.8</v>
      </c>
      <c r="AE130" s="74">
        <v>184836</v>
      </c>
    </row>
    <row r="131" spans="1:31" s="74" customFormat="1" ht="10.5">
      <c r="A131" s="74" t="s">
        <v>73</v>
      </c>
      <c r="B131" s="74" t="s">
        <v>246</v>
      </c>
      <c r="C131" s="74" t="s">
        <v>244</v>
      </c>
      <c r="D131" s="74" t="s">
        <v>245</v>
      </c>
      <c r="E131" s="74">
        <v>21.1</v>
      </c>
      <c r="F131" s="74">
        <v>21.1</v>
      </c>
      <c r="G131" s="74">
        <v>21.1</v>
      </c>
      <c r="H131" s="74">
        <v>21.1</v>
      </c>
      <c r="I131" s="74">
        <v>21.1</v>
      </c>
      <c r="J131" s="74">
        <v>21.1</v>
      </c>
      <c r="K131" s="74">
        <v>21.1</v>
      </c>
      <c r="L131" s="74">
        <v>21.1</v>
      </c>
      <c r="M131" s="74">
        <v>21.1</v>
      </c>
      <c r="N131" s="74">
        <v>21.1</v>
      </c>
      <c r="O131" s="74">
        <v>21.1</v>
      </c>
      <c r="P131" s="74">
        <v>21.1</v>
      </c>
      <c r="Q131" s="74">
        <v>21.1</v>
      </c>
      <c r="R131" s="74">
        <v>21.1</v>
      </c>
      <c r="S131" s="74">
        <v>21.1</v>
      </c>
      <c r="T131" s="74">
        <v>21.1</v>
      </c>
      <c r="U131" s="74">
        <v>21.1</v>
      </c>
      <c r="V131" s="74">
        <v>21.1</v>
      </c>
      <c r="W131" s="74">
        <v>21.1</v>
      </c>
      <c r="X131" s="74">
        <v>21.1</v>
      </c>
      <c r="Y131" s="74">
        <v>21.1</v>
      </c>
      <c r="Z131" s="74">
        <v>21.1</v>
      </c>
      <c r="AA131" s="74">
        <v>21.1</v>
      </c>
      <c r="AB131" s="74">
        <v>21.1</v>
      </c>
      <c r="AC131" s="74">
        <v>506.4</v>
      </c>
      <c r="AD131" s="74">
        <v>3544.8</v>
      </c>
      <c r="AE131" s="74">
        <v>184836</v>
      </c>
    </row>
    <row r="132" spans="1:31" s="74" customFormat="1" ht="10.5">
      <c r="A132" s="74" t="s">
        <v>74</v>
      </c>
      <c r="B132" s="74" t="s">
        <v>246</v>
      </c>
      <c r="C132" s="74" t="s">
        <v>244</v>
      </c>
      <c r="D132" s="74" t="s">
        <v>245</v>
      </c>
      <c r="E132" s="74">
        <v>18.899999999999999</v>
      </c>
      <c r="F132" s="74">
        <v>18.899999999999999</v>
      </c>
      <c r="G132" s="74">
        <v>18.899999999999999</v>
      </c>
      <c r="H132" s="74">
        <v>18.899999999999999</v>
      </c>
      <c r="I132" s="74">
        <v>18.899999999999999</v>
      </c>
      <c r="J132" s="74">
        <v>18.899999999999999</v>
      </c>
      <c r="K132" s="74">
        <v>18.899999999999999</v>
      </c>
      <c r="L132" s="74">
        <v>18.899999999999999</v>
      </c>
      <c r="M132" s="74">
        <v>18.899999999999999</v>
      </c>
      <c r="N132" s="74">
        <v>18.899999999999999</v>
      </c>
      <c r="O132" s="74">
        <v>18.899999999999999</v>
      </c>
      <c r="P132" s="74">
        <v>18.899999999999999</v>
      </c>
      <c r="Q132" s="74">
        <v>18.899999999999999</v>
      </c>
      <c r="R132" s="74">
        <v>18.899999999999999</v>
      </c>
      <c r="S132" s="74">
        <v>18.899999999999999</v>
      </c>
      <c r="T132" s="74">
        <v>18.899999999999999</v>
      </c>
      <c r="U132" s="74">
        <v>18.899999999999999</v>
      </c>
      <c r="V132" s="74">
        <v>18.899999999999999</v>
      </c>
      <c r="W132" s="74">
        <v>18.899999999999999</v>
      </c>
      <c r="X132" s="74">
        <v>18.899999999999999</v>
      </c>
      <c r="Y132" s="74">
        <v>18.899999999999999</v>
      </c>
      <c r="Z132" s="74">
        <v>18.899999999999999</v>
      </c>
      <c r="AA132" s="74">
        <v>18.899999999999999</v>
      </c>
      <c r="AB132" s="74">
        <v>18.899999999999999</v>
      </c>
      <c r="AC132" s="74">
        <v>453.6</v>
      </c>
      <c r="AD132" s="74">
        <v>3175.2</v>
      </c>
      <c r="AE132" s="74">
        <v>165564</v>
      </c>
    </row>
    <row r="133" spans="1:31" s="74" customFormat="1" ht="10.5">
      <c r="A133" s="74" t="s">
        <v>75</v>
      </c>
      <c r="B133" s="74" t="s">
        <v>246</v>
      </c>
      <c r="C133" s="74" t="s">
        <v>244</v>
      </c>
      <c r="D133" s="74" t="s">
        <v>245</v>
      </c>
      <c r="E133" s="74">
        <v>23.3</v>
      </c>
      <c r="F133" s="74">
        <v>23.3</v>
      </c>
      <c r="G133" s="74">
        <v>23.3</v>
      </c>
      <c r="H133" s="74">
        <v>23.3</v>
      </c>
      <c r="I133" s="74">
        <v>23.3</v>
      </c>
      <c r="J133" s="74">
        <v>23.3</v>
      </c>
      <c r="K133" s="74">
        <v>23.3</v>
      </c>
      <c r="L133" s="74">
        <v>23.3</v>
      </c>
      <c r="M133" s="74">
        <v>23.3</v>
      </c>
      <c r="N133" s="74">
        <v>23.3</v>
      </c>
      <c r="O133" s="74">
        <v>23.3</v>
      </c>
      <c r="P133" s="74">
        <v>23.3</v>
      </c>
      <c r="Q133" s="74">
        <v>23.3</v>
      </c>
      <c r="R133" s="74">
        <v>23.3</v>
      </c>
      <c r="S133" s="74">
        <v>23.3</v>
      </c>
      <c r="T133" s="74">
        <v>23.3</v>
      </c>
      <c r="U133" s="74">
        <v>23.3</v>
      </c>
      <c r="V133" s="74">
        <v>23.3</v>
      </c>
      <c r="W133" s="74">
        <v>23.3</v>
      </c>
      <c r="X133" s="74">
        <v>23.3</v>
      </c>
      <c r="Y133" s="74">
        <v>23.3</v>
      </c>
      <c r="Z133" s="74">
        <v>23.3</v>
      </c>
      <c r="AA133" s="74">
        <v>23.3</v>
      </c>
      <c r="AB133" s="74">
        <v>23.3</v>
      </c>
      <c r="AC133" s="74">
        <v>559.20000000000005</v>
      </c>
      <c r="AD133" s="74">
        <v>3914.4</v>
      </c>
      <c r="AE133" s="74">
        <v>204108</v>
      </c>
    </row>
    <row r="134" spans="1:31" s="74" customFormat="1" ht="10.5">
      <c r="A134" s="74" t="s">
        <v>76</v>
      </c>
      <c r="B134" s="74" t="s">
        <v>246</v>
      </c>
      <c r="C134" s="74" t="s">
        <v>244</v>
      </c>
      <c r="D134" s="74" t="s">
        <v>245</v>
      </c>
      <c r="E134" s="74">
        <v>21.1</v>
      </c>
      <c r="F134" s="74">
        <v>21.1</v>
      </c>
      <c r="G134" s="74">
        <v>21.1</v>
      </c>
      <c r="H134" s="74">
        <v>21.1</v>
      </c>
      <c r="I134" s="74">
        <v>21.1</v>
      </c>
      <c r="J134" s="74">
        <v>21.1</v>
      </c>
      <c r="K134" s="74">
        <v>21.1</v>
      </c>
      <c r="L134" s="74">
        <v>21.1</v>
      </c>
      <c r="M134" s="74">
        <v>21.1</v>
      </c>
      <c r="N134" s="74">
        <v>21.1</v>
      </c>
      <c r="O134" s="74">
        <v>21.1</v>
      </c>
      <c r="P134" s="74">
        <v>21.1</v>
      </c>
      <c r="Q134" s="74">
        <v>21.1</v>
      </c>
      <c r="R134" s="74">
        <v>21.1</v>
      </c>
      <c r="S134" s="74">
        <v>21.1</v>
      </c>
      <c r="T134" s="74">
        <v>21.1</v>
      </c>
      <c r="U134" s="74">
        <v>21.1</v>
      </c>
      <c r="V134" s="74">
        <v>21.1</v>
      </c>
      <c r="W134" s="74">
        <v>21.1</v>
      </c>
      <c r="X134" s="74">
        <v>21.1</v>
      </c>
      <c r="Y134" s="74">
        <v>21.1</v>
      </c>
      <c r="Z134" s="74">
        <v>21.1</v>
      </c>
      <c r="AA134" s="74">
        <v>21.1</v>
      </c>
      <c r="AB134" s="74">
        <v>21.1</v>
      </c>
      <c r="AC134" s="74">
        <v>506.4</v>
      </c>
      <c r="AD134" s="74">
        <v>3544.8</v>
      </c>
      <c r="AE134" s="74">
        <v>184836</v>
      </c>
    </row>
    <row r="135" spans="1:31" s="74" customFormat="1" ht="10.5">
      <c r="A135" s="74" t="s">
        <v>77</v>
      </c>
      <c r="B135" s="74" t="s">
        <v>246</v>
      </c>
      <c r="C135" s="74" t="s">
        <v>244</v>
      </c>
      <c r="D135" s="74" t="s">
        <v>245</v>
      </c>
      <c r="E135" s="74">
        <v>23.9</v>
      </c>
      <c r="F135" s="74">
        <v>23.9</v>
      </c>
      <c r="G135" s="74">
        <v>23.9</v>
      </c>
      <c r="H135" s="74">
        <v>23.9</v>
      </c>
      <c r="I135" s="74">
        <v>23.9</v>
      </c>
      <c r="J135" s="74">
        <v>23.9</v>
      </c>
      <c r="K135" s="74">
        <v>23.9</v>
      </c>
      <c r="L135" s="74">
        <v>23.9</v>
      </c>
      <c r="M135" s="74">
        <v>23.9</v>
      </c>
      <c r="N135" s="74">
        <v>23.9</v>
      </c>
      <c r="O135" s="74">
        <v>23.9</v>
      </c>
      <c r="P135" s="74">
        <v>23.9</v>
      </c>
      <c r="Q135" s="74">
        <v>23.9</v>
      </c>
      <c r="R135" s="74">
        <v>23.9</v>
      </c>
      <c r="S135" s="74">
        <v>23.9</v>
      </c>
      <c r="T135" s="74">
        <v>23.9</v>
      </c>
      <c r="U135" s="74">
        <v>23.9</v>
      </c>
      <c r="V135" s="74">
        <v>23.9</v>
      </c>
      <c r="W135" s="74">
        <v>23.9</v>
      </c>
      <c r="X135" s="74">
        <v>23.9</v>
      </c>
      <c r="Y135" s="74">
        <v>23.9</v>
      </c>
      <c r="Z135" s="74">
        <v>23.9</v>
      </c>
      <c r="AA135" s="74">
        <v>23.9</v>
      </c>
      <c r="AB135" s="74">
        <v>23.9</v>
      </c>
      <c r="AC135" s="74">
        <v>573.6</v>
      </c>
      <c r="AD135" s="74">
        <v>4015.2</v>
      </c>
      <c r="AE135" s="74">
        <v>209364</v>
      </c>
    </row>
    <row r="136" spans="1:31" s="74" customFormat="1" ht="10.5">
      <c r="A136" s="74" t="s">
        <v>415</v>
      </c>
      <c r="B136" s="74" t="s">
        <v>246</v>
      </c>
      <c r="C136" s="74" t="s">
        <v>244</v>
      </c>
      <c r="D136" s="74" t="s">
        <v>245</v>
      </c>
      <c r="E136" s="74">
        <v>15.6</v>
      </c>
      <c r="F136" s="74">
        <v>15.6</v>
      </c>
      <c r="G136" s="74">
        <v>15.6</v>
      </c>
      <c r="H136" s="74">
        <v>15.6</v>
      </c>
      <c r="I136" s="74">
        <v>15.6</v>
      </c>
      <c r="J136" s="74">
        <v>15.6</v>
      </c>
      <c r="K136" s="74">
        <v>15.6</v>
      </c>
      <c r="L136" s="74">
        <v>15.6</v>
      </c>
      <c r="M136" s="74">
        <v>15.6</v>
      </c>
      <c r="N136" s="74">
        <v>15.6</v>
      </c>
      <c r="O136" s="74">
        <v>15.6</v>
      </c>
      <c r="P136" s="74">
        <v>15.6</v>
      </c>
      <c r="Q136" s="74">
        <v>15.6</v>
      </c>
      <c r="R136" s="74">
        <v>15.6</v>
      </c>
      <c r="S136" s="74">
        <v>15.6</v>
      </c>
      <c r="T136" s="74">
        <v>15.6</v>
      </c>
      <c r="U136" s="74">
        <v>15.6</v>
      </c>
      <c r="V136" s="74">
        <v>15.6</v>
      </c>
      <c r="W136" s="74">
        <v>15.6</v>
      </c>
      <c r="X136" s="74">
        <v>15.6</v>
      </c>
      <c r="Y136" s="74">
        <v>15.6</v>
      </c>
      <c r="Z136" s="74">
        <v>15.6</v>
      </c>
      <c r="AA136" s="74">
        <v>15.6</v>
      </c>
      <c r="AB136" s="74">
        <v>15.6</v>
      </c>
      <c r="AC136" s="74">
        <v>374.4</v>
      </c>
      <c r="AD136" s="74">
        <v>2620.8000000000002</v>
      </c>
      <c r="AE136" s="74">
        <v>136656</v>
      </c>
    </row>
    <row r="137" spans="1:31" s="74" customFormat="1" ht="10.5">
      <c r="A137" s="74" t="s">
        <v>416</v>
      </c>
      <c r="B137" s="74" t="s">
        <v>246</v>
      </c>
      <c r="C137" s="74" t="s">
        <v>244</v>
      </c>
      <c r="D137" s="74" t="s">
        <v>245</v>
      </c>
      <c r="E137" s="74">
        <v>40</v>
      </c>
      <c r="F137" s="74">
        <v>40</v>
      </c>
      <c r="G137" s="74">
        <v>40</v>
      </c>
      <c r="H137" s="74">
        <v>40</v>
      </c>
      <c r="I137" s="74">
        <v>40</v>
      </c>
      <c r="J137" s="74">
        <v>40</v>
      </c>
      <c r="K137" s="74">
        <v>40</v>
      </c>
      <c r="L137" s="74">
        <v>40</v>
      </c>
      <c r="M137" s="74">
        <v>40</v>
      </c>
      <c r="N137" s="74">
        <v>40</v>
      </c>
      <c r="O137" s="74">
        <v>40</v>
      </c>
      <c r="P137" s="74">
        <v>40</v>
      </c>
      <c r="Q137" s="74">
        <v>40</v>
      </c>
      <c r="R137" s="74">
        <v>40</v>
      </c>
      <c r="S137" s="74">
        <v>40</v>
      </c>
      <c r="T137" s="74">
        <v>40</v>
      </c>
      <c r="U137" s="74">
        <v>40</v>
      </c>
      <c r="V137" s="74">
        <v>40</v>
      </c>
      <c r="W137" s="74">
        <v>40</v>
      </c>
      <c r="X137" s="74">
        <v>40</v>
      </c>
      <c r="Y137" s="74">
        <v>40</v>
      </c>
      <c r="Z137" s="74">
        <v>40</v>
      </c>
      <c r="AA137" s="74">
        <v>40</v>
      </c>
      <c r="AB137" s="74">
        <v>40</v>
      </c>
      <c r="AC137" s="74">
        <v>960</v>
      </c>
      <c r="AD137" s="74">
        <v>6720</v>
      </c>
      <c r="AE137" s="74">
        <v>350400</v>
      </c>
    </row>
    <row r="138" spans="1:31" s="74" customFormat="1" ht="10.5">
      <c r="A138" s="74" t="s">
        <v>78</v>
      </c>
      <c r="B138" s="74" t="s">
        <v>248</v>
      </c>
      <c r="C138" s="74" t="s">
        <v>244</v>
      </c>
      <c r="D138" s="74" t="s">
        <v>245</v>
      </c>
      <c r="E138" s="74">
        <v>0</v>
      </c>
      <c r="F138" s="74">
        <v>0</v>
      </c>
      <c r="G138" s="74">
        <v>0</v>
      </c>
      <c r="H138" s="74">
        <v>0</v>
      </c>
      <c r="I138" s="74">
        <v>0</v>
      </c>
      <c r="J138" s="74">
        <v>0</v>
      </c>
      <c r="K138" s="74">
        <v>0</v>
      </c>
      <c r="L138" s="74">
        <v>0</v>
      </c>
      <c r="M138" s="74">
        <v>1</v>
      </c>
      <c r="N138" s="74">
        <v>1</v>
      </c>
      <c r="O138" s="74">
        <v>1</v>
      </c>
      <c r="P138" s="74">
        <v>1</v>
      </c>
      <c r="Q138" s="74">
        <v>1</v>
      </c>
      <c r="R138" s="74">
        <v>1</v>
      </c>
      <c r="S138" s="74">
        <v>1</v>
      </c>
      <c r="T138" s="74">
        <v>1</v>
      </c>
      <c r="U138" s="74">
        <v>1</v>
      </c>
      <c r="V138" s="74">
        <v>1</v>
      </c>
      <c r="W138" s="74">
        <v>0</v>
      </c>
      <c r="X138" s="74">
        <v>0</v>
      </c>
      <c r="Y138" s="74">
        <v>0</v>
      </c>
      <c r="Z138" s="74">
        <v>0</v>
      </c>
      <c r="AA138" s="74">
        <v>0</v>
      </c>
      <c r="AB138" s="74">
        <v>0</v>
      </c>
      <c r="AC138" s="74">
        <v>10</v>
      </c>
      <c r="AD138" s="74">
        <v>70</v>
      </c>
      <c r="AE138" s="74">
        <v>3650</v>
      </c>
    </row>
    <row r="139" spans="1:31" s="74" customFormat="1" ht="10.5">
      <c r="A139" s="74" t="s">
        <v>261</v>
      </c>
      <c r="B139" s="74" t="s">
        <v>262</v>
      </c>
      <c r="C139" s="74" t="s">
        <v>244</v>
      </c>
      <c r="D139" s="74" t="s">
        <v>270</v>
      </c>
      <c r="E139" s="74">
        <v>50</v>
      </c>
      <c r="F139" s="74">
        <v>50</v>
      </c>
      <c r="G139" s="74">
        <v>50</v>
      </c>
      <c r="H139" s="74">
        <v>50</v>
      </c>
      <c r="I139" s="74">
        <v>50</v>
      </c>
      <c r="J139" s="74">
        <v>50</v>
      </c>
      <c r="K139" s="74">
        <v>50</v>
      </c>
      <c r="L139" s="74">
        <v>50</v>
      </c>
      <c r="M139" s="74">
        <v>50</v>
      </c>
      <c r="N139" s="74">
        <v>50</v>
      </c>
      <c r="O139" s="74">
        <v>50</v>
      </c>
      <c r="P139" s="74">
        <v>50</v>
      </c>
      <c r="Q139" s="74">
        <v>50</v>
      </c>
      <c r="R139" s="74">
        <v>50</v>
      </c>
      <c r="S139" s="74">
        <v>50</v>
      </c>
      <c r="T139" s="74">
        <v>50</v>
      </c>
      <c r="U139" s="74">
        <v>50</v>
      </c>
      <c r="V139" s="74">
        <v>50</v>
      </c>
      <c r="W139" s="74">
        <v>50</v>
      </c>
      <c r="X139" s="74">
        <v>50</v>
      </c>
      <c r="Y139" s="74">
        <v>50</v>
      </c>
      <c r="Z139" s="74">
        <v>50</v>
      </c>
      <c r="AA139" s="74">
        <v>50</v>
      </c>
      <c r="AB139" s="74">
        <v>50</v>
      </c>
      <c r="AC139" s="74">
        <v>1200</v>
      </c>
      <c r="AD139" s="74">
        <v>8400</v>
      </c>
      <c r="AE139" s="74">
        <v>438000</v>
      </c>
    </row>
    <row r="140" spans="1:31" s="74" customFormat="1" ht="10.5">
      <c r="D140" s="74" t="s">
        <v>277</v>
      </c>
      <c r="E140" s="74">
        <v>50</v>
      </c>
      <c r="F140" s="74">
        <v>50</v>
      </c>
      <c r="G140" s="74">
        <v>50</v>
      </c>
      <c r="H140" s="74">
        <v>50</v>
      </c>
      <c r="I140" s="74">
        <v>50</v>
      </c>
      <c r="J140" s="74">
        <v>50</v>
      </c>
      <c r="K140" s="74">
        <v>50</v>
      </c>
      <c r="L140" s="74">
        <v>50</v>
      </c>
      <c r="M140" s="74">
        <v>50</v>
      </c>
      <c r="N140" s="74">
        <v>50</v>
      </c>
      <c r="O140" s="74">
        <v>50</v>
      </c>
      <c r="P140" s="74">
        <v>50</v>
      </c>
      <c r="Q140" s="74">
        <v>50</v>
      </c>
      <c r="R140" s="74">
        <v>50</v>
      </c>
      <c r="S140" s="74">
        <v>50</v>
      </c>
      <c r="T140" s="74">
        <v>50</v>
      </c>
      <c r="U140" s="74">
        <v>50</v>
      </c>
      <c r="V140" s="74">
        <v>50</v>
      </c>
      <c r="W140" s="74">
        <v>50</v>
      </c>
      <c r="X140" s="74">
        <v>50</v>
      </c>
      <c r="Y140" s="74">
        <v>50</v>
      </c>
      <c r="Z140" s="74">
        <v>50</v>
      </c>
      <c r="AA140" s="74">
        <v>50</v>
      </c>
      <c r="AB140" s="74">
        <v>50</v>
      </c>
      <c r="AC140" s="74">
        <v>1200</v>
      </c>
    </row>
    <row r="141" spans="1:31" s="74" customFormat="1" ht="10.5">
      <c r="D141" s="74" t="s">
        <v>278</v>
      </c>
      <c r="E141" s="74">
        <v>50</v>
      </c>
      <c r="F141" s="74">
        <v>50</v>
      </c>
      <c r="G141" s="74">
        <v>50</v>
      </c>
      <c r="H141" s="74">
        <v>50</v>
      </c>
      <c r="I141" s="74">
        <v>50</v>
      </c>
      <c r="J141" s="74">
        <v>50</v>
      </c>
      <c r="K141" s="74">
        <v>50</v>
      </c>
      <c r="L141" s="74">
        <v>50</v>
      </c>
      <c r="M141" s="74">
        <v>50</v>
      </c>
      <c r="N141" s="74">
        <v>50</v>
      </c>
      <c r="O141" s="74">
        <v>50</v>
      </c>
      <c r="P141" s="74">
        <v>50</v>
      </c>
      <c r="Q141" s="74">
        <v>50</v>
      </c>
      <c r="R141" s="74">
        <v>50</v>
      </c>
      <c r="S141" s="74">
        <v>50</v>
      </c>
      <c r="T141" s="74">
        <v>50</v>
      </c>
      <c r="U141" s="74">
        <v>50</v>
      </c>
      <c r="V141" s="74">
        <v>50</v>
      </c>
      <c r="W141" s="74">
        <v>50</v>
      </c>
      <c r="X141" s="74">
        <v>50</v>
      </c>
      <c r="Y141" s="74">
        <v>50</v>
      </c>
      <c r="Z141" s="74">
        <v>50</v>
      </c>
      <c r="AA141" s="74">
        <v>50</v>
      </c>
      <c r="AB141" s="74">
        <v>50</v>
      </c>
      <c r="AC141" s="74">
        <v>1200</v>
      </c>
    </row>
    <row r="142" spans="1:31" s="74" customFormat="1" ht="10.5">
      <c r="A142" s="74" t="s">
        <v>417</v>
      </c>
      <c r="B142" s="74" t="s">
        <v>262</v>
      </c>
      <c r="C142" s="74" t="s">
        <v>244</v>
      </c>
      <c r="D142" s="74" t="s">
        <v>245</v>
      </c>
      <c r="E142" s="74">
        <v>30</v>
      </c>
      <c r="F142" s="74">
        <v>30</v>
      </c>
      <c r="G142" s="74">
        <v>30</v>
      </c>
      <c r="H142" s="74">
        <v>30</v>
      </c>
      <c r="I142" s="74">
        <v>30</v>
      </c>
      <c r="J142" s="74">
        <v>30</v>
      </c>
      <c r="K142" s="74">
        <v>30</v>
      </c>
      <c r="L142" s="74">
        <v>30</v>
      </c>
      <c r="M142" s="74">
        <v>30</v>
      </c>
      <c r="N142" s="74">
        <v>30</v>
      </c>
      <c r="O142" s="74">
        <v>30</v>
      </c>
      <c r="P142" s="74">
        <v>30</v>
      </c>
      <c r="Q142" s="74">
        <v>30</v>
      </c>
      <c r="R142" s="74">
        <v>30</v>
      </c>
      <c r="S142" s="74">
        <v>30</v>
      </c>
      <c r="T142" s="74">
        <v>30</v>
      </c>
      <c r="U142" s="74">
        <v>30</v>
      </c>
      <c r="V142" s="74">
        <v>30</v>
      </c>
      <c r="W142" s="74">
        <v>30</v>
      </c>
      <c r="X142" s="74">
        <v>30</v>
      </c>
      <c r="Y142" s="74">
        <v>30</v>
      </c>
      <c r="Z142" s="74">
        <v>30</v>
      </c>
      <c r="AA142" s="74">
        <v>30</v>
      </c>
      <c r="AB142" s="74">
        <v>30</v>
      </c>
      <c r="AC142" s="74">
        <v>720</v>
      </c>
      <c r="AD142" s="74">
        <v>5040</v>
      </c>
      <c r="AE142" s="74">
        <v>262800</v>
      </c>
    </row>
    <row r="143" spans="1:31" s="74" customFormat="1" ht="10.5">
      <c r="A143" s="74" t="s">
        <v>418</v>
      </c>
      <c r="B143" s="74" t="s">
        <v>262</v>
      </c>
      <c r="C143" s="74" t="s">
        <v>244</v>
      </c>
      <c r="D143" s="74" t="s">
        <v>245</v>
      </c>
      <c r="E143" s="74">
        <v>60</v>
      </c>
      <c r="F143" s="74">
        <v>60</v>
      </c>
      <c r="G143" s="74">
        <v>60</v>
      </c>
      <c r="H143" s="74">
        <v>60</v>
      </c>
      <c r="I143" s="74">
        <v>60</v>
      </c>
      <c r="J143" s="74">
        <v>60</v>
      </c>
      <c r="K143" s="74">
        <v>60</v>
      </c>
      <c r="L143" s="74">
        <v>60</v>
      </c>
      <c r="M143" s="74">
        <v>60</v>
      </c>
      <c r="N143" s="74">
        <v>60</v>
      </c>
      <c r="O143" s="74">
        <v>60</v>
      </c>
      <c r="P143" s="74">
        <v>60</v>
      </c>
      <c r="Q143" s="74">
        <v>60</v>
      </c>
      <c r="R143" s="74">
        <v>60</v>
      </c>
      <c r="S143" s="74">
        <v>60</v>
      </c>
      <c r="T143" s="74">
        <v>60</v>
      </c>
      <c r="U143" s="74">
        <v>60</v>
      </c>
      <c r="V143" s="74">
        <v>60</v>
      </c>
      <c r="W143" s="74">
        <v>60</v>
      </c>
      <c r="X143" s="74">
        <v>60</v>
      </c>
      <c r="Y143" s="74">
        <v>60</v>
      </c>
      <c r="Z143" s="74">
        <v>60</v>
      </c>
      <c r="AA143" s="74">
        <v>60</v>
      </c>
      <c r="AB143" s="74">
        <v>60</v>
      </c>
      <c r="AC143" s="74">
        <v>1440</v>
      </c>
      <c r="AD143" s="74">
        <v>10080</v>
      </c>
      <c r="AE143" s="74">
        <v>525600</v>
      </c>
    </row>
    <row r="144" spans="1:31" s="74" customFormat="1" ht="10.5">
      <c r="A144" s="74" t="s">
        <v>275</v>
      </c>
      <c r="B144" s="74" t="s">
        <v>243</v>
      </c>
      <c r="C144" s="74" t="s">
        <v>244</v>
      </c>
      <c r="D144" s="74" t="s">
        <v>245</v>
      </c>
      <c r="E144" s="74">
        <v>1</v>
      </c>
      <c r="F144" s="74">
        <v>1</v>
      </c>
      <c r="G144" s="74">
        <v>1</v>
      </c>
      <c r="H144" s="74">
        <v>1</v>
      </c>
      <c r="I144" s="74">
        <v>1</v>
      </c>
      <c r="J144" s="74">
        <v>1</v>
      </c>
      <c r="K144" s="74">
        <v>1</v>
      </c>
      <c r="L144" s="74">
        <v>1</v>
      </c>
      <c r="M144" s="74">
        <v>1</v>
      </c>
      <c r="N144" s="74">
        <v>1</v>
      </c>
      <c r="O144" s="74">
        <v>1</v>
      </c>
      <c r="P144" s="74">
        <v>1</v>
      </c>
      <c r="Q144" s="74">
        <v>1</v>
      </c>
      <c r="R144" s="74">
        <v>1</v>
      </c>
      <c r="S144" s="74">
        <v>1</v>
      </c>
      <c r="T144" s="74">
        <v>1</v>
      </c>
      <c r="U144" s="74">
        <v>1</v>
      </c>
      <c r="V144" s="74">
        <v>1</v>
      </c>
      <c r="W144" s="74">
        <v>1</v>
      </c>
      <c r="X144" s="74">
        <v>1</v>
      </c>
      <c r="Y144" s="74">
        <v>1</v>
      </c>
      <c r="Z144" s="74">
        <v>1</v>
      </c>
      <c r="AA144" s="74">
        <v>1</v>
      </c>
      <c r="AB144" s="74">
        <v>1</v>
      </c>
      <c r="AC144" s="74">
        <v>24</v>
      </c>
      <c r="AD144" s="74">
        <v>168</v>
      </c>
      <c r="AE144" s="74">
        <v>8760</v>
      </c>
    </row>
    <row r="145" spans="1:31" s="74" customFormat="1" ht="10.5">
      <c r="A145" s="74" t="s">
        <v>274</v>
      </c>
      <c r="B145" s="74" t="s">
        <v>243</v>
      </c>
      <c r="C145" s="74" t="s">
        <v>244</v>
      </c>
      <c r="D145" s="74" t="s">
        <v>245</v>
      </c>
      <c r="E145" s="74">
        <v>1</v>
      </c>
      <c r="F145" s="74">
        <v>1</v>
      </c>
      <c r="G145" s="74">
        <v>1</v>
      </c>
      <c r="H145" s="74">
        <v>1</v>
      </c>
      <c r="I145" s="74">
        <v>1</v>
      </c>
      <c r="J145" s="74">
        <v>1</v>
      </c>
      <c r="K145" s="74">
        <v>1</v>
      </c>
      <c r="L145" s="74">
        <v>1</v>
      </c>
      <c r="M145" s="74">
        <v>1</v>
      </c>
      <c r="N145" s="74">
        <v>1</v>
      </c>
      <c r="O145" s="74">
        <v>1</v>
      </c>
      <c r="P145" s="74">
        <v>1</v>
      </c>
      <c r="Q145" s="74">
        <v>1</v>
      </c>
      <c r="R145" s="74">
        <v>1</v>
      </c>
      <c r="S145" s="74">
        <v>1</v>
      </c>
      <c r="T145" s="74">
        <v>1</v>
      </c>
      <c r="U145" s="74">
        <v>1</v>
      </c>
      <c r="V145" s="74">
        <v>1</v>
      </c>
      <c r="W145" s="74">
        <v>1</v>
      </c>
      <c r="X145" s="74">
        <v>1</v>
      </c>
      <c r="Y145" s="74">
        <v>1</v>
      </c>
      <c r="Z145" s="74">
        <v>1</v>
      </c>
      <c r="AA145" s="74">
        <v>1</v>
      </c>
      <c r="AB145" s="74">
        <v>1</v>
      </c>
      <c r="AC145" s="74">
        <v>24</v>
      </c>
      <c r="AD145" s="74">
        <v>168</v>
      </c>
      <c r="AE145" s="74">
        <v>8760</v>
      </c>
    </row>
    <row r="146" spans="1:31" s="74" customFormat="1" ht="10.5">
      <c r="A146" s="74" t="s">
        <v>263</v>
      </c>
      <c r="B146" s="74" t="s">
        <v>264</v>
      </c>
      <c r="C146" s="74" t="s">
        <v>244</v>
      </c>
      <c r="D146" s="74" t="s">
        <v>245</v>
      </c>
      <c r="E146" s="74">
        <v>4</v>
      </c>
      <c r="F146" s="74">
        <v>4</v>
      </c>
      <c r="G146" s="74">
        <v>4</v>
      </c>
      <c r="H146" s="74">
        <v>4</v>
      </c>
      <c r="I146" s="74">
        <v>4</v>
      </c>
      <c r="J146" s="74">
        <v>4</v>
      </c>
      <c r="K146" s="74">
        <v>4</v>
      </c>
      <c r="L146" s="74">
        <v>4</v>
      </c>
      <c r="M146" s="74">
        <v>4</v>
      </c>
      <c r="N146" s="74">
        <v>4</v>
      </c>
      <c r="O146" s="74">
        <v>4</v>
      </c>
      <c r="P146" s="74">
        <v>4</v>
      </c>
      <c r="Q146" s="74">
        <v>4</v>
      </c>
      <c r="R146" s="74">
        <v>4</v>
      </c>
      <c r="S146" s="74">
        <v>4</v>
      </c>
      <c r="T146" s="74">
        <v>4</v>
      </c>
      <c r="U146" s="74">
        <v>4</v>
      </c>
      <c r="V146" s="74">
        <v>4</v>
      </c>
      <c r="W146" s="74">
        <v>4</v>
      </c>
      <c r="X146" s="74">
        <v>4</v>
      </c>
      <c r="Y146" s="74">
        <v>4</v>
      </c>
      <c r="Z146" s="74">
        <v>4</v>
      </c>
      <c r="AA146" s="74">
        <v>4</v>
      </c>
      <c r="AB146" s="74">
        <v>4</v>
      </c>
      <c r="AC146" s="74">
        <v>96</v>
      </c>
      <c r="AD146" s="74">
        <v>672</v>
      </c>
      <c r="AE146" s="74">
        <v>35040</v>
      </c>
    </row>
    <row r="147" spans="1:31" s="74" customFormat="1" ht="10.5">
      <c r="A147" s="74" t="s">
        <v>265</v>
      </c>
      <c r="B147" s="74" t="s">
        <v>246</v>
      </c>
      <c r="C147" s="74" t="s">
        <v>281</v>
      </c>
      <c r="D147" s="74" t="s">
        <v>245</v>
      </c>
      <c r="E147" s="74">
        <v>13</v>
      </c>
      <c r="F147" s="74">
        <v>13</v>
      </c>
      <c r="G147" s="74">
        <v>13</v>
      </c>
      <c r="H147" s="74">
        <v>13</v>
      </c>
      <c r="I147" s="74">
        <v>13</v>
      </c>
      <c r="J147" s="74">
        <v>13</v>
      </c>
      <c r="K147" s="74">
        <v>13</v>
      </c>
      <c r="L147" s="74">
        <v>13</v>
      </c>
      <c r="M147" s="74">
        <v>13</v>
      </c>
      <c r="N147" s="74">
        <v>13</v>
      </c>
      <c r="O147" s="74">
        <v>13</v>
      </c>
      <c r="P147" s="74">
        <v>13</v>
      </c>
      <c r="Q147" s="74">
        <v>13</v>
      </c>
      <c r="R147" s="74">
        <v>13</v>
      </c>
      <c r="S147" s="74">
        <v>13</v>
      </c>
      <c r="T147" s="74">
        <v>13</v>
      </c>
      <c r="U147" s="74">
        <v>13</v>
      </c>
      <c r="V147" s="74">
        <v>13</v>
      </c>
      <c r="W147" s="74">
        <v>13</v>
      </c>
      <c r="X147" s="74">
        <v>13</v>
      </c>
      <c r="Y147" s="74">
        <v>13</v>
      </c>
      <c r="Z147" s="74">
        <v>13</v>
      </c>
      <c r="AA147" s="74">
        <v>13</v>
      </c>
      <c r="AB147" s="74">
        <v>13</v>
      </c>
      <c r="AC147" s="74">
        <v>312</v>
      </c>
      <c r="AD147" s="74">
        <v>2184</v>
      </c>
      <c r="AE147" s="74">
        <v>113880</v>
      </c>
    </row>
    <row r="148" spans="1:31" s="74" customFormat="1" ht="10.5">
      <c r="C148" s="74" t="s">
        <v>282</v>
      </c>
      <c r="D148" s="74" t="s">
        <v>245</v>
      </c>
      <c r="E148" s="74">
        <v>13</v>
      </c>
      <c r="F148" s="74">
        <v>13</v>
      </c>
      <c r="G148" s="74">
        <v>13</v>
      </c>
      <c r="H148" s="74">
        <v>13</v>
      </c>
      <c r="I148" s="74">
        <v>13</v>
      </c>
      <c r="J148" s="74">
        <v>13</v>
      </c>
      <c r="K148" s="74">
        <v>13</v>
      </c>
      <c r="L148" s="74">
        <v>13</v>
      </c>
      <c r="M148" s="74">
        <v>13</v>
      </c>
      <c r="N148" s="74">
        <v>13</v>
      </c>
      <c r="O148" s="74">
        <v>13</v>
      </c>
      <c r="P148" s="74">
        <v>13</v>
      </c>
      <c r="Q148" s="74">
        <v>13</v>
      </c>
      <c r="R148" s="74">
        <v>13</v>
      </c>
      <c r="S148" s="74">
        <v>13</v>
      </c>
      <c r="T148" s="74">
        <v>13</v>
      </c>
      <c r="U148" s="74">
        <v>13</v>
      </c>
      <c r="V148" s="74">
        <v>13</v>
      </c>
      <c r="W148" s="74">
        <v>13</v>
      </c>
      <c r="X148" s="74">
        <v>13</v>
      </c>
      <c r="Y148" s="74">
        <v>13</v>
      </c>
      <c r="Z148" s="74">
        <v>13</v>
      </c>
      <c r="AA148" s="74">
        <v>13</v>
      </c>
      <c r="AB148" s="74">
        <v>13</v>
      </c>
      <c r="AC148" s="74">
        <v>312</v>
      </c>
      <c r="AD148" s="74">
        <v>2184</v>
      </c>
    </row>
    <row r="149" spans="1:31" s="74" customFormat="1" ht="10.5">
      <c r="C149" s="74" t="s">
        <v>244</v>
      </c>
      <c r="D149" s="74" t="s">
        <v>245</v>
      </c>
      <c r="E149" s="74">
        <v>13</v>
      </c>
      <c r="F149" s="74">
        <v>13</v>
      </c>
      <c r="G149" s="74">
        <v>13</v>
      </c>
      <c r="H149" s="74">
        <v>13</v>
      </c>
      <c r="I149" s="74">
        <v>13</v>
      </c>
      <c r="J149" s="74">
        <v>13</v>
      </c>
      <c r="K149" s="74">
        <v>13</v>
      </c>
      <c r="L149" s="74">
        <v>13</v>
      </c>
      <c r="M149" s="74">
        <v>13</v>
      </c>
      <c r="N149" s="74">
        <v>13</v>
      </c>
      <c r="O149" s="74">
        <v>13</v>
      </c>
      <c r="P149" s="74">
        <v>13</v>
      </c>
      <c r="Q149" s="74">
        <v>13</v>
      </c>
      <c r="R149" s="74">
        <v>13</v>
      </c>
      <c r="S149" s="74">
        <v>13</v>
      </c>
      <c r="T149" s="74">
        <v>13</v>
      </c>
      <c r="U149" s="74">
        <v>13</v>
      </c>
      <c r="V149" s="74">
        <v>13</v>
      </c>
      <c r="W149" s="74">
        <v>13</v>
      </c>
      <c r="X149" s="74">
        <v>13</v>
      </c>
      <c r="Y149" s="74">
        <v>13</v>
      </c>
      <c r="Z149" s="74">
        <v>13</v>
      </c>
      <c r="AA149" s="74">
        <v>13</v>
      </c>
      <c r="AB149" s="74">
        <v>13</v>
      </c>
      <c r="AC149" s="74">
        <v>312</v>
      </c>
      <c r="AD149" s="74">
        <v>2184</v>
      </c>
    </row>
    <row r="150" spans="1:31" s="74" customFormat="1" ht="10.5">
      <c r="A150" s="74" t="s">
        <v>266</v>
      </c>
      <c r="B150" s="74" t="s">
        <v>246</v>
      </c>
      <c r="C150" s="74" t="s">
        <v>244</v>
      </c>
      <c r="D150" s="74" t="s">
        <v>245</v>
      </c>
      <c r="E150" s="74">
        <v>6.7</v>
      </c>
      <c r="F150" s="74">
        <v>6.7</v>
      </c>
      <c r="G150" s="74">
        <v>6.7</v>
      </c>
      <c r="H150" s="74">
        <v>6.7</v>
      </c>
      <c r="I150" s="74">
        <v>6.7</v>
      </c>
      <c r="J150" s="74">
        <v>6.7</v>
      </c>
      <c r="K150" s="74">
        <v>6.7</v>
      </c>
      <c r="L150" s="74">
        <v>6.7</v>
      </c>
      <c r="M150" s="74">
        <v>6.7</v>
      </c>
      <c r="N150" s="74">
        <v>6.7</v>
      </c>
      <c r="O150" s="74">
        <v>6.7</v>
      </c>
      <c r="P150" s="74">
        <v>6.7</v>
      </c>
      <c r="Q150" s="74">
        <v>6.7</v>
      </c>
      <c r="R150" s="74">
        <v>6.7</v>
      </c>
      <c r="S150" s="74">
        <v>6.7</v>
      </c>
      <c r="T150" s="74">
        <v>6.7</v>
      </c>
      <c r="U150" s="74">
        <v>6.7</v>
      </c>
      <c r="V150" s="74">
        <v>6.7</v>
      </c>
      <c r="W150" s="74">
        <v>6.7</v>
      </c>
      <c r="X150" s="74">
        <v>6.7</v>
      </c>
      <c r="Y150" s="74">
        <v>6.7</v>
      </c>
      <c r="Z150" s="74">
        <v>6.7</v>
      </c>
      <c r="AA150" s="74">
        <v>6.7</v>
      </c>
      <c r="AB150" s="74">
        <v>6.7</v>
      </c>
      <c r="AC150" s="74">
        <v>160.80000000000001</v>
      </c>
      <c r="AD150" s="74">
        <v>1125.5999999999999</v>
      </c>
      <c r="AE150" s="74">
        <v>58692</v>
      </c>
    </row>
    <row r="151" spans="1:31" s="74" customFormat="1" ht="10.5">
      <c r="A151" s="74" t="s">
        <v>267</v>
      </c>
      <c r="B151" s="74" t="s">
        <v>246</v>
      </c>
      <c r="C151" s="74" t="s">
        <v>244</v>
      </c>
      <c r="D151" s="74" t="s">
        <v>245</v>
      </c>
      <c r="E151" s="74">
        <v>60</v>
      </c>
      <c r="F151" s="74">
        <v>60</v>
      </c>
      <c r="G151" s="74">
        <v>60</v>
      </c>
      <c r="H151" s="74">
        <v>60</v>
      </c>
      <c r="I151" s="74">
        <v>60</v>
      </c>
      <c r="J151" s="74">
        <v>60</v>
      </c>
      <c r="K151" s="74">
        <v>60</v>
      </c>
      <c r="L151" s="74">
        <v>60</v>
      </c>
      <c r="M151" s="74">
        <v>60</v>
      </c>
      <c r="N151" s="74">
        <v>60</v>
      </c>
      <c r="O151" s="74">
        <v>60</v>
      </c>
      <c r="P151" s="74">
        <v>60</v>
      </c>
      <c r="Q151" s="74">
        <v>60</v>
      </c>
      <c r="R151" s="74">
        <v>60</v>
      </c>
      <c r="S151" s="74">
        <v>60</v>
      </c>
      <c r="T151" s="74">
        <v>60</v>
      </c>
      <c r="U151" s="74">
        <v>60</v>
      </c>
      <c r="V151" s="74">
        <v>60</v>
      </c>
      <c r="W151" s="74">
        <v>60</v>
      </c>
      <c r="X151" s="74">
        <v>60</v>
      </c>
      <c r="Y151" s="74">
        <v>60</v>
      </c>
      <c r="Z151" s="74">
        <v>60</v>
      </c>
      <c r="AA151" s="74">
        <v>60</v>
      </c>
      <c r="AB151" s="74">
        <v>60</v>
      </c>
      <c r="AC151" s="74">
        <v>1440</v>
      </c>
      <c r="AD151" s="74">
        <v>10080</v>
      </c>
      <c r="AE151" s="74">
        <v>525600</v>
      </c>
    </row>
    <row r="152" spans="1:31" s="74" customFormat="1" ht="10.5">
      <c r="A152" s="74" t="s">
        <v>268</v>
      </c>
      <c r="B152" s="74" t="s">
        <v>246</v>
      </c>
      <c r="C152" s="74" t="s">
        <v>244</v>
      </c>
      <c r="D152" s="74" t="s">
        <v>245</v>
      </c>
      <c r="E152" s="74">
        <v>16</v>
      </c>
      <c r="F152" s="74">
        <v>16</v>
      </c>
      <c r="G152" s="74">
        <v>16</v>
      </c>
      <c r="H152" s="74">
        <v>16</v>
      </c>
      <c r="I152" s="74">
        <v>16</v>
      </c>
      <c r="J152" s="74">
        <v>16</v>
      </c>
      <c r="K152" s="74">
        <v>16</v>
      </c>
      <c r="L152" s="74">
        <v>16</v>
      </c>
      <c r="M152" s="74">
        <v>16</v>
      </c>
      <c r="N152" s="74">
        <v>16</v>
      </c>
      <c r="O152" s="74">
        <v>16</v>
      </c>
      <c r="P152" s="74">
        <v>16</v>
      </c>
      <c r="Q152" s="74">
        <v>16</v>
      </c>
      <c r="R152" s="74">
        <v>16</v>
      </c>
      <c r="S152" s="74">
        <v>16</v>
      </c>
      <c r="T152" s="74">
        <v>16</v>
      </c>
      <c r="U152" s="74">
        <v>16</v>
      </c>
      <c r="V152" s="74">
        <v>16</v>
      </c>
      <c r="W152" s="74">
        <v>16</v>
      </c>
      <c r="X152" s="74">
        <v>16</v>
      </c>
      <c r="Y152" s="74">
        <v>16</v>
      </c>
      <c r="Z152" s="74">
        <v>16</v>
      </c>
      <c r="AA152" s="74">
        <v>16</v>
      </c>
      <c r="AB152" s="74">
        <v>16</v>
      </c>
      <c r="AC152" s="74">
        <v>384</v>
      </c>
      <c r="AD152" s="74">
        <v>2688</v>
      </c>
      <c r="AE152" s="74">
        <v>140160</v>
      </c>
    </row>
    <row r="153" spans="1:31" s="74" customFormat="1" ht="10.5">
      <c r="A153" s="74" t="s">
        <v>276</v>
      </c>
      <c r="B153" s="74" t="s">
        <v>252</v>
      </c>
      <c r="C153" s="74" t="s">
        <v>244</v>
      </c>
      <c r="D153" s="74" t="s">
        <v>245</v>
      </c>
      <c r="E153" s="74">
        <v>120</v>
      </c>
      <c r="F153" s="74">
        <v>120</v>
      </c>
      <c r="G153" s="74">
        <v>120</v>
      </c>
      <c r="H153" s="74">
        <v>120</v>
      </c>
      <c r="I153" s="74">
        <v>120</v>
      </c>
      <c r="J153" s="74">
        <v>120</v>
      </c>
      <c r="K153" s="74">
        <v>120</v>
      </c>
      <c r="L153" s="74">
        <v>120</v>
      </c>
      <c r="M153" s="74">
        <v>120</v>
      </c>
      <c r="N153" s="74">
        <v>120</v>
      </c>
      <c r="O153" s="74">
        <v>120</v>
      </c>
      <c r="P153" s="74">
        <v>120</v>
      </c>
      <c r="Q153" s="74">
        <v>120</v>
      </c>
      <c r="R153" s="74">
        <v>120</v>
      </c>
      <c r="S153" s="74">
        <v>120</v>
      </c>
      <c r="T153" s="74">
        <v>120</v>
      </c>
      <c r="U153" s="74">
        <v>120</v>
      </c>
      <c r="V153" s="74">
        <v>120</v>
      </c>
      <c r="W153" s="74">
        <v>120</v>
      </c>
      <c r="X153" s="74">
        <v>120</v>
      </c>
      <c r="Y153" s="74">
        <v>120</v>
      </c>
      <c r="Z153" s="74">
        <v>120</v>
      </c>
      <c r="AA153" s="74">
        <v>120</v>
      </c>
      <c r="AB153" s="74">
        <v>120</v>
      </c>
      <c r="AC153" s="74">
        <v>2880</v>
      </c>
      <c r="AD153" s="74">
        <v>20160</v>
      </c>
      <c r="AE153" s="74">
        <v>1051200</v>
      </c>
    </row>
    <row r="154" spans="1:31" s="74" customFormat="1" ht="10.5">
      <c r="A154" s="74" t="s">
        <v>250</v>
      </c>
      <c r="B154" s="74" t="s">
        <v>243</v>
      </c>
      <c r="C154" s="74" t="s">
        <v>244</v>
      </c>
      <c r="D154" s="74" t="s">
        <v>245</v>
      </c>
      <c r="E154" s="74">
        <v>0</v>
      </c>
      <c r="F154" s="74">
        <v>0</v>
      </c>
      <c r="G154" s="74">
        <v>0</v>
      </c>
      <c r="H154" s="74">
        <v>0</v>
      </c>
      <c r="I154" s="74">
        <v>0</v>
      </c>
      <c r="J154" s="74">
        <v>0</v>
      </c>
      <c r="K154" s="74">
        <v>0</v>
      </c>
      <c r="L154" s="74">
        <v>0</v>
      </c>
      <c r="M154" s="74">
        <v>0</v>
      </c>
      <c r="N154" s="74">
        <v>0</v>
      </c>
      <c r="O154" s="74">
        <v>0</v>
      </c>
      <c r="P154" s="74">
        <v>0</v>
      </c>
      <c r="Q154" s="74">
        <v>0</v>
      </c>
      <c r="R154" s="74">
        <v>0</v>
      </c>
      <c r="S154" s="74">
        <v>0</v>
      </c>
      <c r="T154" s="74">
        <v>0</v>
      </c>
      <c r="U154" s="74">
        <v>0</v>
      </c>
      <c r="V154" s="74">
        <v>0</v>
      </c>
      <c r="W154" s="74">
        <v>0</v>
      </c>
      <c r="X154" s="74">
        <v>0</v>
      </c>
      <c r="Y154" s="74">
        <v>0</v>
      </c>
      <c r="Z154" s="74">
        <v>0</v>
      </c>
      <c r="AA154" s="74">
        <v>0</v>
      </c>
      <c r="AB154" s="74">
        <v>0</v>
      </c>
      <c r="AC154" s="74">
        <v>0</v>
      </c>
      <c r="AD154" s="74">
        <v>0</v>
      </c>
      <c r="AE154" s="74">
        <v>0</v>
      </c>
    </row>
    <row r="155" spans="1:31" s="74" customFormat="1" ht="10.5">
      <c r="A155" s="74" t="s">
        <v>251</v>
      </c>
      <c r="B155" s="74" t="s">
        <v>252</v>
      </c>
      <c r="C155" s="74" t="s">
        <v>244</v>
      </c>
      <c r="D155" s="74" t="s">
        <v>245</v>
      </c>
      <c r="E155" s="74">
        <v>0.2</v>
      </c>
      <c r="F155" s="74">
        <v>0.2</v>
      </c>
      <c r="G155" s="74">
        <v>0.2</v>
      </c>
      <c r="H155" s="74">
        <v>0.2</v>
      </c>
      <c r="I155" s="74">
        <v>0.2</v>
      </c>
      <c r="J155" s="74">
        <v>0.2</v>
      </c>
      <c r="K155" s="74">
        <v>0.2</v>
      </c>
      <c r="L155" s="74">
        <v>0.2</v>
      </c>
      <c r="M155" s="74">
        <v>0.2</v>
      </c>
      <c r="N155" s="74">
        <v>0.2</v>
      </c>
      <c r="O155" s="74">
        <v>0.2</v>
      </c>
      <c r="P155" s="74">
        <v>0.2</v>
      </c>
      <c r="Q155" s="74">
        <v>0.2</v>
      </c>
      <c r="R155" s="74">
        <v>0.2</v>
      </c>
      <c r="S155" s="74">
        <v>0.2</v>
      </c>
      <c r="T155" s="74">
        <v>0.2</v>
      </c>
      <c r="U155" s="74">
        <v>0.2</v>
      </c>
      <c r="V155" s="74">
        <v>0.2</v>
      </c>
      <c r="W155" s="74">
        <v>0.2</v>
      </c>
      <c r="X155" s="74">
        <v>0.2</v>
      </c>
      <c r="Y155" s="74">
        <v>0.2</v>
      </c>
      <c r="Z155" s="74">
        <v>0.2</v>
      </c>
      <c r="AA155" s="74">
        <v>0.2</v>
      </c>
      <c r="AB155" s="74">
        <v>0.2</v>
      </c>
      <c r="AC155" s="74">
        <v>4.8</v>
      </c>
      <c r="AD155" s="74">
        <v>33.6</v>
      </c>
      <c r="AE155" s="74">
        <v>1752</v>
      </c>
    </row>
    <row r="156" spans="1:31" s="74" customFormat="1" ht="10.5">
      <c r="A156" s="74" t="s">
        <v>253</v>
      </c>
      <c r="B156" s="74" t="s">
        <v>252</v>
      </c>
      <c r="C156" s="74" t="s">
        <v>254</v>
      </c>
      <c r="D156" s="74" t="s">
        <v>245</v>
      </c>
      <c r="E156" s="74">
        <v>1</v>
      </c>
      <c r="F156" s="74">
        <v>1</v>
      </c>
      <c r="G156" s="74">
        <v>1</v>
      </c>
      <c r="H156" s="74">
        <v>1</v>
      </c>
      <c r="I156" s="74">
        <v>1</v>
      </c>
      <c r="J156" s="74">
        <v>1</v>
      </c>
      <c r="K156" s="74">
        <v>1</v>
      </c>
      <c r="L156" s="74">
        <v>1</v>
      </c>
      <c r="M156" s="74">
        <v>1</v>
      </c>
      <c r="N156" s="74">
        <v>1</v>
      </c>
      <c r="O156" s="74">
        <v>1</v>
      </c>
      <c r="P156" s="74">
        <v>1</v>
      </c>
      <c r="Q156" s="74">
        <v>1</v>
      </c>
      <c r="R156" s="74">
        <v>1</v>
      </c>
      <c r="S156" s="74">
        <v>1</v>
      </c>
      <c r="T156" s="74">
        <v>1</v>
      </c>
      <c r="U156" s="74">
        <v>1</v>
      </c>
      <c r="V156" s="74">
        <v>1</v>
      </c>
      <c r="W156" s="74">
        <v>1</v>
      </c>
      <c r="X156" s="74">
        <v>1</v>
      </c>
      <c r="Y156" s="74">
        <v>1</v>
      </c>
      <c r="Z156" s="74">
        <v>1</v>
      </c>
      <c r="AA156" s="74">
        <v>1</v>
      </c>
      <c r="AB156" s="74">
        <v>1</v>
      </c>
      <c r="AC156" s="74">
        <v>24</v>
      </c>
      <c r="AD156" s="74">
        <v>168</v>
      </c>
      <c r="AE156" s="74">
        <v>6924</v>
      </c>
    </row>
    <row r="157" spans="1:31" s="74" customFormat="1" ht="10.5">
      <c r="C157" s="74" t="s">
        <v>255</v>
      </c>
      <c r="D157" s="74" t="s">
        <v>245</v>
      </c>
      <c r="E157" s="74">
        <v>0.5</v>
      </c>
      <c r="F157" s="74">
        <v>0.5</v>
      </c>
      <c r="G157" s="74">
        <v>0.5</v>
      </c>
      <c r="H157" s="74">
        <v>0.5</v>
      </c>
      <c r="I157" s="74">
        <v>0.5</v>
      </c>
      <c r="J157" s="74">
        <v>0.5</v>
      </c>
      <c r="K157" s="74">
        <v>0.5</v>
      </c>
      <c r="L157" s="74">
        <v>0.5</v>
      </c>
      <c r="M157" s="74">
        <v>0.5</v>
      </c>
      <c r="N157" s="74">
        <v>0.5</v>
      </c>
      <c r="O157" s="74">
        <v>0.5</v>
      </c>
      <c r="P157" s="74">
        <v>0.5</v>
      </c>
      <c r="Q157" s="74">
        <v>0.5</v>
      </c>
      <c r="R157" s="74">
        <v>0.5</v>
      </c>
      <c r="S157" s="74">
        <v>0.5</v>
      </c>
      <c r="T157" s="74">
        <v>0.5</v>
      </c>
      <c r="U157" s="74">
        <v>0.5</v>
      </c>
      <c r="V157" s="74">
        <v>0.5</v>
      </c>
      <c r="W157" s="74">
        <v>0.5</v>
      </c>
      <c r="X157" s="74">
        <v>0.5</v>
      </c>
      <c r="Y157" s="74">
        <v>0.5</v>
      </c>
      <c r="Z157" s="74">
        <v>0.5</v>
      </c>
      <c r="AA157" s="74">
        <v>0.5</v>
      </c>
      <c r="AB157" s="74">
        <v>0.5</v>
      </c>
      <c r="AC157" s="74">
        <v>12</v>
      </c>
      <c r="AD157" s="74">
        <v>84</v>
      </c>
    </row>
    <row r="158" spans="1:31" s="74" customFormat="1" ht="10.5">
      <c r="C158" s="74" t="s">
        <v>244</v>
      </c>
      <c r="D158" s="74" t="s">
        <v>245</v>
      </c>
      <c r="E158" s="74">
        <v>1</v>
      </c>
      <c r="F158" s="74">
        <v>1</v>
      </c>
      <c r="G158" s="74">
        <v>1</v>
      </c>
      <c r="H158" s="74">
        <v>1</v>
      </c>
      <c r="I158" s="74">
        <v>1</v>
      </c>
      <c r="J158" s="74">
        <v>1</v>
      </c>
      <c r="K158" s="74">
        <v>1</v>
      </c>
      <c r="L158" s="74">
        <v>1</v>
      </c>
      <c r="M158" s="74">
        <v>1</v>
      </c>
      <c r="N158" s="74">
        <v>1</v>
      </c>
      <c r="O158" s="74">
        <v>1</v>
      </c>
      <c r="P158" s="74">
        <v>1</v>
      </c>
      <c r="Q158" s="74">
        <v>1</v>
      </c>
      <c r="R158" s="74">
        <v>1</v>
      </c>
      <c r="S158" s="74">
        <v>1</v>
      </c>
      <c r="T158" s="74">
        <v>1</v>
      </c>
      <c r="U158" s="74">
        <v>1</v>
      </c>
      <c r="V158" s="74">
        <v>1</v>
      </c>
      <c r="W158" s="74">
        <v>1</v>
      </c>
      <c r="X158" s="74">
        <v>1</v>
      </c>
      <c r="Y158" s="74">
        <v>1</v>
      </c>
      <c r="Z158" s="74">
        <v>1</v>
      </c>
      <c r="AA158" s="74">
        <v>1</v>
      </c>
      <c r="AB158" s="74">
        <v>1</v>
      </c>
      <c r="AC158" s="74">
        <v>24</v>
      </c>
      <c r="AD158" s="74">
        <v>168</v>
      </c>
    </row>
    <row r="159" spans="1:31" s="74" customFormat="1" ht="10.5">
      <c r="A159" s="74" t="s">
        <v>256</v>
      </c>
      <c r="B159" s="74" t="s">
        <v>252</v>
      </c>
      <c r="C159" s="74" t="s">
        <v>244</v>
      </c>
      <c r="D159" s="74" t="s">
        <v>245</v>
      </c>
      <c r="E159" s="74">
        <v>0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  <c r="P159" s="74">
        <v>0</v>
      </c>
      <c r="Q159" s="74">
        <v>0</v>
      </c>
      <c r="R159" s="74">
        <v>0</v>
      </c>
      <c r="S159" s="74">
        <v>0</v>
      </c>
      <c r="T159" s="74">
        <v>0</v>
      </c>
      <c r="U159" s="74">
        <v>0</v>
      </c>
      <c r="V159" s="74">
        <v>0</v>
      </c>
      <c r="W159" s="74">
        <v>0</v>
      </c>
      <c r="X159" s="74">
        <v>0</v>
      </c>
      <c r="Y159" s="74">
        <v>0</v>
      </c>
      <c r="Z159" s="74">
        <v>0</v>
      </c>
      <c r="AA159" s="74">
        <v>0</v>
      </c>
      <c r="AB159" s="74">
        <v>0</v>
      </c>
      <c r="AC159" s="74">
        <v>0</v>
      </c>
      <c r="AD159" s="74">
        <v>0</v>
      </c>
      <c r="AE159" s="74">
        <v>0</v>
      </c>
    </row>
    <row r="160" spans="1:31" s="74" customFormat="1" ht="10.5">
      <c r="A160" s="74" t="s">
        <v>79</v>
      </c>
      <c r="B160" s="74" t="s">
        <v>243</v>
      </c>
      <c r="C160" s="74" t="s">
        <v>244</v>
      </c>
      <c r="D160" s="74" t="s">
        <v>245</v>
      </c>
      <c r="E160" s="74">
        <v>0.05</v>
      </c>
      <c r="F160" s="74">
        <v>0.05</v>
      </c>
      <c r="G160" s="74">
        <v>0.05</v>
      </c>
      <c r="H160" s="74">
        <v>0.05</v>
      </c>
      <c r="I160" s="74">
        <v>0.05</v>
      </c>
      <c r="J160" s="74">
        <v>0.05</v>
      </c>
      <c r="K160" s="74">
        <v>0.05</v>
      </c>
      <c r="L160" s="74">
        <v>0.05</v>
      </c>
      <c r="M160" s="74">
        <v>0.05</v>
      </c>
      <c r="N160" s="74">
        <v>0.05</v>
      </c>
      <c r="O160" s="74">
        <v>0.05</v>
      </c>
      <c r="P160" s="74">
        <v>0.05</v>
      </c>
      <c r="Q160" s="74">
        <v>0.05</v>
      </c>
      <c r="R160" s="74">
        <v>0.05</v>
      </c>
      <c r="S160" s="74">
        <v>0.05</v>
      </c>
      <c r="T160" s="74">
        <v>0.05</v>
      </c>
      <c r="U160" s="74">
        <v>0.05</v>
      </c>
      <c r="V160" s="74">
        <v>0.05</v>
      </c>
      <c r="W160" s="74">
        <v>0.05</v>
      </c>
      <c r="X160" s="74">
        <v>0.05</v>
      </c>
      <c r="Y160" s="74">
        <v>0.05</v>
      </c>
      <c r="Z160" s="74">
        <v>0.05</v>
      </c>
      <c r="AA160" s="74">
        <v>0.05</v>
      </c>
      <c r="AB160" s="74">
        <v>0.05</v>
      </c>
      <c r="AC160" s="74">
        <v>1.2</v>
      </c>
      <c r="AD160" s="74">
        <v>8.4</v>
      </c>
      <c r="AE160" s="74">
        <v>438</v>
      </c>
    </row>
    <row r="161" spans="1:31" s="74" customFormat="1" ht="10.5">
      <c r="A161" s="74" t="s">
        <v>80</v>
      </c>
      <c r="B161" s="74" t="s">
        <v>243</v>
      </c>
      <c r="C161" s="74" t="s">
        <v>244</v>
      </c>
      <c r="D161" s="74" t="s">
        <v>245</v>
      </c>
      <c r="E161" s="74">
        <v>0.2</v>
      </c>
      <c r="F161" s="74">
        <v>0.2</v>
      </c>
      <c r="G161" s="74">
        <v>0.2</v>
      </c>
      <c r="H161" s="74">
        <v>0.2</v>
      </c>
      <c r="I161" s="74">
        <v>0.2</v>
      </c>
      <c r="J161" s="74">
        <v>0.2</v>
      </c>
      <c r="K161" s="74">
        <v>0.2</v>
      </c>
      <c r="L161" s="74">
        <v>0.2</v>
      </c>
      <c r="M161" s="74">
        <v>0.2</v>
      </c>
      <c r="N161" s="74">
        <v>0.2</v>
      </c>
      <c r="O161" s="74">
        <v>0.2</v>
      </c>
      <c r="P161" s="74">
        <v>0.2</v>
      </c>
      <c r="Q161" s="74">
        <v>0.2</v>
      </c>
      <c r="R161" s="74">
        <v>0.2</v>
      </c>
      <c r="S161" s="74">
        <v>0.2</v>
      </c>
      <c r="T161" s="74">
        <v>0.2</v>
      </c>
      <c r="U161" s="74">
        <v>0.2</v>
      </c>
      <c r="V161" s="74">
        <v>0.2</v>
      </c>
      <c r="W161" s="74">
        <v>0.2</v>
      </c>
      <c r="X161" s="74">
        <v>0.2</v>
      </c>
      <c r="Y161" s="74">
        <v>0.2</v>
      </c>
      <c r="Z161" s="74">
        <v>0.2</v>
      </c>
      <c r="AA161" s="74">
        <v>0.2</v>
      </c>
      <c r="AB161" s="74">
        <v>0.2</v>
      </c>
      <c r="AC161" s="74">
        <v>4.8</v>
      </c>
      <c r="AD161" s="74">
        <v>33.6</v>
      </c>
      <c r="AE161" s="74">
        <v>1752</v>
      </c>
    </row>
    <row r="162" spans="1:31" s="74" customFormat="1" ht="10.5">
      <c r="A162" s="74" t="s">
        <v>81</v>
      </c>
      <c r="B162" s="74" t="s">
        <v>246</v>
      </c>
      <c r="C162" s="74" t="s">
        <v>244</v>
      </c>
      <c r="D162" s="74" t="s">
        <v>245</v>
      </c>
      <c r="E162" s="74">
        <v>60</v>
      </c>
      <c r="F162" s="74">
        <v>60</v>
      </c>
      <c r="G162" s="74">
        <v>60</v>
      </c>
      <c r="H162" s="74">
        <v>60</v>
      </c>
      <c r="I162" s="74">
        <v>60</v>
      </c>
      <c r="J162" s="74">
        <v>60</v>
      </c>
      <c r="K162" s="74">
        <v>60</v>
      </c>
      <c r="L162" s="74">
        <v>60</v>
      </c>
      <c r="M162" s="74">
        <v>60</v>
      </c>
      <c r="N162" s="74">
        <v>60</v>
      </c>
      <c r="O162" s="74">
        <v>60</v>
      </c>
      <c r="P162" s="74">
        <v>60</v>
      </c>
      <c r="Q162" s="74">
        <v>60</v>
      </c>
      <c r="R162" s="74">
        <v>60</v>
      </c>
      <c r="S162" s="74">
        <v>60</v>
      </c>
      <c r="T162" s="74">
        <v>60</v>
      </c>
      <c r="U162" s="74">
        <v>60</v>
      </c>
      <c r="V162" s="74">
        <v>60</v>
      </c>
      <c r="W162" s="74">
        <v>60</v>
      </c>
      <c r="X162" s="74">
        <v>60</v>
      </c>
      <c r="Y162" s="74">
        <v>60</v>
      </c>
      <c r="Z162" s="74">
        <v>60</v>
      </c>
      <c r="AA162" s="74">
        <v>60</v>
      </c>
      <c r="AB162" s="74">
        <v>60</v>
      </c>
      <c r="AC162" s="74">
        <v>1440</v>
      </c>
      <c r="AD162" s="74">
        <v>10080</v>
      </c>
      <c r="AE162" s="74">
        <v>525600</v>
      </c>
    </row>
    <row r="163" spans="1:31" s="74" customFormat="1" ht="10.5">
      <c r="A163" s="74" t="s">
        <v>82</v>
      </c>
      <c r="B163" s="74" t="s">
        <v>246</v>
      </c>
      <c r="C163" s="74" t="s">
        <v>244</v>
      </c>
      <c r="D163" s="74" t="s">
        <v>245</v>
      </c>
      <c r="E163" s="74">
        <v>55</v>
      </c>
      <c r="F163" s="74">
        <v>55</v>
      </c>
      <c r="G163" s="74">
        <v>55</v>
      </c>
      <c r="H163" s="74">
        <v>55</v>
      </c>
      <c r="I163" s="74">
        <v>55</v>
      </c>
      <c r="J163" s="74">
        <v>55</v>
      </c>
      <c r="K163" s="74">
        <v>55</v>
      </c>
      <c r="L163" s="74">
        <v>55</v>
      </c>
      <c r="M163" s="74">
        <v>55</v>
      </c>
      <c r="N163" s="74">
        <v>55</v>
      </c>
      <c r="O163" s="74">
        <v>55</v>
      </c>
      <c r="P163" s="74">
        <v>55</v>
      </c>
      <c r="Q163" s="74">
        <v>55</v>
      </c>
      <c r="R163" s="74">
        <v>55</v>
      </c>
      <c r="S163" s="74">
        <v>55</v>
      </c>
      <c r="T163" s="74">
        <v>55</v>
      </c>
      <c r="U163" s="74">
        <v>55</v>
      </c>
      <c r="V163" s="74">
        <v>55</v>
      </c>
      <c r="W163" s="74">
        <v>55</v>
      </c>
      <c r="X163" s="74">
        <v>55</v>
      </c>
      <c r="Y163" s="74">
        <v>55</v>
      </c>
      <c r="Z163" s="74">
        <v>55</v>
      </c>
      <c r="AA163" s="74">
        <v>55</v>
      </c>
      <c r="AB163" s="74">
        <v>55</v>
      </c>
      <c r="AC163" s="74">
        <v>1320</v>
      </c>
      <c r="AD163" s="74">
        <v>9240</v>
      </c>
      <c r="AE163" s="74">
        <v>481800</v>
      </c>
    </row>
    <row r="164" spans="1:31" s="74" customFormat="1" ht="10.5">
      <c r="A164" s="74" t="s">
        <v>83</v>
      </c>
      <c r="B164" s="74" t="s">
        <v>243</v>
      </c>
      <c r="C164" s="74" t="s">
        <v>244</v>
      </c>
      <c r="D164" s="74" t="s">
        <v>245</v>
      </c>
      <c r="E164" s="74">
        <v>0.05</v>
      </c>
      <c r="F164" s="74">
        <v>0.05</v>
      </c>
      <c r="G164" s="74">
        <v>0.05</v>
      </c>
      <c r="H164" s="74">
        <v>0.05</v>
      </c>
      <c r="I164" s="74">
        <v>0.05</v>
      </c>
      <c r="J164" s="74">
        <v>0.05</v>
      </c>
      <c r="K164" s="74">
        <v>0.05</v>
      </c>
      <c r="L164" s="74">
        <v>0.05</v>
      </c>
      <c r="M164" s="74">
        <v>0.05</v>
      </c>
      <c r="N164" s="74">
        <v>0.05</v>
      </c>
      <c r="O164" s="74">
        <v>0.05</v>
      </c>
      <c r="P164" s="74">
        <v>0.05</v>
      </c>
      <c r="Q164" s="74">
        <v>0.05</v>
      </c>
      <c r="R164" s="74">
        <v>0.05</v>
      </c>
      <c r="S164" s="74">
        <v>0.05</v>
      </c>
      <c r="T164" s="74">
        <v>0.05</v>
      </c>
      <c r="U164" s="74">
        <v>0.05</v>
      </c>
      <c r="V164" s="74">
        <v>0.05</v>
      </c>
      <c r="W164" s="74">
        <v>0.05</v>
      </c>
      <c r="X164" s="74">
        <v>0.05</v>
      </c>
      <c r="Y164" s="74">
        <v>0.05</v>
      </c>
      <c r="Z164" s="74">
        <v>0.05</v>
      </c>
      <c r="AA164" s="74">
        <v>0.05</v>
      </c>
      <c r="AB164" s="74">
        <v>0.05</v>
      </c>
      <c r="AC164" s="74">
        <v>1.2</v>
      </c>
      <c r="AD164" s="74">
        <v>8.4</v>
      </c>
      <c r="AE164" s="74">
        <v>438</v>
      </c>
    </row>
    <row r="165" spans="1:31" s="74" customFormat="1" ht="10.5">
      <c r="A165" s="74" t="s">
        <v>84</v>
      </c>
      <c r="B165" s="74" t="s">
        <v>243</v>
      </c>
      <c r="C165" s="74" t="s">
        <v>244</v>
      </c>
      <c r="D165" s="74" t="s">
        <v>245</v>
      </c>
      <c r="E165" s="74">
        <v>0.2</v>
      </c>
      <c r="F165" s="74">
        <v>0.2</v>
      </c>
      <c r="G165" s="74">
        <v>0.2</v>
      </c>
      <c r="H165" s="74">
        <v>0.2</v>
      </c>
      <c r="I165" s="74">
        <v>0.2</v>
      </c>
      <c r="J165" s="74">
        <v>0.2</v>
      </c>
      <c r="K165" s="74">
        <v>0.2</v>
      </c>
      <c r="L165" s="74">
        <v>0.2</v>
      </c>
      <c r="M165" s="74">
        <v>0.2</v>
      </c>
      <c r="N165" s="74">
        <v>0.2</v>
      </c>
      <c r="O165" s="74">
        <v>0.2</v>
      </c>
      <c r="P165" s="74">
        <v>0.2</v>
      </c>
      <c r="Q165" s="74">
        <v>0.2</v>
      </c>
      <c r="R165" s="74">
        <v>0.2</v>
      </c>
      <c r="S165" s="74">
        <v>0.2</v>
      </c>
      <c r="T165" s="74">
        <v>0.2</v>
      </c>
      <c r="U165" s="74">
        <v>0.2</v>
      </c>
      <c r="V165" s="74">
        <v>0.2</v>
      </c>
      <c r="W165" s="74">
        <v>0.2</v>
      </c>
      <c r="X165" s="74">
        <v>0.2</v>
      </c>
      <c r="Y165" s="74">
        <v>0.2</v>
      </c>
      <c r="Z165" s="74">
        <v>0.2</v>
      </c>
      <c r="AA165" s="74">
        <v>0.2</v>
      </c>
      <c r="AB165" s="74">
        <v>0.2</v>
      </c>
      <c r="AC165" s="74">
        <v>4.8</v>
      </c>
      <c r="AD165" s="74">
        <v>33.6</v>
      </c>
      <c r="AE165" s="74">
        <v>1752</v>
      </c>
    </row>
    <row r="166" spans="1:31" s="74" customFormat="1" ht="10.5">
      <c r="A166" s="74" t="s">
        <v>85</v>
      </c>
      <c r="B166" s="74" t="s">
        <v>246</v>
      </c>
      <c r="C166" s="74" t="s">
        <v>244</v>
      </c>
      <c r="D166" s="74" t="s">
        <v>245</v>
      </c>
      <c r="E166" s="74">
        <v>43.3</v>
      </c>
      <c r="F166" s="74">
        <v>43.3</v>
      </c>
      <c r="G166" s="74">
        <v>43.3</v>
      </c>
      <c r="H166" s="74">
        <v>43.3</v>
      </c>
      <c r="I166" s="74">
        <v>43.3</v>
      </c>
      <c r="J166" s="74">
        <v>43.3</v>
      </c>
      <c r="K166" s="74">
        <v>43.3</v>
      </c>
      <c r="L166" s="74">
        <v>43.3</v>
      </c>
      <c r="M166" s="74">
        <v>43.3</v>
      </c>
      <c r="N166" s="74">
        <v>43.3</v>
      </c>
      <c r="O166" s="74">
        <v>43.3</v>
      </c>
      <c r="P166" s="74">
        <v>43.3</v>
      </c>
      <c r="Q166" s="74">
        <v>43.3</v>
      </c>
      <c r="R166" s="74">
        <v>43.3</v>
      </c>
      <c r="S166" s="74">
        <v>43.3</v>
      </c>
      <c r="T166" s="74">
        <v>43.3</v>
      </c>
      <c r="U166" s="74">
        <v>43.3</v>
      </c>
      <c r="V166" s="74">
        <v>43.3</v>
      </c>
      <c r="W166" s="74">
        <v>43.3</v>
      </c>
      <c r="X166" s="74">
        <v>43.3</v>
      </c>
      <c r="Y166" s="74">
        <v>43.3</v>
      </c>
      <c r="Z166" s="74">
        <v>43.3</v>
      </c>
      <c r="AA166" s="74">
        <v>43.3</v>
      </c>
      <c r="AB166" s="74">
        <v>43.3</v>
      </c>
      <c r="AC166" s="74">
        <v>1039.2</v>
      </c>
      <c r="AD166" s="74">
        <v>7274.4</v>
      </c>
      <c r="AE166" s="74">
        <v>379308</v>
      </c>
    </row>
    <row r="167" spans="1:31" s="74" customFormat="1" ht="10.5">
      <c r="A167" s="74" t="s">
        <v>86</v>
      </c>
      <c r="B167" s="74" t="s">
        <v>246</v>
      </c>
      <c r="C167" s="74" t="s">
        <v>244</v>
      </c>
      <c r="D167" s="74" t="s">
        <v>245</v>
      </c>
      <c r="E167" s="74">
        <v>55</v>
      </c>
      <c r="F167" s="74">
        <v>55</v>
      </c>
      <c r="G167" s="74">
        <v>55</v>
      </c>
      <c r="H167" s="74">
        <v>55</v>
      </c>
      <c r="I167" s="74">
        <v>55</v>
      </c>
      <c r="J167" s="74">
        <v>55</v>
      </c>
      <c r="K167" s="74">
        <v>55</v>
      </c>
      <c r="L167" s="74">
        <v>55</v>
      </c>
      <c r="M167" s="74">
        <v>55</v>
      </c>
      <c r="N167" s="74">
        <v>55</v>
      </c>
      <c r="O167" s="74">
        <v>55</v>
      </c>
      <c r="P167" s="74">
        <v>55</v>
      </c>
      <c r="Q167" s="74">
        <v>55</v>
      </c>
      <c r="R167" s="74">
        <v>55</v>
      </c>
      <c r="S167" s="74">
        <v>55</v>
      </c>
      <c r="T167" s="74">
        <v>55</v>
      </c>
      <c r="U167" s="74">
        <v>55</v>
      </c>
      <c r="V167" s="74">
        <v>55</v>
      </c>
      <c r="W167" s="74">
        <v>55</v>
      </c>
      <c r="X167" s="74">
        <v>55</v>
      </c>
      <c r="Y167" s="74">
        <v>55</v>
      </c>
      <c r="Z167" s="74">
        <v>55</v>
      </c>
      <c r="AA167" s="74">
        <v>55</v>
      </c>
      <c r="AB167" s="74">
        <v>55</v>
      </c>
      <c r="AC167" s="74">
        <v>1320</v>
      </c>
      <c r="AD167" s="74">
        <v>9240</v>
      </c>
      <c r="AE167" s="74">
        <v>481800</v>
      </c>
    </row>
    <row r="168" spans="1:31" s="74" customFormat="1" ht="10.5">
      <c r="A168" s="74" t="s">
        <v>87</v>
      </c>
      <c r="B168" s="74" t="s">
        <v>243</v>
      </c>
      <c r="C168" s="74" t="s">
        <v>244</v>
      </c>
      <c r="D168" s="74" t="s">
        <v>245</v>
      </c>
      <c r="E168" s="74">
        <v>0.05</v>
      </c>
      <c r="F168" s="74">
        <v>0.05</v>
      </c>
      <c r="G168" s="74">
        <v>0.05</v>
      </c>
      <c r="H168" s="74">
        <v>0.05</v>
      </c>
      <c r="I168" s="74">
        <v>0.05</v>
      </c>
      <c r="J168" s="74">
        <v>0.05</v>
      </c>
      <c r="K168" s="74">
        <v>0.05</v>
      </c>
      <c r="L168" s="74">
        <v>0.05</v>
      </c>
      <c r="M168" s="74">
        <v>0.05</v>
      </c>
      <c r="N168" s="74">
        <v>0.05</v>
      </c>
      <c r="O168" s="74">
        <v>0.05</v>
      </c>
      <c r="P168" s="74">
        <v>0.05</v>
      </c>
      <c r="Q168" s="74">
        <v>0.05</v>
      </c>
      <c r="R168" s="74">
        <v>0.05</v>
      </c>
      <c r="S168" s="74">
        <v>0.05</v>
      </c>
      <c r="T168" s="74">
        <v>0.05</v>
      </c>
      <c r="U168" s="74">
        <v>0.05</v>
      </c>
      <c r="V168" s="74">
        <v>0.05</v>
      </c>
      <c r="W168" s="74">
        <v>0.05</v>
      </c>
      <c r="X168" s="74">
        <v>0.05</v>
      </c>
      <c r="Y168" s="74">
        <v>0.05</v>
      </c>
      <c r="Z168" s="74">
        <v>0.05</v>
      </c>
      <c r="AA168" s="74">
        <v>0.05</v>
      </c>
      <c r="AB168" s="74">
        <v>0.05</v>
      </c>
      <c r="AC168" s="74">
        <v>1.2</v>
      </c>
      <c r="AD168" s="74">
        <v>8.4</v>
      </c>
      <c r="AE168" s="74">
        <v>438</v>
      </c>
    </row>
    <row r="169" spans="1:31" s="74" customFormat="1" ht="10.5">
      <c r="A169" s="74" t="s">
        <v>88</v>
      </c>
      <c r="B169" s="74" t="s">
        <v>243</v>
      </c>
      <c r="C169" s="74" t="s">
        <v>244</v>
      </c>
      <c r="D169" s="74" t="s">
        <v>245</v>
      </c>
      <c r="E169" s="74">
        <v>0.2</v>
      </c>
      <c r="F169" s="74">
        <v>0.2</v>
      </c>
      <c r="G169" s="74">
        <v>0.2</v>
      </c>
      <c r="H169" s="74">
        <v>0.2</v>
      </c>
      <c r="I169" s="74">
        <v>0.2</v>
      </c>
      <c r="J169" s="74">
        <v>0.2</v>
      </c>
      <c r="K169" s="74">
        <v>0.2</v>
      </c>
      <c r="L169" s="74">
        <v>0.2</v>
      </c>
      <c r="M169" s="74">
        <v>0.2</v>
      </c>
      <c r="N169" s="74">
        <v>0.2</v>
      </c>
      <c r="O169" s="74">
        <v>0.2</v>
      </c>
      <c r="P169" s="74">
        <v>0.2</v>
      </c>
      <c r="Q169" s="74">
        <v>0.2</v>
      </c>
      <c r="R169" s="74">
        <v>0.2</v>
      </c>
      <c r="S169" s="74">
        <v>0.2</v>
      </c>
      <c r="T169" s="74">
        <v>0.2</v>
      </c>
      <c r="U169" s="74">
        <v>0.2</v>
      </c>
      <c r="V169" s="74">
        <v>0.2</v>
      </c>
      <c r="W169" s="74">
        <v>0.2</v>
      </c>
      <c r="X169" s="74">
        <v>0.2</v>
      </c>
      <c r="Y169" s="74">
        <v>0.2</v>
      </c>
      <c r="Z169" s="74">
        <v>0.2</v>
      </c>
      <c r="AA169" s="74">
        <v>0.2</v>
      </c>
      <c r="AB169" s="74">
        <v>0.2</v>
      </c>
      <c r="AC169" s="74">
        <v>4.8</v>
      </c>
      <c r="AD169" s="74">
        <v>33.6</v>
      </c>
      <c r="AE169" s="74">
        <v>1752</v>
      </c>
    </row>
    <row r="170" spans="1:31" s="74" customFormat="1" ht="10.5">
      <c r="A170" s="74" t="s">
        <v>89</v>
      </c>
      <c r="B170" s="74" t="s">
        <v>246</v>
      </c>
      <c r="C170" s="74" t="s">
        <v>244</v>
      </c>
      <c r="D170" s="74" t="s">
        <v>245</v>
      </c>
      <c r="E170" s="74">
        <v>43.3</v>
      </c>
      <c r="F170" s="74">
        <v>43.3</v>
      </c>
      <c r="G170" s="74">
        <v>43.3</v>
      </c>
      <c r="H170" s="74">
        <v>43.3</v>
      </c>
      <c r="I170" s="74">
        <v>43.3</v>
      </c>
      <c r="J170" s="74">
        <v>43.3</v>
      </c>
      <c r="K170" s="74">
        <v>43.3</v>
      </c>
      <c r="L170" s="74">
        <v>43.3</v>
      </c>
      <c r="M170" s="74">
        <v>43.3</v>
      </c>
      <c r="N170" s="74">
        <v>43.3</v>
      </c>
      <c r="O170" s="74">
        <v>43.3</v>
      </c>
      <c r="P170" s="74">
        <v>43.3</v>
      </c>
      <c r="Q170" s="74">
        <v>43.3</v>
      </c>
      <c r="R170" s="74">
        <v>43.3</v>
      </c>
      <c r="S170" s="74">
        <v>43.3</v>
      </c>
      <c r="T170" s="74">
        <v>43.3</v>
      </c>
      <c r="U170" s="74">
        <v>43.3</v>
      </c>
      <c r="V170" s="74">
        <v>43.3</v>
      </c>
      <c r="W170" s="74">
        <v>43.3</v>
      </c>
      <c r="X170" s="74">
        <v>43.3</v>
      </c>
      <c r="Y170" s="74">
        <v>43.3</v>
      </c>
      <c r="Z170" s="74">
        <v>43.3</v>
      </c>
      <c r="AA170" s="74">
        <v>43.3</v>
      </c>
      <c r="AB170" s="74">
        <v>43.3</v>
      </c>
      <c r="AC170" s="74">
        <v>1039.2</v>
      </c>
      <c r="AD170" s="74">
        <v>7274.4</v>
      </c>
      <c r="AE170" s="74">
        <v>379308</v>
      </c>
    </row>
    <row r="171" spans="1:31" s="74" customFormat="1" ht="10.5">
      <c r="A171" s="74" t="s">
        <v>90</v>
      </c>
      <c r="B171" s="74" t="s">
        <v>246</v>
      </c>
      <c r="C171" s="74" t="s">
        <v>244</v>
      </c>
      <c r="D171" s="74" t="s">
        <v>245</v>
      </c>
      <c r="E171" s="74">
        <v>55</v>
      </c>
      <c r="F171" s="74">
        <v>55</v>
      </c>
      <c r="G171" s="74">
        <v>55</v>
      </c>
      <c r="H171" s="74">
        <v>55</v>
      </c>
      <c r="I171" s="74">
        <v>55</v>
      </c>
      <c r="J171" s="74">
        <v>55</v>
      </c>
      <c r="K171" s="74">
        <v>55</v>
      </c>
      <c r="L171" s="74">
        <v>55</v>
      </c>
      <c r="M171" s="74">
        <v>55</v>
      </c>
      <c r="N171" s="74">
        <v>55</v>
      </c>
      <c r="O171" s="74">
        <v>55</v>
      </c>
      <c r="P171" s="74">
        <v>55</v>
      </c>
      <c r="Q171" s="74">
        <v>55</v>
      </c>
      <c r="R171" s="74">
        <v>55</v>
      </c>
      <c r="S171" s="74">
        <v>55</v>
      </c>
      <c r="T171" s="74">
        <v>55</v>
      </c>
      <c r="U171" s="74">
        <v>55</v>
      </c>
      <c r="V171" s="74">
        <v>55</v>
      </c>
      <c r="W171" s="74">
        <v>55</v>
      </c>
      <c r="X171" s="74">
        <v>55</v>
      </c>
      <c r="Y171" s="74">
        <v>55</v>
      </c>
      <c r="Z171" s="74">
        <v>55</v>
      </c>
      <c r="AA171" s="74">
        <v>55</v>
      </c>
      <c r="AB171" s="74">
        <v>55</v>
      </c>
      <c r="AC171" s="74">
        <v>1320</v>
      </c>
      <c r="AD171" s="74">
        <v>9240</v>
      </c>
      <c r="AE171" s="74">
        <v>481800</v>
      </c>
    </row>
    <row r="172" spans="1:31" s="74" customFormat="1" ht="10.5">
      <c r="A172" s="74" t="s">
        <v>91</v>
      </c>
      <c r="B172" s="74" t="s">
        <v>243</v>
      </c>
      <c r="C172" s="74" t="s">
        <v>244</v>
      </c>
      <c r="D172" s="74" t="s">
        <v>245</v>
      </c>
      <c r="E172" s="74">
        <v>0.05</v>
      </c>
      <c r="F172" s="74">
        <v>0.05</v>
      </c>
      <c r="G172" s="74">
        <v>0.05</v>
      </c>
      <c r="H172" s="74">
        <v>0.05</v>
      </c>
      <c r="I172" s="74">
        <v>0.05</v>
      </c>
      <c r="J172" s="74">
        <v>0.05</v>
      </c>
      <c r="K172" s="74">
        <v>0.05</v>
      </c>
      <c r="L172" s="74">
        <v>0.05</v>
      </c>
      <c r="M172" s="74">
        <v>0.05</v>
      </c>
      <c r="N172" s="74">
        <v>0.05</v>
      </c>
      <c r="O172" s="74">
        <v>0.05</v>
      </c>
      <c r="P172" s="74">
        <v>0.05</v>
      </c>
      <c r="Q172" s="74">
        <v>0.05</v>
      </c>
      <c r="R172" s="74">
        <v>0.05</v>
      </c>
      <c r="S172" s="74">
        <v>0.05</v>
      </c>
      <c r="T172" s="74">
        <v>0.05</v>
      </c>
      <c r="U172" s="74">
        <v>0.05</v>
      </c>
      <c r="V172" s="74">
        <v>0.05</v>
      </c>
      <c r="W172" s="74">
        <v>0.05</v>
      </c>
      <c r="X172" s="74">
        <v>0.05</v>
      </c>
      <c r="Y172" s="74">
        <v>0.05</v>
      </c>
      <c r="Z172" s="74">
        <v>0.05</v>
      </c>
      <c r="AA172" s="74">
        <v>0.05</v>
      </c>
      <c r="AB172" s="74">
        <v>0.05</v>
      </c>
      <c r="AC172" s="74">
        <v>1.2</v>
      </c>
      <c r="AD172" s="74">
        <v>8.4</v>
      </c>
      <c r="AE172" s="74">
        <v>438</v>
      </c>
    </row>
    <row r="173" spans="1:31" s="74" customFormat="1" ht="10.5">
      <c r="A173" s="74" t="s">
        <v>92</v>
      </c>
      <c r="B173" s="74" t="s">
        <v>243</v>
      </c>
      <c r="C173" s="74" t="s">
        <v>244</v>
      </c>
      <c r="D173" s="74" t="s">
        <v>245</v>
      </c>
      <c r="E173" s="74">
        <v>0.2</v>
      </c>
      <c r="F173" s="74">
        <v>0.2</v>
      </c>
      <c r="G173" s="74">
        <v>0.2</v>
      </c>
      <c r="H173" s="74">
        <v>0.2</v>
      </c>
      <c r="I173" s="74">
        <v>0.2</v>
      </c>
      <c r="J173" s="74">
        <v>0.2</v>
      </c>
      <c r="K173" s="74">
        <v>0.2</v>
      </c>
      <c r="L173" s="74">
        <v>0.2</v>
      </c>
      <c r="M173" s="74">
        <v>0.2</v>
      </c>
      <c r="N173" s="74">
        <v>0.2</v>
      </c>
      <c r="O173" s="74">
        <v>0.2</v>
      </c>
      <c r="P173" s="74">
        <v>0.2</v>
      </c>
      <c r="Q173" s="74">
        <v>0.2</v>
      </c>
      <c r="R173" s="74">
        <v>0.2</v>
      </c>
      <c r="S173" s="74">
        <v>0.2</v>
      </c>
      <c r="T173" s="74">
        <v>0.2</v>
      </c>
      <c r="U173" s="74">
        <v>0.2</v>
      </c>
      <c r="V173" s="74">
        <v>0.2</v>
      </c>
      <c r="W173" s="74">
        <v>0.2</v>
      </c>
      <c r="X173" s="74">
        <v>0.2</v>
      </c>
      <c r="Y173" s="74">
        <v>0.2</v>
      </c>
      <c r="Z173" s="74">
        <v>0.2</v>
      </c>
      <c r="AA173" s="74">
        <v>0.2</v>
      </c>
      <c r="AB173" s="74">
        <v>0.2</v>
      </c>
      <c r="AC173" s="74">
        <v>4.8</v>
      </c>
      <c r="AD173" s="74">
        <v>33.6</v>
      </c>
      <c r="AE173" s="74">
        <v>1752</v>
      </c>
    </row>
    <row r="174" spans="1:31" s="74" customFormat="1" ht="10.5">
      <c r="A174" s="74" t="s">
        <v>93</v>
      </c>
      <c r="B174" s="74" t="s">
        <v>246</v>
      </c>
      <c r="C174" s="74" t="s">
        <v>244</v>
      </c>
      <c r="D174" s="74" t="s">
        <v>245</v>
      </c>
      <c r="E174" s="74">
        <v>43.3</v>
      </c>
      <c r="F174" s="74">
        <v>43.3</v>
      </c>
      <c r="G174" s="74">
        <v>43.3</v>
      </c>
      <c r="H174" s="74">
        <v>43.3</v>
      </c>
      <c r="I174" s="74">
        <v>43.3</v>
      </c>
      <c r="J174" s="74">
        <v>43.3</v>
      </c>
      <c r="K174" s="74">
        <v>43.3</v>
      </c>
      <c r="L174" s="74">
        <v>43.3</v>
      </c>
      <c r="M174" s="74">
        <v>43.3</v>
      </c>
      <c r="N174" s="74">
        <v>43.3</v>
      </c>
      <c r="O174" s="74">
        <v>43.3</v>
      </c>
      <c r="P174" s="74">
        <v>43.3</v>
      </c>
      <c r="Q174" s="74">
        <v>43.3</v>
      </c>
      <c r="R174" s="74">
        <v>43.3</v>
      </c>
      <c r="S174" s="74">
        <v>43.3</v>
      </c>
      <c r="T174" s="74">
        <v>43.3</v>
      </c>
      <c r="U174" s="74">
        <v>43.3</v>
      </c>
      <c r="V174" s="74">
        <v>43.3</v>
      </c>
      <c r="W174" s="74">
        <v>43.3</v>
      </c>
      <c r="X174" s="74">
        <v>43.3</v>
      </c>
      <c r="Y174" s="74">
        <v>43.3</v>
      </c>
      <c r="Z174" s="74">
        <v>43.3</v>
      </c>
      <c r="AA174" s="74">
        <v>43.3</v>
      </c>
      <c r="AB174" s="74">
        <v>43.3</v>
      </c>
      <c r="AC174" s="74">
        <v>1039.2</v>
      </c>
      <c r="AD174" s="74">
        <v>7274.4</v>
      </c>
      <c r="AE174" s="74">
        <v>379308</v>
      </c>
    </row>
    <row r="175" spans="1:31" s="74" customFormat="1" ht="10.5">
      <c r="A175" s="74" t="s">
        <v>94</v>
      </c>
      <c r="B175" s="74" t="s">
        <v>246</v>
      </c>
      <c r="C175" s="74" t="s">
        <v>244</v>
      </c>
      <c r="D175" s="74" t="s">
        <v>245</v>
      </c>
      <c r="E175" s="74">
        <v>55</v>
      </c>
      <c r="F175" s="74">
        <v>55</v>
      </c>
      <c r="G175" s="74">
        <v>55</v>
      </c>
      <c r="H175" s="74">
        <v>55</v>
      </c>
      <c r="I175" s="74">
        <v>55</v>
      </c>
      <c r="J175" s="74">
        <v>55</v>
      </c>
      <c r="K175" s="74">
        <v>55</v>
      </c>
      <c r="L175" s="74">
        <v>55</v>
      </c>
      <c r="M175" s="74">
        <v>55</v>
      </c>
      <c r="N175" s="74">
        <v>55</v>
      </c>
      <c r="O175" s="74">
        <v>55</v>
      </c>
      <c r="P175" s="74">
        <v>55</v>
      </c>
      <c r="Q175" s="74">
        <v>55</v>
      </c>
      <c r="R175" s="74">
        <v>55</v>
      </c>
      <c r="S175" s="74">
        <v>55</v>
      </c>
      <c r="T175" s="74">
        <v>55</v>
      </c>
      <c r="U175" s="74">
        <v>55</v>
      </c>
      <c r="V175" s="74">
        <v>55</v>
      </c>
      <c r="W175" s="74">
        <v>55</v>
      </c>
      <c r="X175" s="74">
        <v>55</v>
      </c>
      <c r="Y175" s="74">
        <v>55</v>
      </c>
      <c r="Z175" s="74">
        <v>55</v>
      </c>
      <c r="AA175" s="74">
        <v>55</v>
      </c>
      <c r="AB175" s="74">
        <v>55</v>
      </c>
      <c r="AC175" s="74">
        <v>1320</v>
      </c>
      <c r="AD175" s="74">
        <v>9240</v>
      </c>
      <c r="AE175" s="74">
        <v>481800</v>
      </c>
    </row>
    <row r="176" spans="1:31" s="74" customFormat="1" ht="10.5">
      <c r="A176" s="74" t="s">
        <v>95</v>
      </c>
      <c r="B176" s="74" t="s">
        <v>243</v>
      </c>
      <c r="C176" s="74" t="s">
        <v>244</v>
      </c>
      <c r="D176" s="74" t="s">
        <v>245</v>
      </c>
      <c r="E176" s="74">
        <v>0.05</v>
      </c>
      <c r="F176" s="74">
        <v>0.05</v>
      </c>
      <c r="G176" s="74">
        <v>0.05</v>
      </c>
      <c r="H176" s="74">
        <v>0.05</v>
      </c>
      <c r="I176" s="74">
        <v>0.05</v>
      </c>
      <c r="J176" s="74">
        <v>0.05</v>
      </c>
      <c r="K176" s="74">
        <v>0.05</v>
      </c>
      <c r="L176" s="74">
        <v>0.05</v>
      </c>
      <c r="M176" s="74">
        <v>0.05</v>
      </c>
      <c r="N176" s="74">
        <v>0.05</v>
      </c>
      <c r="O176" s="74">
        <v>0.05</v>
      </c>
      <c r="P176" s="74">
        <v>0.05</v>
      </c>
      <c r="Q176" s="74">
        <v>0.05</v>
      </c>
      <c r="R176" s="74">
        <v>0.05</v>
      </c>
      <c r="S176" s="74">
        <v>0.05</v>
      </c>
      <c r="T176" s="74">
        <v>0.05</v>
      </c>
      <c r="U176" s="74">
        <v>0.05</v>
      </c>
      <c r="V176" s="74">
        <v>0.05</v>
      </c>
      <c r="W176" s="74">
        <v>0.05</v>
      </c>
      <c r="X176" s="74">
        <v>0.05</v>
      </c>
      <c r="Y176" s="74">
        <v>0.05</v>
      </c>
      <c r="Z176" s="74">
        <v>0.05</v>
      </c>
      <c r="AA176" s="74">
        <v>0.05</v>
      </c>
      <c r="AB176" s="74">
        <v>0.05</v>
      </c>
      <c r="AC176" s="74">
        <v>1.2</v>
      </c>
      <c r="AD176" s="74">
        <v>8.4</v>
      </c>
      <c r="AE176" s="74">
        <v>438</v>
      </c>
    </row>
    <row r="177" spans="1:31" s="74" customFormat="1" ht="10.5">
      <c r="A177" s="74" t="s">
        <v>96</v>
      </c>
      <c r="B177" s="74" t="s">
        <v>243</v>
      </c>
      <c r="C177" s="74" t="s">
        <v>244</v>
      </c>
      <c r="D177" s="74" t="s">
        <v>245</v>
      </c>
      <c r="E177" s="74">
        <v>0.2</v>
      </c>
      <c r="F177" s="74">
        <v>0.2</v>
      </c>
      <c r="G177" s="74">
        <v>0.2</v>
      </c>
      <c r="H177" s="74">
        <v>0.2</v>
      </c>
      <c r="I177" s="74">
        <v>0.2</v>
      </c>
      <c r="J177" s="74">
        <v>0.2</v>
      </c>
      <c r="K177" s="74">
        <v>0.2</v>
      </c>
      <c r="L177" s="74">
        <v>0.2</v>
      </c>
      <c r="M177" s="74">
        <v>0.2</v>
      </c>
      <c r="N177" s="74">
        <v>0.2</v>
      </c>
      <c r="O177" s="74">
        <v>0.2</v>
      </c>
      <c r="P177" s="74">
        <v>0.2</v>
      </c>
      <c r="Q177" s="74">
        <v>0.2</v>
      </c>
      <c r="R177" s="74">
        <v>0.2</v>
      </c>
      <c r="S177" s="74">
        <v>0.2</v>
      </c>
      <c r="T177" s="74">
        <v>0.2</v>
      </c>
      <c r="U177" s="74">
        <v>0.2</v>
      </c>
      <c r="V177" s="74">
        <v>0.2</v>
      </c>
      <c r="W177" s="74">
        <v>0.2</v>
      </c>
      <c r="X177" s="74">
        <v>0.2</v>
      </c>
      <c r="Y177" s="74">
        <v>0.2</v>
      </c>
      <c r="Z177" s="74">
        <v>0.2</v>
      </c>
      <c r="AA177" s="74">
        <v>0.2</v>
      </c>
      <c r="AB177" s="74">
        <v>0.2</v>
      </c>
      <c r="AC177" s="74">
        <v>4.8</v>
      </c>
      <c r="AD177" s="74">
        <v>33.6</v>
      </c>
      <c r="AE177" s="74">
        <v>1752</v>
      </c>
    </row>
    <row r="178" spans="1:31" s="74" customFormat="1" ht="10.5">
      <c r="A178" s="74" t="s">
        <v>97</v>
      </c>
      <c r="B178" s="74" t="s">
        <v>246</v>
      </c>
      <c r="C178" s="74" t="s">
        <v>244</v>
      </c>
      <c r="D178" s="74" t="s">
        <v>245</v>
      </c>
      <c r="E178" s="74">
        <v>43.3</v>
      </c>
      <c r="F178" s="74">
        <v>43.3</v>
      </c>
      <c r="G178" s="74">
        <v>43.3</v>
      </c>
      <c r="H178" s="74">
        <v>43.3</v>
      </c>
      <c r="I178" s="74">
        <v>43.3</v>
      </c>
      <c r="J178" s="74">
        <v>43.3</v>
      </c>
      <c r="K178" s="74">
        <v>43.3</v>
      </c>
      <c r="L178" s="74">
        <v>43.3</v>
      </c>
      <c r="M178" s="74">
        <v>43.3</v>
      </c>
      <c r="N178" s="74">
        <v>43.3</v>
      </c>
      <c r="O178" s="74">
        <v>43.3</v>
      </c>
      <c r="P178" s="74">
        <v>43.3</v>
      </c>
      <c r="Q178" s="74">
        <v>43.3</v>
      </c>
      <c r="R178" s="74">
        <v>43.3</v>
      </c>
      <c r="S178" s="74">
        <v>43.3</v>
      </c>
      <c r="T178" s="74">
        <v>43.3</v>
      </c>
      <c r="U178" s="74">
        <v>43.3</v>
      </c>
      <c r="V178" s="74">
        <v>43.3</v>
      </c>
      <c r="W178" s="74">
        <v>43.3</v>
      </c>
      <c r="X178" s="74">
        <v>43.3</v>
      </c>
      <c r="Y178" s="74">
        <v>43.3</v>
      </c>
      <c r="Z178" s="74">
        <v>43.3</v>
      </c>
      <c r="AA178" s="74">
        <v>43.3</v>
      </c>
      <c r="AB178" s="74">
        <v>43.3</v>
      </c>
      <c r="AC178" s="74">
        <v>1039.2</v>
      </c>
      <c r="AD178" s="74">
        <v>7274.4</v>
      </c>
      <c r="AE178" s="74">
        <v>379308</v>
      </c>
    </row>
    <row r="179" spans="1:31" s="74" customFormat="1" ht="10.5">
      <c r="A179" s="74" t="s">
        <v>98</v>
      </c>
      <c r="B179" s="74" t="s">
        <v>246</v>
      </c>
      <c r="C179" s="74" t="s">
        <v>244</v>
      </c>
      <c r="D179" s="74" t="s">
        <v>245</v>
      </c>
      <c r="E179" s="74">
        <v>55</v>
      </c>
      <c r="F179" s="74">
        <v>55</v>
      </c>
      <c r="G179" s="74">
        <v>55</v>
      </c>
      <c r="H179" s="74">
        <v>55</v>
      </c>
      <c r="I179" s="74">
        <v>55</v>
      </c>
      <c r="J179" s="74">
        <v>55</v>
      </c>
      <c r="K179" s="74">
        <v>55</v>
      </c>
      <c r="L179" s="74">
        <v>55</v>
      </c>
      <c r="M179" s="74">
        <v>55</v>
      </c>
      <c r="N179" s="74">
        <v>55</v>
      </c>
      <c r="O179" s="74">
        <v>55</v>
      </c>
      <c r="P179" s="74">
        <v>55</v>
      </c>
      <c r="Q179" s="74">
        <v>55</v>
      </c>
      <c r="R179" s="74">
        <v>55</v>
      </c>
      <c r="S179" s="74">
        <v>55</v>
      </c>
      <c r="T179" s="74">
        <v>55</v>
      </c>
      <c r="U179" s="74">
        <v>55</v>
      </c>
      <c r="V179" s="74">
        <v>55</v>
      </c>
      <c r="W179" s="74">
        <v>55</v>
      </c>
      <c r="X179" s="74">
        <v>55</v>
      </c>
      <c r="Y179" s="74">
        <v>55</v>
      </c>
      <c r="Z179" s="74">
        <v>55</v>
      </c>
      <c r="AA179" s="74">
        <v>55</v>
      </c>
      <c r="AB179" s="74">
        <v>55</v>
      </c>
      <c r="AC179" s="74">
        <v>1320</v>
      </c>
      <c r="AD179" s="74">
        <v>9240</v>
      </c>
      <c r="AE179" s="74">
        <v>481800</v>
      </c>
    </row>
    <row r="180" spans="1:31" s="74" customFormat="1" ht="10.5">
      <c r="A180" s="74" t="s">
        <v>99</v>
      </c>
      <c r="B180" s="74" t="s">
        <v>243</v>
      </c>
      <c r="C180" s="74" t="s">
        <v>244</v>
      </c>
      <c r="D180" s="74" t="s">
        <v>245</v>
      </c>
      <c r="E180" s="74">
        <v>0.05</v>
      </c>
      <c r="F180" s="74">
        <v>0.05</v>
      </c>
      <c r="G180" s="74">
        <v>0.05</v>
      </c>
      <c r="H180" s="74">
        <v>0.05</v>
      </c>
      <c r="I180" s="74">
        <v>0.05</v>
      </c>
      <c r="J180" s="74">
        <v>0.05</v>
      </c>
      <c r="K180" s="74">
        <v>0.05</v>
      </c>
      <c r="L180" s="74">
        <v>0.05</v>
      </c>
      <c r="M180" s="74">
        <v>0.05</v>
      </c>
      <c r="N180" s="74">
        <v>0.05</v>
      </c>
      <c r="O180" s="74">
        <v>0.05</v>
      </c>
      <c r="P180" s="74">
        <v>0.05</v>
      </c>
      <c r="Q180" s="74">
        <v>0.05</v>
      </c>
      <c r="R180" s="74">
        <v>0.05</v>
      </c>
      <c r="S180" s="74">
        <v>0.05</v>
      </c>
      <c r="T180" s="74">
        <v>0.05</v>
      </c>
      <c r="U180" s="74">
        <v>0.05</v>
      </c>
      <c r="V180" s="74">
        <v>0.05</v>
      </c>
      <c r="W180" s="74">
        <v>0.05</v>
      </c>
      <c r="X180" s="74">
        <v>0.05</v>
      </c>
      <c r="Y180" s="74">
        <v>0.05</v>
      </c>
      <c r="Z180" s="74">
        <v>0.05</v>
      </c>
      <c r="AA180" s="74">
        <v>0.05</v>
      </c>
      <c r="AB180" s="74">
        <v>0.05</v>
      </c>
      <c r="AC180" s="74">
        <v>1.2</v>
      </c>
      <c r="AD180" s="74">
        <v>8.4</v>
      </c>
      <c r="AE180" s="74">
        <v>438</v>
      </c>
    </row>
    <row r="181" spans="1:31" s="74" customFormat="1" ht="10.5">
      <c r="A181" s="74" t="s">
        <v>100</v>
      </c>
      <c r="B181" s="74" t="s">
        <v>243</v>
      </c>
      <c r="C181" s="74" t="s">
        <v>244</v>
      </c>
      <c r="D181" s="74" t="s">
        <v>245</v>
      </c>
      <c r="E181" s="74">
        <v>0.2</v>
      </c>
      <c r="F181" s="74">
        <v>0.2</v>
      </c>
      <c r="G181" s="74">
        <v>0.2</v>
      </c>
      <c r="H181" s="74">
        <v>0.2</v>
      </c>
      <c r="I181" s="74">
        <v>0.2</v>
      </c>
      <c r="J181" s="74">
        <v>0.2</v>
      </c>
      <c r="K181" s="74">
        <v>0.2</v>
      </c>
      <c r="L181" s="74">
        <v>0.2</v>
      </c>
      <c r="M181" s="74">
        <v>0.2</v>
      </c>
      <c r="N181" s="74">
        <v>0.2</v>
      </c>
      <c r="O181" s="74">
        <v>0.2</v>
      </c>
      <c r="P181" s="74">
        <v>0.2</v>
      </c>
      <c r="Q181" s="74">
        <v>0.2</v>
      </c>
      <c r="R181" s="74">
        <v>0.2</v>
      </c>
      <c r="S181" s="74">
        <v>0.2</v>
      </c>
      <c r="T181" s="74">
        <v>0.2</v>
      </c>
      <c r="U181" s="74">
        <v>0.2</v>
      </c>
      <c r="V181" s="74">
        <v>0.2</v>
      </c>
      <c r="W181" s="74">
        <v>0.2</v>
      </c>
      <c r="X181" s="74">
        <v>0.2</v>
      </c>
      <c r="Y181" s="74">
        <v>0.2</v>
      </c>
      <c r="Z181" s="74">
        <v>0.2</v>
      </c>
      <c r="AA181" s="74">
        <v>0.2</v>
      </c>
      <c r="AB181" s="74">
        <v>0.2</v>
      </c>
      <c r="AC181" s="74">
        <v>4.8</v>
      </c>
      <c r="AD181" s="74">
        <v>33.6</v>
      </c>
      <c r="AE181" s="74">
        <v>1752</v>
      </c>
    </row>
    <row r="182" spans="1:31" s="74" customFormat="1" ht="10.5">
      <c r="A182" s="74" t="s">
        <v>101</v>
      </c>
      <c r="B182" s="74" t="s">
        <v>246</v>
      </c>
      <c r="C182" s="74" t="s">
        <v>244</v>
      </c>
      <c r="D182" s="74" t="s">
        <v>245</v>
      </c>
      <c r="E182" s="74">
        <v>43.3</v>
      </c>
      <c r="F182" s="74">
        <v>43.3</v>
      </c>
      <c r="G182" s="74">
        <v>43.3</v>
      </c>
      <c r="H182" s="74">
        <v>43.3</v>
      </c>
      <c r="I182" s="74">
        <v>43.3</v>
      </c>
      <c r="J182" s="74">
        <v>43.3</v>
      </c>
      <c r="K182" s="74">
        <v>43.3</v>
      </c>
      <c r="L182" s="74">
        <v>43.3</v>
      </c>
      <c r="M182" s="74">
        <v>43.3</v>
      </c>
      <c r="N182" s="74">
        <v>43.3</v>
      </c>
      <c r="O182" s="74">
        <v>43.3</v>
      </c>
      <c r="P182" s="74">
        <v>43.3</v>
      </c>
      <c r="Q182" s="74">
        <v>43.3</v>
      </c>
      <c r="R182" s="74">
        <v>43.3</v>
      </c>
      <c r="S182" s="74">
        <v>43.3</v>
      </c>
      <c r="T182" s="74">
        <v>43.3</v>
      </c>
      <c r="U182" s="74">
        <v>43.3</v>
      </c>
      <c r="V182" s="74">
        <v>43.3</v>
      </c>
      <c r="W182" s="74">
        <v>43.3</v>
      </c>
      <c r="X182" s="74">
        <v>43.3</v>
      </c>
      <c r="Y182" s="74">
        <v>43.3</v>
      </c>
      <c r="Z182" s="74">
        <v>43.3</v>
      </c>
      <c r="AA182" s="74">
        <v>43.3</v>
      </c>
      <c r="AB182" s="74">
        <v>43.3</v>
      </c>
      <c r="AC182" s="74">
        <v>1039.2</v>
      </c>
      <c r="AD182" s="74">
        <v>7274.4</v>
      </c>
      <c r="AE182" s="74">
        <v>379308</v>
      </c>
    </row>
    <row r="183" spans="1:31" s="74" customFormat="1" ht="10.5">
      <c r="A183" s="74" t="s">
        <v>102</v>
      </c>
      <c r="B183" s="74" t="s">
        <v>246</v>
      </c>
      <c r="C183" s="74" t="s">
        <v>244</v>
      </c>
      <c r="D183" s="74" t="s">
        <v>245</v>
      </c>
      <c r="E183" s="74">
        <v>55</v>
      </c>
      <c r="F183" s="74">
        <v>55</v>
      </c>
      <c r="G183" s="74">
        <v>55</v>
      </c>
      <c r="H183" s="74">
        <v>55</v>
      </c>
      <c r="I183" s="74">
        <v>55</v>
      </c>
      <c r="J183" s="74">
        <v>55</v>
      </c>
      <c r="K183" s="74">
        <v>55</v>
      </c>
      <c r="L183" s="74">
        <v>55</v>
      </c>
      <c r="M183" s="74">
        <v>55</v>
      </c>
      <c r="N183" s="74">
        <v>55</v>
      </c>
      <c r="O183" s="74">
        <v>55</v>
      </c>
      <c r="P183" s="74">
        <v>55</v>
      </c>
      <c r="Q183" s="74">
        <v>55</v>
      </c>
      <c r="R183" s="74">
        <v>55</v>
      </c>
      <c r="S183" s="74">
        <v>55</v>
      </c>
      <c r="T183" s="74">
        <v>55</v>
      </c>
      <c r="U183" s="74">
        <v>55</v>
      </c>
      <c r="V183" s="74">
        <v>55</v>
      </c>
      <c r="W183" s="74">
        <v>55</v>
      </c>
      <c r="X183" s="74">
        <v>55</v>
      </c>
      <c r="Y183" s="74">
        <v>55</v>
      </c>
      <c r="Z183" s="74">
        <v>55</v>
      </c>
      <c r="AA183" s="74">
        <v>55</v>
      </c>
      <c r="AB183" s="74">
        <v>55</v>
      </c>
      <c r="AC183" s="74">
        <v>1320</v>
      </c>
      <c r="AD183" s="74">
        <v>9240</v>
      </c>
      <c r="AE183" s="74">
        <v>481800</v>
      </c>
    </row>
    <row r="184" spans="1:31" s="74" customFormat="1" ht="10.5">
      <c r="A184" s="74" t="s">
        <v>103</v>
      </c>
      <c r="B184" s="74" t="s">
        <v>243</v>
      </c>
      <c r="C184" s="74" t="s">
        <v>244</v>
      </c>
      <c r="D184" s="74" t="s">
        <v>245</v>
      </c>
      <c r="E184" s="74">
        <v>0.05</v>
      </c>
      <c r="F184" s="74">
        <v>0.05</v>
      </c>
      <c r="G184" s="74">
        <v>0.05</v>
      </c>
      <c r="H184" s="74">
        <v>0.05</v>
      </c>
      <c r="I184" s="74">
        <v>0.05</v>
      </c>
      <c r="J184" s="74">
        <v>0.05</v>
      </c>
      <c r="K184" s="74">
        <v>0.05</v>
      </c>
      <c r="L184" s="74">
        <v>0.05</v>
      </c>
      <c r="M184" s="74">
        <v>0.05</v>
      </c>
      <c r="N184" s="74">
        <v>0.05</v>
      </c>
      <c r="O184" s="74">
        <v>0.05</v>
      </c>
      <c r="P184" s="74">
        <v>0.05</v>
      </c>
      <c r="Q184" s="74">
        <v>0.05</v>
      </c>
      <c r="R184" s="74">
        <v>0.05</v>
      </c>
      <c r="S184" s="74">
        <v>0.05</v>
      </c>
      <c r="T184" s="74">
        <v>0.05</v>
      </c>
      <c r="U184" s="74">
        <v>0.05</v>
      </c>
      <c r="V184" s="74">
        <v>0.05</v>
      </c>
      <c r="W184" s="74">
        <v>0.05</v>
      </c>
      <c r="X184" s="74">
        <v>0.05</v>
      </c>
      <c r="Y184" s="74">
        <v>0.05</v>
      </c>
      <c r="Z184" s="74">
        <v>0.05</v>
      </c>
      <c r="AA184" s="74">
        <v>0.05</v>
      </c>
      <c r="AB184" s="74">
        <v>0.05</v>
      </c>
      <c r="AC184" s="74">
        <v>1.2</v>
      </c>
      <c r="AD184" s="74">
        <v>8.4</v>
      </c>
      <c r="AE184" s="74">
        <v>438</v>
      </c>
    </row>
    <row r="185" spans="1:31" s="74" customFormat="1" ht="10.5">
      <c r="A185" s="74" t="s">
        <v>104</v>
      </c>
      <c r="B185" s="74" t="s">
        <v>243</v>
      </c>
      <c r="C185" s="74" t="s">
        <v>244</v>
      </c>
      <c r="D185" s="74" t="s">
        <v>245</v>
      </c>
      <c r="E185" s="74">
        <v>0.2</v>
      </c>
      <c r="F185" s="74">
        <v>0.2</v>
      </c>
      <c r="G185" s="74">
        <v>0.2</v>
      </c>
      <c r="H185" s="74">
        <v>0.2</v>
      </c>
      <c r="I185" s="74">
        <v>0.2</v>
      </c>
      <c r="J185" s="74">
        <v>0.2</v>
      </c>
      <c r="K185" s="74">
        <v>0.2</v>
      </c>
      <c r="L185" s="74">
        <v>0.2</v>
      </c>
      <c r="M185" s="74">
        <v>0.2</v>
      </c>
      <c r="N185" s="74">
        <v>0.2</v>
      </c>
      <c r="O185" s="74">
        <v>0.2</v>
      </c>
      <c r="P185" s="74">
        <v>0.2</v>
      </c>
      <c r="Q185" s="74">
        <v>0.2</v>
      </c>
      <c r="R185" s="74">
        <v>0.2</v>
      </c>
      <c r="S185" s="74">
        <v>0.2</v>
      </c>
      <c r="T185" s="74">
        <v>0.2</v>
      </c>
      <c r="U185" s="74">
        <v>0.2</v>
      </c>
      <c r="V185" s="74">
        <v>0.2</v>
      </c>
      <c r="W185" s="74">
        <v>0.2</v>
      </c>
      <c r="X185" s="74">
        <v>0.2</v>
      </c>
      <c r="Y185" s="74">
        <v>0.2</v>
      </c>
      <c r="Z185" s="74">
        <v>0.2</v>
      </c>
      <c r="AA185" s="74">
        <v>0.2</v>
      </c>
      <c r="AB185" s="74">
        <v>0.2</v>
      </c>
      <c r="AC185" s="74">
        <v>4.8</v>
      </c>
      <c r="AD185" s="74">
        <v>33.6</v>
      </c>
      <c r="AE185" s="74">
        <v>1752</v>
      </c>
    </row>
    <row r="186" spans="1:31" s="74" customFormat="1" ht="10.5">
      <c r="A186" s="74" t="s">
        <v>105</v>
      </c>
      <c r="B186" s="74" t="s">
        <v>246</v>
      </c>
      <c r="C186" s="74" t="s">
        <v>244</v>
      </c>
      <c r="D186" s="74" t="s">
        <v>245</v>
      </c>
      <c r="E186" s="74">
        <v>43.3</v>
      </c>
      <c r="F186" s="74">
        <v>43.3</v>
      </c>
      <c r="G186" s="74">
        <v>43.3</v>
      </c>
      <c r="H186" s="74">
        <v>43.3</v>
      </c>
      <c r="I186" s="74">
        <v>43.3</v>
      </c>
      <c r="J186" s="74">
        <v>43.3</v>
      </c>
      <c r="K186" s="74">
        <v>43.3</v>
      </c>
      <c r="L186" s="74">
        <v>43.3</v>
      </c>
      <c r="M186" s="74">
        <v>43.3</v>
      </c>
      <c r="N186" s="74">
        <v>43.3</v>
      </c>
      <c r="O186" s="74">
        <v>43.3</v>
      </c>
      <c r="P186" s="74">
        <v>43.3</v>
      </c>
      <c r="Q186" s="74">
        <v>43.3</v>
      </c>
      <c r="R186" s="74">
        <v>43.3</v>
      </c>
      <c r="S186" s="74">
        <v>43.3</v>
      </c>
      <c r="T186" s="74">
        <v>43.3</v>
      </c>
      <c r="U186" s="74">
        <v>43.3</v>
      </c>
      <c r="V186" s="74">
        <v>43.3</v>
      </c>
      <c r="W186" s="74">
        <v>43.3</v>
      </c>
      <c r="X186" s="74">
        <v>43.3</v>
      </c>
      <c r="Y186" s="74">
        <v>43.3</v>
      </c>
      <c r="Z186" s="74">
        <v>43.3</v>
      </c>
      <c r="AA186" s="74">
        <v>43.3</v>
      </c>
      <c r="AB186" s="74">
        <v>43.3</v>
      </c>
      <c r="AC186" s="74">
        <v>1039.2</v>
      </c>
      <c r="AD186" s="74">
        <v>7274.4</v>
      </c>
      <c r="AE186" s="74">
        <v>379308</v>
      </c>
    </row>
    <row r="187" spans="1:31" s="74" customFormat="1" ht="10.5">
      <c r="A187" s="74" t="s">
        <v>106</v>
      </c>
      <c r="B187" s="74" t="s">
        <v>246</v>
      </c>
      <c r="C187" s="74" t="s">
        <v>244</v>
      </c>
      <c r="D187" s="74" t="s">
        <v>245</v>
      </c>
      <c r="E187" s="74">
        <v>55</v>
      </c>
      <c r="F187" s="74">
        <v>55</v>
      </c>
      <c r="G187" s="74">
        <v>55</v>
      </c>
      <c r="H187" s="74">
        <v>55</v>
      </c>
      <c r="I187" s="74">
        <v>55</v>
      </c>
      <c r="J187" s="74">
        <v>55</v>
      </c>
      <c r="K187" s="74">
        <v>55</v>
      </c>
      <c r="L187" s="74">
        <v>55</v>
      </c>
      <c r="M187" s="74">
        <v>55</v>
      </c>
      <c r="N187" s="74">
        <v>55</v>
      </c>
      <c r="O187" s="74">
        <v>55</v>
      </c>
      <c r="P187" s="74">
        <v>55</v>
      </c>
      <c r="Q187" s="74">
        <v>55</v>
      </c>
      <c r="R187" s="74">
        <v>55</v>
      </c>
      <c r="S187" s="74">
        <v>55</v>
      </c>
      <c r="T187" s="74">
        <v>55</v>
      </c>
      <c r="U187" s="74">
        <v>55</v>
      </c>
      <c r="V187" s="74">
        <v>55</v>
      </c>
      <c r="W187" s="74">
        <v>55</v>
      </c>
      <c r="X187" s="74">
        <v>55</v>
      </c>
      <c r="Y187" s="74">
        <v>55</v>
      </c>
      <c r="Z187" s="74">
        <v>55</v>
      </c>
      <c r="AA187" s="74">
        <v>55</v>
      </c>
      <c r="AB187" s="74">
        <v>55</v>
      </c>
      <c r="AC187" s="74">
        <v>1320</v>
      </c>
      <c r="AD187" s="74">
        <v>9240</v>
      </c>
      <c r="AE187" s="74">
        <v>481800</v>
      </c>
    </row>
    <row r="188" spans="1:31" s="74" customFormat="1" ht="10.5">
      <c r="A188" s="74" t="s">
        <v>107</v>
      </c>
      <c r="B188" s="74" t="s">
        <v>243</v>
      </c>
      <c r="C188" s="74" t="s">
        <v>244</v>
      </c>
      <c r="D188" s="74" t="s">
        <v>245</v>
      </c>
      <c r="E188" s="74">
        <v>0.05</v>
      </c>
      <c r="F188" s="74">
        <v>0.05</v>
      </c>
      <c r="G188" s="74">
        <v>0.05</v>
      </c>
      <c r="H188" s="74">
        <v>0.05</v>
      </c>
      <c r="I188" s="74">
        <v>0.05</v>
      </c>
      <c r="J188" s="74">
        <v>0.05</v>
      </c>
      <c r="K188" s="74">
        <v>0.05</v>
      </c>
      <c r="L188" s="74">
        <v>0.05</v>
      </c>
      <c r="M188" s="74">
        <v>0.05</v>
      </c>
      <c r="N188" s="74">
        <v>0.05</v>
      </c>
      <c r="O188" s="74">
        <v>0.05</v>
      </c>
      <c r="P188" s="74">
        <v>0.05</v>
      </c>
      <c r="Q188" s="74">
        <v>0.05</v>
      </c>
      <c r="R188" s="74">
        <v>0.05</v>
      </c>
      <c r="S188" s="74">
        <v>0.05</v>
      </c>
      <c r="T188" s="74">
        <v>0.05</v>
      </c>
      <c r="U188" s="74">
        <v>0.05</v>
      </c>
      <c r="V188" s="74">
        <v>0.05</v>
      </c>
      <c r="W188" s="74">
        <v>0.05</v>
      </c>
      <c r="X188" s="74">
        <v>0.05</v>
      </c>
      <c r="Y188" s="74">
        <v>0.05</v>
      </c>
      <c r="Z188" s="74">
        <v>0.05</v>
      </c>
      <c r="AA188" s="74">
        <v>0.05</v>
      </c>
      <c r="AB188" s="74">
        <v>0.05</v>
      </c>
      <c r="AC188" s="74">
        <v>1.2</v>
      </c>
      <c r="AD188" s="74">
        <v>8.4</v>
      </c>
      <c r="AE188" s="74">
        <v>438</v>
      </c>
    </row>
    <row r="189" spans="1:31" s="74" customFormat="1" ht="10.5">
      <c r="A189" s="74" t="s">
        <v>108</v>
      </c>
      <c r="B189" s="74" t="s">
        <v>243</v>
      </c>
      <c r="C189" s="74" t="s">
        <v>244</v>
      </c>
      <c r="D189" s="74" t="s">
        <v>245</v>
      </c>
      <c r="E189" s="74">
        <v>0.2</v>
      </c>
      <c r="F189" s="74">
        <v>0.2</v>
      </c>
      <c r="G189" s="74">
        <v>0.2</v>
      </c>
      <c r="H189" s="74">
        <v>0.2</v>
      </c>
      <c r="I189" s="74">
        <v>0.2</v>
      </c>
      <c r="J189" s="74">
        <v>0.2</v>
      </c>
      <c r="K189" s="74">
        <v>0.2</v>
      </c>
      <c r="L189" s="74">
        <v>0.2</v>
      </c>
      <c r="M189" s="74">
        <v>0.2</v>
      </c>
      <c r="N189" s="74">
        <v>0.2</v>
      </c>
      <c r="O189" s="74">
        <v>0.2</v>
      </c>
      <c r="P189" s="74">
        <v>0.2</v>
      </c>
      <c r="Q189" s="74">
        <v>0.2</v>
      </c>
      <c r="R189" s="74">
        <v>0.2</v>
      </c>
      <c r="S189" s="74">
        <v>0.2</v>
      </c>
      <c r="T189" s="74">
        <v>0.2</v>
      </c>
      <c r="U189" s="74">
        <v>0.2</v>
      </c>
      <c r="V189" s="74">
        <v>0.2</v>
      </c>
      <c r="W189" s="74">
        <v>0.2</v>
      </c>
      <c r="X189" s="74">
        <v>0.2</v>
      </c>
      <c r="Y189" s="74">
        <v>0.2</v>
      </c>
      <c r="Z189" s="74">
        <v>0.2</v>
      </c>
      <c r="AA189" s="74">
        <v>0.2</v>
      </c>
      <c r="AB189" s="74">
        <v>0.2</v>
      </c>
      <c r="AC189" s="74">
        <v>4.8</v>
      </c>
      <c r="AD189" s="74">
        <v>33.6</v>
      </c>
      <c r="AE189" s="74">
        <v>1752</v>
      </c>
    </row>
    <row r="190" spans="1:31" s="74" customFormat="1" ht="10.5">
      <c r="A190" s="74" t="s">
        <v>109</v>
      </c>
      <c r="B190" s="74" t="s">
        <v>246</v>
      </c>
      <c r="C190" s="74" t="s">
        <v>244</v>
      </c>
      <c r="D190" s="74" t="s">
        <v>245</v>
      </c>
      <c r="E190" s="74">
        <v>43.3</v>
      </c>
      <c r="F190" s="74">
        <v>43.3</v>
      </c>
      <c r="G190" s="74">
        <v>43.3</v>
      </c>
      <c r="H190" s="74">
        <v>43.3</v>
      </c>
      <c r="I190" s="74">
        <v>43.3</v>
      </c>
      <c r="J190" s="74">
        <v>43.3</v>
      </c>
      <c r="K190" s="74">
        <v>43.3</v>
      </c>
      <c r="L190" s="74">
        <v>43.3</v>
      </c>
      <c r="M190" s="74">
        <v>43.3</v>
      </c>
      <c r="N190" s="74">
        <v>43.3</v>
      </c>
      <c r="O190" s="74">
        <v>43.3</v>
      </c>
      <c r="P190" s="74">
        <v>43.3</v>
      </c>
      <c r="Q190" s="74">
        <v>43.3</v>
      </c>
      <c r="R190" s="74">
        <v>43.3</v>
      </c>
      <c r="S190" s="74">
        <v>43.3</v>
      </c>
      <c r="T190" s="74">
        <v>43.3</v>
      </c>
      <c r="U190" s="74">
        <v>43.3</v>
      </c>
      <c r="V190" s="74">
        <v>43.3</v>
      </c>
      <c r="W190" s="74">
        <v>43.3</v>
      </c>
      <c r="X190" s="74">
        <v>43.3</v>
      </c>
      <c r="Y190" s="74">
        <v>43.3</v>
      </c>
      <c r="Z190" s="74">
        <v>43.3</v>
      </c>
      <c r="AA190" s="74">
        <v>43.3</v>
      </c>
      <c r="AB190" s="74">
        <v>43.3</v>
      </c>
      <c r="AC190" s="74">
        <v>1039.2</v>
      </c>
      <c r="AD190" s="74">
        <v>7274.4</v>
      </c>
      <c r="AE190" s="74">
        <v>379308</v>
      </c>
    </row>
    <row r="191" spans="1:31" s="74" customFormat="1" ht="10.5">
      <c r="A191" s="74" t="s">
        <v>110</v>
      </c>
      <c r="B191" s="74" t="s">
        <v>246</v>
      </c>
      <c r="C191" s="74" t="s">
        <v>244</v>
      </c>
      <c r="D191" s="74" t="s">
        <v>245</v>
      </c>
      <c r="E191" s="74">
        <v>55</v>
      </c>
      <c r="F191" s="74">
        <v>55</v>
      </c>
      <c r="G191" s="74">
        <v>55</v>
      </c>
      <c r="H191" s="74">
        <v>55</v>
      </c>
      <c r="I191" s="74">
        <v>55</v>
      </c>
      <c r="J191" s="74">
        <v>55</v>
      </c>
      <c r="K191" s="74">
        <v>55</v>
      </c>
      <c r="L191" s="74">
        <v>55</v>
      </c>
      <c r="M191" s="74">
        <v>55</v>
      </c>
      <c r="N191" s="74">
        <v>55</v>
      </c>
      <c r="O191" s="74">
        <v>55</v>
      </c>
      <c r="P191" s="74">
        <v>55</v>
      </c>
      <c r="Q191" s="74">
        <v>55</v>
      </c>
      <c r="R191" s="74">
        <v>55</v>
      </c>
      <c r="S191" s="74">
        <v>55</v>
      </c>
      <c r="T191" s="74">
        <v>55</v>
      </c>
      <c r="U191" s="74">
        <v>55</v>
      </c>
      <c r="V191" s="74">
        <v>55</v>
      </c>
      <c r="W191" s="74">
        <v>55</v>
      </c>
      <c r="X191" s="74">
        <v>55</v>
      </c>
      <c r="Y191" s="74">
        <v>55</v>
      </c>
      <c r="Z191" s="74">
        <v>55</v>
      </c>
      <c r="AA191" s="74">
        <v>55</v>
      </c>
      <c r="AB191" s="74">
        <v>55</v>
      </c>
      <c r="AC191" s="74">
        <v>1320</v>
      </c>
      <c r="AD191" s="74">
        <v>9240</v>
      </c>
      <c r="AE191" s="74">
        <v>481800</v>
      </c>
    </row>
    <row r="192" spans="1:31" s="74" customFormat="1" ht="10.5">
      <c r="A192" s="74" t="s">
        <v>111</v>
      </c>
      <c r="B192" s="74" t="s">
        <v>243</v>
      </c>
      <c r="C192" s="74" t="s">
        <v>244</v>
      </c>
      <c r="D192" s="74" t="s">
        <v>245</v>
      </c>
      <c r="E192" s="74">
        <v>0.05</v>
      </c>
      <c r="F192" s="74">
        <v>0.05</v>
      </c>
      <c r="G192" s="74">
        <v>0.05</v>
      </c>
      <c r="H192" s="74">
        <v>0.05</v>
      </c>
      <c r="I192" s="74">
        <v>0.05</v>
      </c>
      <c r="J192" s="74">
        <v>0.05</v>
      </c>
      <c r="K192" s="74">
        <v>0.05</v>
      </c>
      <c r="L192" s="74">
        <v>0.05</v>
      </c>
      <c r="M192" s="74">
        <v>0.05</v>
      </c>
      <c r="N192" s="74">
        <v>0.05</v>
      </c>
      <c r="O192" s="74">
        <v>0.05</v>
      </c>
      <c r="P192" s="74">
        <v>0.05</v>
      </c>
      <c r="Q192" s="74">
        <v>0.05</v>
      </c>
      <c r="R192" s="74">
        <v>0.05</v>
      </c>
      <c r="S192" s="74">
        <v>0.05</v>
      </c>
      <c r="T192" s="74">
        <v>0.05</v>
      </c>
      <c r="U192" s="74">
        <v>0.05</v>
      </c>
      <c r="V192" s="74">
        <v>0.05</v>
      </c>
      <c r="W192" s="74">
        <v>0.05</v>
      </c>
      <c r="X192" s="74">
        <v>0.05</v>
      </c>
      <c r="Y192" s="74">
        <v>0.05</v>
      </c>
      <c r="Z192" s="74">
        <v>0.05</v>
      </c>
      <c r="AA192" s="74">
        <v>0.05</v>
      </c>
      <c r="AB192" s="74">
        <v>0.05</v>
      </c>
      <c r="AC192" s="74">
        <v>1.2</v>
      </c>
      <c r="AD192" s="74">
        <v>8.4</v>
      </c>
      <c r="AE192" s="74">
        <v>438</v>
      </c>
    </row>
    <row r="193" spans="1:31" s="74" customFormat="1" ht="10.5">
      <c r="A193" s="74" t="s">
        <v>112</v>
      </c>
      <c r="B193" s="74" t="s">
        <v>243</v>
      </c>
      <c r="C193" s="74" t="s">
        <v>244</v>
      </c>
      <c r="D193" s="74" t="s">
        <v>245</v>
      </c>
      <c r="E193" s="74">
        <v>0.2</v>
      </c>
      <c r="F193" s="74">
        <v>0.2</v>
      </c>
      <c r="G193" s="74">
        <v>0.2</v>
      </c>
      <c r="H193" s="74">
        <v>0.2</v>
      </c>
      <c r="I193" s="74">
        <v>0.2</v>
      </c>
      <c r="J193" s="74">
        <v>0.2</v>
      </c>
      <c r="K193" s="74">
        <v>0.2</v>
      </c>
      <c r="L193" s="74">
        <v>0.2</v>
      </c>
      <c r="M193" s="74">
        <v>0.2</v>
      </c>
      <c r="N193" s="74">
        <v>0.2</v>
      </c>
      <c r="O193" s="74">
        <v>0.2</v>
      </c>
      <c r="P193" s="74">
        <v>0.2</v>
      </c>
      <c r="Q193" s="74">
        <v>0.2</v>
      </c>
      <c r="R193" s="74">
        <v>0.2</v>
      </c>
      <c r="S193" s="74">
        <v>0.2</v>
      </c>
      <c r="T193" s="74">
        <v>0.2</v>
      </c>
      <c r="U193" s="74">
        <v>0.2</v>
      </c>
      <c r="V193" s="74">
        <v>0.2</v>
      </c>
      <c r="W193" s="74">
        <v>0.2</v>
      </c>
      <c r="X193" s="74">
        <v>0.2</v>
      </c>
      <c r="Y193" s="74">
        <v>0.2</v>
      </c>
      <c r="Z193" s="74">
        <v>0.2</v>
      </c>
      <c r="AA193" s="74">
        <v>0.2</v>
      </c>
      <c r="AB193" s="74">
        <v>0.2</v>
      </c>
      <c r="AC193" s="74">
        <v>4.8</v>
      </c>
      <c r="AD193" s="74">
        <v>33.6</v>
      </c>
      <c r="AE193" s="74">
        <v>1752</v>
      </c>
    </row>
    <row r="194" spans="1:31" s="74" customFormat="1" ht="10.5">
      <c r="A194" s="74" t="s">
        <v>113</v>
      </c>
      <c r="B194" s="74" t="s">
        <v>246</v>
      </c>
      <c r="C194" s="74" t="s">
        <v>244</v>
      </c>
      <c r="D194" s="74" t="s">
        <v>245</v>
      </c>
      <c r="E194" s="74">
        <v>43.3</v>
      </c>
      <c r="F194" s="74">
        <v>43.3</v>
      </c>
      <c r="G194" s="74">
        <v>43.3</v>
      </c>
      <c r="H194" s="74">
        <v>43.3</v>
      </c>
      <c r="I194" s="74">
        <v>43.3</v>
      </c>
      <c r="J194" s="74">
        <v>43.3</v>
      </c>
      <c r="K194" s="74">
        <v>43.3</v>
      </c>
      <c r="L194" s="74">
        <v>43.3</v>
      </c>
      <c r="M194" s="74">
        <v>43.3</v>
      </c>
      <c r="N194" s="74">
        <v>43.3</v>
      </c>
      <c r="O194" s="74">
        <v>43.3</v>
      </c>
      <c r="P194" s="74">
        <v>43.3</v>
      </c>
      <c r="Q194" s="74">
        <v>43.3</v>
      </c>
      <c r="R194" s="74">
        <v>43.3</v>
      </c>
      <c r="S194" s="74">
        <v>43.3</v>
      </c>
      <c r="T194" s="74">
        <v>43.3</v>
      </c>
      <c r="U194" s="74">
        <v>43.3</v>
      </c>
      <c r="V194" s="74">
        <v>43.3</v>
      </c>
      <c r="W194" s="74">
        <v>43.3</v>
      </c>
      <c r="X194" s="74">
        <v>43.3</v>
      </c>
      <c r="Y194" s="74">
        <v>43.3</v>
      </c>
      <c r="Z194" s="74">
        <v>43.3</v>
      </c>
      <c r="AA194" s="74">
        <v>43.3</v>
      </c>
      <c r="AB194" s="74">
        <v>43.3</v>
      </c>
      <c r="AC194" s="74">
        <v>1039.2</v>
      </c>
      <c r="AD194" s="74">
        <v>7274.4</v>
      </c>
      <c r="AE194" s="74">
        <v>379308</v>
      </c>
    </row>
    <row r="195" spans="1:31" s="74" customFormat="1" ht="10.5">
      <c r="A195" s="74" t="s">
        <v>114</v>
      </c>
      <c r="B195" s="74" t="s">
        <v>246</v>
      </c>
      <c r="C195" s="74" t="s">
        <v>244</v>
      </c>
      <c r="D195" s="74" t="s">
        <v>245</v>
      </c>
      <c r="E195" s="74">
        <v>55</v>
      </c>
      <c r="F195" s="74">
        <v>55</v>
      </c>
      <c r="G195" s="74">
        <v>55</v>
      </c>
      <c r="H195" s="74">
        <v>55</v>
      </c>
      <c r="I195" s="74">
        <v>55</v>
      </c>
      <c r="J195" s="74">
        <v>55</v>
      </c>
      <c r="K195" s="74">
        <v>55</v>
      </c>
      <c r="L195" s="74">
        <v>55</v>
      </c>
      <c r="M195" s="74">
        <v>55</v>
      </c>
      <c r="N195" s="74">
        <v>55</v>
      </c>
      <c r="O195" s="74">
        <v>55</v>
      </c>
      <c r="P195" s="74">
        <v>55</v>
      </c>
      <c r="Q195" s="74">
        <v>55</v>
      </c>
      <c r="R195" s="74">
        <v>55</v>
      </c>
      <c r="S195" s="74">
        <v>55</v>
      </c>
      <c r="T195" s="74">
        <v>55</v>
      </c>
      <c r="U195" s="74">
        <v>55</v>
      </c>
      <c r="V195" s="74">
        <v>55</v>
      </c>
      <c r="W195" s="74">
        <v>55</v>
      </c>
      <c r="X195" s="74">
        <v>55</v>
      </c>
      <c r="Y195" s="74">
        <v>55</v>
      </c>
      <c r="Z195" s="74">
        <v>55</v>
      </c>
      <c r="AA195" s="74">
        <v>55</v>
      </c>
      <c r="AB195" s="74">
        <v>55</v>
      </c>
      <c r="AC195" s="74">
        <v>1320</v>
      </c>
      <c r="AD195" s="74">
        <v>9240</v>
      </c>
      <c r="AE195" s="74">
        <v>481800</v>
      </c>
    </row>
    <row r="196" spans="1:31" s="74" customFormat="1" ht="10.5">
      <c r="A196" s="74" t="s">
        <v>115</v>
      </c>
      <c r="B196" s="74" t="s">
        <v>243</v>
      </c>
      <c r="C196" s="74" t="s">
        <v>244</v>
      </c>
      <c r="D196" s="74" t="s">
        <v>245</v>
      </c>
      <c r="E196" s="74">
        <v>0.05</v>
      </c>
      <c r="F196" s="74">
        <v>0.05</v>
      </c>
      <c r="G196" s="74">
        <v>0.05</v>
      </c>
      <c r="H196" s="74">
        <v>0.05</v>
      </c>
      <c r="I196" s="74">
        <v>0.05</v>
      </c>
      <c r="J196" s="74">
        <v>0.05</v>
      </c>
      <c r="K196" s="74">
        <v>0.05</v>
      </c>
      <c r="L196" s="74">
        <v>0.05</v>
      </c>
      <c r="M196" s="74">
        <v>0.05</v>
      </c>
      <c r="N196" s="74">
        <v>0.05</v>
      </c>
      <c r="O196" s="74">
        <v>0.05</v>
      </c>
      <c r="P196" s="74">
        <v>0.05</v>
      </c>
      <c r="Q196" s="74">
        <v>0.05</v>
      </c>
      <c r="R196" s="74">
        <v>0.05</v>
      </c>
      <c r="S196" s="74">
        <v>0.05</v>
      </c>
      <c r="T196" s="74">
        <v>0.05</v>
      </c>
      <c r="U196" s="74">
        <v>0.05</v>
      </c>
      <c r="V196" s="74">
        <v>0.05</v>
      </c>
      <c r="W196" s="74">
        <v>0.05</v>
      </c>
      <c r="X196" s="74">
        <v>0.05</v>
      </c>
      <c r="Y196" s="74">
        <v>0.05</v>
      </c>
      <c r="Z196" s="74">
        <v>0.05</v>
      </c>
      <c r="AA196" s="74">
        <v>0.05</v>
      </c>
      <c r="AB196" s="74">
        <v>0.05</v>
      </c>
      <c r="AC196" s="74">
        <v>1.2</v>
      </c>
      <c r="AD196" s="74">
        <v>8.4</v>
      </c>
      <c r="AE196" s="74">
        <v>438</v>
      </c>
    </row>
    <row r="197" spans="1:31" s="74" customFormat="1" ht="10.5">
      <c r="A197" s="74" t="s">
        <v>116</v>
      </c>
      <c r="B197" s="74" t="s">
        <v>243</v>
      </c>
      <c r="C197" s="74" t="s">
        <v>244</v>
      </c>
      <c r="D197" s="74" t="s">
        <v>245</v>
      </c>
      <c r="E197" s="74">
        <v>0.2</v>
      </c>
      <c r="F197" s="74">
        <v>0.2</v>
      </c>
      <c r="G197" s="74">
        <v>0.2</v>
      </c>
      <c r="H197" s="74">
        <v>0.2</v>
      </c>
      <c r="I197" s="74">
        <v>0.2</v>
      </c>
      <c r="J197" s="74">
        <v>0.2</v>
      </c>
      <c r="K197" s="74">
        <v>0.2</v>
      </c>
      <c r="L197" s="74">
        <v>0.2</v>
      </c>
      <c r="M197" s="74">
        <v>0.2</v>
      </c>
      <c r="N197" s="74">
        <v>0.2</v>
      </c>
      <c r="O197" s="74">
        <v>0.2</v>
      </c>
      <c r="P197" s="74">
        <v>0.2</v>
      </c>
      <c r="Q197" s="74">
        <v>0.2</v>
      </c>
      <c r="R197" s="74">
        <v>0.2</v>
      </c>
      <c r="S197" s="74">
        <v>0.2</v>
      </c>
      <c r="T197" s="74">
        <v>0.2</v>
      </c>
      <c r="U197" s="74">
        <v>0.2</v>
      </c>
      <c r="V197" s="74">
        <v>0.2</v>
      </c>
      <c r="W197" s="74">
        <v>0.2</v>
      </c>
      <c r="X197" s="74">
        <v>0.2</v>
      </c>
      <c r="Y197" s="74">
        <v>0.2</v>
      </c>
      <c r="Z197" s="74">
        <v>0.2</v>
      </c>
      <c r="AA197" s="74">
        <v>0.2</v>
      </c>
      <c r="AB197" s="74">
        <v>0.2</v>
      </c>
      <c r="AC197" s="74">
        <v>4.8</v>
      </c>
      <c r="AD197" s="74">
        <v>33.6</v>
      </c>
      <c r="AE197" s="74">
        <v>1752</v>
      </c>
    </row>
    <row r="198" spans="1:31" s="74" customFormat="1" ht="10.5">
      <c r="A198" s="74" t="s">
        <v>117</v>
      </c>
      <c r="B198" s="74" t="s">
        <v>246</v>
      </c>
      <c r="C198" s="74" t="s">
        <v>244</v>
      </c>
      <c r="D198" s="74" t="s">
        <v>245</v>
      </c>
      <c r="E198" s="74">
        <v>43.3</v>
      </c>
      <c r="F198" s="74">
        <v>43.3</v>
      </c>
      <c r="G198" s="74">
        <v>43.3</v>
      </c>
      <c r="H198" s="74">
        <v>43.3</v>
      </c>
      <c r="I198" s="74">
        <v>43.3</v>
      </c>
      <c r="J198" s="74">
        <v>43.3</v>
      </c>
      <c r="K198" s="74">
        <v>43.3</v>
      </c>
      <c r="L198" s="74">
        <v>43.3</v>
      </c>
      <c r="M198" s="74">
        <v>43.3</v>
      </c>
      <c r="N198" s="74">
        <v>43.3</v>
      </c>
      <c r="O198" s="74">
        <v>43.3</v>
      </c>
      <c r="P198" s="74">
        <v>43.3</v>
      </c>
      <c r="Q198" s="74">
        <v>43.3</v>
      </c>
      <c r="R198" s="74">
        <v>43.3</v>
      </c>
      <c r="S198" s="74">
        <v>43.3</v>
      </c>
      <c r="T198" s="74">
        <v>43.3</v>
      </c>
      <c r="U198" s="74">
        <v>43.3</v>
      </c>
      <c r="V198" s="74">
        <v>43.3</v>
      </c>
      <c r="W198" s="74">
        <v>43.3</v>
      </c>
      <c r="X198" s="74">
        <v>43.3</v>
      </c>
      <c r="Y198" s="74">
        <v>43.3</v>
      </c>
      <c r="Z198" s="74">
        <v>43.3</v>
      </c>
      <c r="AA198" s="74">
        <v>43.3</v>
      </c>
      <c r="AB198" s="74">
        <v>43.3</v>
      </c>
      <c r="AC198" s="74">
        <v>1039.2</v>
      </c>
      <c r="AD198" s="74">
        <v>7274.4</v>
      </c>
      <c r="AE198" s="74">
        <v>379308</v>
      </c>
    </row>
    <row r="199" spans="1:31" s="74" customFormat="1" ht="10.5">
      <c r="A199" s="74" t="s">
        <v>118</v>
      </c>
      <c r="B199" s="74" t="s">
        <v>246</v>
      </c>
      <c r="C199" s="74" t="s">
        <v>244</v>
      </c>
      <c r="D199" s="74" t="s">
        <v>245</v>
      </c>
      <c r="E199" s="74">
        <v>55</v>
      </c>
      <c r="F199" s="74">
        <v>55</v>
      </c>
      <c r="G199" s="74">
        <v>55</v>
      </c>
      <c r="H199" s="74">
        <v>55</v>
      </c>
      <c r="I199" s="74">
        <v>55</v>
      </c>
      <c r="J199" s="74">
        <v>55</v>
      </c>
      <c r="K199" s="74">
        <v>55</v>
      </c>
      <c r="L199" s="74">
        <v>55</v>
      </c>
      <c r="M199" s="74">
        <v>55</v>
      </c>
      <c r="N199" s="74">
        <v>55</v>
      </c>
      <c r="O199" s="74">
        <v>55</v>
      </c>
      <c r="P199" s="74">
        <v>55</v>
      </c>
      <c r="Q199" s="74">
        <v>55</v>
      </c>
      <c r="R199" s="74">
        <v>55</v>
      </c>
      <c r="S199" s="74">
        <v>55</v>
      </c>
      <c r="T199" s="74">
        <v>55</v>
      </c>
      <c r="U199" s="74">
        <v>55</v>
      </c>
      <c r="V199" s="74">
        <v>55</v>
      </c>
      <c r="W199" s="74">
        <v>55</v>
      </c>
      <c r="X199" s="74">
        <v>55</v>
      </c>
      <c r="Y199" s="74">
        <v>55</v>
      </c>
      <c r="Z199" s="74">
        <v>55</v>
      </c>
      <c r="AA199" s="74">
        <v>55</v>
      </c>
      <c r="AB199" s="74">
        <v>55</v>
      </c>
      <c r="AC199" s="74">
        <v>1320</v>
      </c>
      <c r="AD199" s="74">
        <v>9240</v>
      </c>
      <c r="AE199" s="74">
        <v>481800</v>
      </c>
    </row>
    <row r="200" spans="1:31" s="74" customFormat="1" ht="10.5">
      <c r="A200" s="74" t="s">
        <v>119</v>
      </c>
      <c r="B200" s="74" t="s">
        <v>243</v>
      </c>
      <c r="C200" s="74" t="s">
        <v>244</v>
      </c>
      <c r="D200" s="74" t="s">
        <v>245</v>
      </c>
      <c r="E200" s="74">
        <v>0.05</v>
      </c>
      <c r="F200" s="74">
        <v>0.05</v>
      </c>
      <c r="G200" s="74">
        <v>0.05</v>
      </c>
      <c r="H200" s="74">
        <v>0.05</v>
      </c>
      <c r="I200" s="74">
        <v>0.05</v>
      </c>
      <c r="J200" s="74">
        <v>0.05</v>
      </c>
      <c r="K200" s="74">
        <v>0.05</v>
      </c>
      <c r="L200" s="74">
        <v>0.05</v>
      </c>
      <c r="M200" s="74">
        <v>0.05</v>
      </c>
      <c r="N200" s="74">
        <v>0.05</v>
      </c>
      <c r="O200" s="74">
        <v>0.05</v>
      </c>
      <c r="P200" s="74">
        <v>0.05</v>
      </c>
      <c r="Q200" s="74">
        <v>0.05</v>
      </c>
      <c r="R200" s="74">
        <v>0.05</v>
      </c>
      <c r="S200" s="74">
        <v>0.05</v>
      </c>
      <c r="T200" s="74">
        <v>0.05</v>
      </c>
      <c r="U200" s="74">
        <v>0.05</v>
      </c>
      <c r="V200" s="74">
        <v>0.05</v>
      </c>
      <c r="W200" s="74">
        <v>0.05</v>
      </c>
      <c r="X200" s="74">
        <v>0.05</v>
      </c>
      <c r="Y200" s="74">
        <v>0.05</v>
      </c>
      <c r="Z200" s="74">
        <v>0.05</v>
      </c>
      <c r="AA200" s="74">
        <v>0.05</v>
      </c>
      <c r="AB200" s="74">
        <v>0.05</v>
      </c>
      <c r="AC200" s="74">
        <v>1.2</v>
      </c>
      <c r="AD200" s="74">
        <v>8.4</v>
      </c>
      <c r="AE200" s="74">
        <v>438</v>
      </c>
    </row>
    <row r="201" spans="1:31" s="74" customFormat="1" ht="10.5">
      <c r="A201" s="74" t="s">
        <v>120</v>
      </c>
      <c r="B201" s="74" t="s">
        <v>243</v>
      </c>
      <c r="C201" s="74" t="s">
        <v>244</v>
      </c>
      <c r="D201" s="74" t="s">
        <v>245</v>
      </c>
      <c r="E201" s="74">
        <v>0.2</v>
      </c>
      <c r="F201" s="74">
        <v>0.2</v>
      </c>
      <c r="G201" s="74">
        <v>0.2</v>
      </c>
      <c r="H201" s="74">
        <v>0.2</v>
      </c>
      <c r="I201" s="74">
        <v>0.2</v>
      </c>
      <c r="J201" s="74">
        <v>0.2</v>
      </c>
      <c r="K201" s="74">
        <v>0.2</v>
      </c>
      <c r="L201" s="74">
        <v>0.2</v>
      </c>
      <c r="M201" s="74">
        <v>0.2</v>
      </c>
      <c r="N201" s="74">
        <v>0.2</v>
      </c>
      <c r="O201" s="74">
        <v>0.2</v>
      </c>
      <c r="P201" s="74">
        <v>0.2</v>
      </c>
      <c r="Q201" s="74">
        <v>0.2</v>
      </c>
      <c r="R201" s="74">
        <v>0.2</v>
      </c>
      <c r="S201" s="74">
        <v>0.2</v>
      </c>
      <c r="T201" s="74">
        <v>0.2</v>
      </c>
      <c r="U201" s="74">
        <v>0.2</v>
      </c>
      <c r="V201" s="74">
        <v>0.2</v>
      </c>
      <c r="W201" s="74">
        <v>0.2</v>
      </c>
      <c r="X201" s="74">
        <v>0.2</v>
      </c>
      <c r="Y201" s="74">
        <v>0.2</v>
      </c>
      <c r="Z201" s="74">
        <v>0.2</v>
      </c>
      <c r="AA201" s="74">
        <v>0.2</v>
      </c>
      <c r="AB201" s="74">
        <v>0.2</v>
      </c>
      <c r="AC201" s="74">
        <v>4.8</v>
      </c>
      <c r="AD201" s="74">
        <v>33.6</v>
      </c>
      <c r="AE201" s="74">
        <v>1752</v>
      </c>
    </row>
    <row r="202" spans="1:31" s="74" customFormat="1" ht="10.5">
      <c r="A202" s="74" t="s">
        <v>121</v>
      </c>
      <c r="B202" s="74" t="s">
        <v>246</v>
      </c>
      <c r="C202" s="74" t="s">
        <v>244</v>
      </c>
      <c r="D202" s="74" t="s">
        <v>245</v>
      </c>
      <c r="E202" s="74">
        <v>60</v>
      </c>
      <c r="F202" s="74">
        <v>60</v>
      </c>
      <c r="G202" s="74">
        <v>60</v>
      </c>
      <c r="H202" s="74">
        <v>60</v>
      </c>
      <c r="I202" s="74">
        <v>60</v>
      </c>
      <c r="J202" s="74">
        <v>60</v>
      </c>
      <c r="K202" s="74">
        <v>60</v>
      </c>
      <c r="L202" s="74">
        <v>60</v>
      </c>
      <c r="M202" s="74">
        <v>60</v>
      </c>
      <c r="N202" s="74">
        <v>60</v>
      </c>
      <c r="O202" s="74">
        <v>60</v>
      </c>
      <c r="P202" s="74">
        <v>60</v>
      </c>
      <c r="Q202" s="74">
        <v>60</v>
      </c>
      <c r="R202" s="74">
        <v>60</v>
      </c>
      <c r="S202" s="74">
        <v>60</v>
      </c>
      <c r="T202" s="74">
        <v>60</v>
      </c>
      <c r="U202" s="74">
        <v>60</v>
      </c>
      <c r="V202" s="74">
        <v>60</v>
      </c>
      <c r="W202" s="74">
        <v>60</v>
      </c>
      <c r="X202" s="74">
        <v>60</v>
      </c>
      <c r="Y202" s="74">
        <v>60</v>
      </c>
      <c r="Z202" s="74">
        <v>60</v>
      </c>
      <c r="AA202" s="74">
        <v>60</v>
      </c>
      <c r="AB202" s="74">
        <v>60</v>
      </c>
      <c r="AC202" s="74">
        <v>1440</v>
      </c>
      <c r="AD202" s="74">
        <v>10080</v>
      </c>
      <c r="AE202" s="74">
        <v>525600</v>
      </c>
    </row>
    <row r="203" spans="1:31" s="74" customFormat="1" ht="10.5">
      <c r="A203" s="74" t="s">
        <v>122</v>
      </c>
      <c r="B203" s="74" t="s">
        <v>246</v>
      </c>
      <c r="C203" s="74" t="s">
        <v>244</v>
      </c>
      <c r="D203" s="74" t="s">
        <v>245</v>
      </c>
      <c r="E203" s="74">
        <v>55</v>
      </c>
      <c r="F203" s="74">
        <v>55</v>
      </c>
      <c r="G203" s="74">
        <v>55</v>
      </c>
      <c r="H203" s="74">
        <v>55</v>
      </c>
      <c r="I203" s="74">
        <v>55</v>
      </c>
      <c r="J203" s="74">
        <v>55</v>
      </c>
      <c r="K203" s="74">
        <v>55</v>
      </c>
      <c r="L203" s="74">
        <v>55</v>
      </c>
      <c r="M203" s="74">
        <v>55</v>
      </c>
      <c r="N203" s="74">
        <v>55</v>
      </c>
      <c r="O203" s="74">
        <v>55</v>
      </c>
      <c r="P203" s="74">
        <v>55</v>
      </c>
      <c r="Q203" s="74">
        <v>55</v>
      </c>
      <c r="R203" s="74">
        <v>55</v>
      </c>
      <c r="S203" s="74">
        <v>55</v>
      </c>
      <c r="T203" s="74">
        <v>55</v>
      </c>
      <c r="U203" s="74">
        <v>55</v>
      </c>
      <c r="V203" s="74">
        <v>55</v>
      </c>
      <c r="W203" s="74">
        <v>55</v>
      </c>
      <c r="X203" s="74">
        <v>55</v>
      </c>
      <c r="Y203" s="74">
        <v>55</v>
      </c>
      <c r="Z203" s="74">
        <v>55</v>
      </c>
      <c r="AA203" s="74">
        <v>55</v>
      </c>
      <c r="AB203" s="74">
        <v>55</v>
      </c>
      <c r="AC203" s="74">
        <v>1320</v>
      </c>
      <c r="AD203" s="74">
        <v>9240</v>
      </c>
      <c r="AE203" s="74">
        <v>481800</v>
      </c>
    </row>
    <row r="204" spans="1:31" s="74" customFormat="1" ht="10.5">
      <c r="A204" s="74" t="s">
        <v>123</v>
      </c>
      <c r="B204" s="74" t="s">
        <v>248</v>
      </c>
      <c r="C204" s="74" t="s">
        <v>244</v>
      </c>
      <c r="D204" s="74" t="s">
        <v>245</v>
      </c>
      <c r="E204" s="74">
        <v>0</v>
      </c>
      <c r="F204" s="74">
        <v>0</v>
      </c>
      <c r="G204" s="74">
        <v>0</v>
      </c>
      <c r="H204" s="74">
        <v>0</v>
      </c>
      <c r="I204" s="74">
        <v>0</v>
      </c>
      <c r="J204" s="74">
        <v>0</v>
      </c>
      <c r="K204" s="74">
        <v>0</v>
      </c>
      <c r="L204" s="74">
        <v>0</v>
      </c>
      <c r="M204" s="74">
        <v>0</v>
      </c>
      <c r="N204" s="74">
        <v>0</v>
      </c>
      <c r="O204" s="74">
        <v>0</v>
      </c>
      <c r="P204" s="74">
        <v>0</v>
      </c>
      <c r="Q204" s="74">
        <v>0</v>
      </c>
      <c r="R204" s="74">
        <v>0</v>
      </c>
      <c r="S204" s="74">
        <v>0</v>
      </c>
      <c r="T204" s="74">
        <v>0</v>
      </c>
      <c r="U204" s="74">
        <v>0</v>
      </c>
      <c r="V204" s="74">
        <v>0</v>
      </c>
      <c r="W204" s="74">
        <v>0</v>
      </c>
      <c r="X204" s="74">
        <v>0</v>
      </c>
      <c r="Y204" s="74">
        <v>0</v>
      </c>
      <c r="Z204" s="74">
        <v>0</v>
      </c>
      <c r="AA204" s="74">
        <v>0</v>
      </c>
      <c r="AB204" s="74">
        <v>0</v>
      </c>
      <c r="AC204" s="74">
        <v>0.67</v>
      </c>
      <c r="AD204" s="74">
        <v>4.67</v>
      </c>
      <c r="AE204" s="74">
        <v>243.33</v>
      </c>
    </row>
    <row r="205" spans="1:31" s="74" customFormat="1" ht="10.5">
      <c r="A205" s="74" t="s">
        <v>124</v>
      </c>
      <c r="B205" s="74" t="s">
        <v>248</v>
      </c>
      <c r="C205" s="74" t="s">
        <v>244</v>
      </c>
      <c r="D205" s="74" t="s">
        <v>245</v>
      </c>
      <c r="E205" s="74">
        <v>0</v>
      </c>
      <c r="F205" s="74">
        <v>0</v>
      </c>
      <c r="G205" s="74">
        <v>0</v>
      </c>
      <c r="H205" s="74">
        <v>0</v>
      </c>
      <c r="I205" s="74">
        <v>0</v>
      </c>
      <c r="J205" s="74">
        <v>0</v>
      </c>
      <c r="K205" s="74">
        <v>0</v>
      </c>
      <c r="L205" s="74">
        <v>0</v>
      </c>
      <c r="M205" s="74">
        <v>0</v>
      </c>
      <c r="N205" s="74">
        <v>0</v>
      </c>
      <c r="O205" s="74">
        <v>0</v>
      </c>
      <c r="P205" s="74">
        <v>0</v>
      </c>
      <c r="Q205" s="74">
        <v>0</v>
      </c>
      <c r="R205" s="74">
        <v>0</v>
      </c>
      <c r="S205" s="74">
        <v>0</v>
      </c>
      <c r="T205" s="74">
        <v>0</v>
      </c>
      <c r="U205" s="74">
        <v>0</v>
      </c>
      <c r="V205" s="74">
        <v>0</v>
      </c>
      <c r="W205" s="74">
        <v>0</v>
      </c>
      <c r="X205" s="74">
        <v>0</v>
      </c>
      <c r="Y205" s="74">
        <v>0</v>
      </c>
      <c r="Z205" s="74">
        <v>0</v>
      </c>
      <c r="AA205" s="74">
        <v>0</v>
      </c>
      <c r="AB205" s="74">
        <v>0</v>
      </c>
      <c r="AC205" s="74">
        <v>1</v>
      </c>
      <c r="AD205" s="74">
        <v>7</v>
      </c>
      <c r="AE205" s="74">
        <v>365</v>
      </c>
    </row>
    <row r="206" spans="1:31" s="74" customFormat="1" ht="10.5">
      <c r="A206" s="74" t="s">
        <v>125</v>
      </c>
      <c r="B206" s="74" t="s">
        <v>252</v>
      </c>
      <c r="C206" s="74" t="s">
        <v>244</v>
      </c>
      <c r="D206" s="74" t="s">
        <v>126</v>
      </c>
      <c r="E206" s="74">
        <v>0</v>
      </c>
      <c r="F206" s="74">
        <v>0</v>
      </c>
      <c r="G206" s="74">
        <v>0</v>
      </c>
      <c r="H206" s="74">
        <v>0</v>
      </c>
      <c r="I206" s="74">
        <v>725</v>
      </c>
      <c r="J206" s="74">
        <v>417</v>
      </c>
      <c r="K206" s="74">
        <v>290</v>
      </c>
      <c r="L206" s="74">
        <v>0</v>
      </c>
      <c r="M206" s="74">
        <v>0</v>
      </c>
      <c r="N206" s="74">
        <v>0</v>
      </c>
      <c r="O206" s="74">
        <v>0</v>
      </c>
      <c r="P206" s="74">
        <v>0</v>
      </c>
      <c r="Q206" s="74">
        <v>0</v>
      </c>
      <c r="R206" s="74">
        <v>0</v>
      </c>
      <c r="S206" s="74">
        <v>0</v>
      </c>
      <c r="T206" s="74">
        <v>0</v>
      </c>
      <c r="U206" s="74">
        <v>0</v>
      </c>
      <c r="V206" s="74">
        <v>0</v>
      </c>
      <c r="W206" s="74">
        <v>0</v>
      </c>
      <c r="X206" s="74">
        <v>0</v>
      </c>
      <c r="Y206" s="74">
        <v>0</v>
      </c>
      <c r="Z206" s="74">
        <v>0</v>
      </c>
      <c r="AA206" s="74">
        <v>0</v>
      </c>
      <c r="AB206" s="74">
        <v>0</v>
      </c>
      <c r="AC206" s="74">
        <v>1432</v>
      </c>
      <c r="AD206" s="74">
        <v>1432</v>
      </c>
      <c r="AE206" s="74">
        <v>74668.570000000007</v>
      </c>
    </row>
    <row r="207" spans="1:31" s="74" customFormat="1" ht="10.5">
      <c r="D207" s="74" t="s">
        <v>131</v>
      </c>
      <c r="E207" s="74">
        <v>0</v>
      </c>
      <c r="F207" s="74">
        <v>0</v>
      </c>
      <c r="G207" s="74">
        <v>0</v>
      </c>
      <c r="H207" s="74">
        <v>0</v>
      </c>
      <c r="I207" s="74">
        <v>125</v>
      </c>
      <c r="J207" s="74">
        <v>117</v>
      </c>
      <c r="K207" s="74">
        <v>90</v>
      </c>
      <c r="L207" s="74">
        <v>0</v>
      </c>
      <c r="M207" s="74">
        <v>0</v>
      </c>
      <c r="N207" s="74">
        <v>0</v>
      </c>
      <c r="O207" s="74">
        <v>0</v>
      </c>
      <c r="P207" s="74">
        <v>0</v>
      </c>
      <c r="Q207" s="74">
        <v>0</v>
      </c>
      <c r="R207" s="74">
        <v>0</v>
      </c>
      <c r="S207" s="74">
        <v>0</v>
      </c>
      <c r="T207" s="74">
        <v>0</v>
      </c>
      <c r="U207" s="74">
        <v>0</v>
      </c>
      <c r="V207" s="74">
        <v>0</v>
      </c>
      <c r="W207" s="74">
        <v>0</v>
      </c>
      <c r="X207" s="74">
        <v>125</v>
      </c>
      <c r="Y207" s="74">
        <v>117</v>
      </c>
      <c r="Z207" s="74">
        <v>90</v>
      </c>
      <c r="AA207" s="74">
        <v>0</v>
      </c>
      <c r="AB207" s="74">
        <v>0</v>
      </c>
      <c r="AC207" s="74">
        <v>664</v>
      </c>
    </row>
    <row r="208" spans="1:31" s="74" customFormat="1" ht="10.5">
      <c r="A208" s="74" t="s">
        <v>127</v>
      </c>
      <c r="B208" s="74" t="s">
        <v>243</v>
      </c>
      <c r="C208" s="74" t="s">
        <v>244</v>
      </c>
      <c r="D208" s="74" t="s">
        <v>245</v>
      </c>
      <c r="E208" s="74">
        <v>0.2</v>
      </c>
      <c r="F208" s="74">
        <v>0.2</v>
      </c>
      <c r="G208" s="74">
        <v>0.2</v>
      </c>
      <c r="H208" s="74">
        <v>0.2</v>
      </c>
      <c r="I208" s="74">
        <v>0.2</v>
      </c>
      <c r="J208" s="74">
        <v>0.2</v>
      </c>
      <c r="K208" s="74">
        <v>0.2</v>
      </c>
      <c r="L208" s="74">
        <v>0.4</v>
      </c>
      <c r="M208" s="74">
        <v>0.4</v>
      </c>
      <c r="N208" s="74">
        <v>0.4</v>
      </c>
      <c r="O208" s="74">
        <v>0.4</v>
      </c>
      <c r="P208" s="74">
        <v>0.4</v>
      </c>
      <c r="Q208" s="74">
        <v>0.4</v>
      </c>
      <c r="R208" s="74">
        <v>0.4</v>
      </c>
      <c r="S208" s="74">
        <v>0.4</v>
      </c>
      <c r="T208" s="74">
        <v>0.4</v>
      </c>
      <c r="U208" s="74">
        <v>0.4</v>
      </c>
      <c r="V208" s="74">
        <v>0.4</v>
      </c>
      <c r="W208" s="74">
        <v>0.4</v>
      </c>
      <c r="X208" s="74">
        <v>0.4</v>
      </c>
      <c r="Y208" s="74">
        <v>0.4</v>
      </c>
      <c r="Z208" s="74">
        <v>0.2</v>
      </c>
      <c r="AA208" s="74">
        <v>0.2</v>
      </c>
      <c r="AB208" s="74">
        <v>0.2</v>
      </c>
      <c r="AC208" s="74">
        <v>7.6</v>
      </c>
      <c r="AD208" s="74">
        <v>53.2</v>
      </c>
      <c r="AE208" s="74">
        <v>2774</v>
      </c>
    </row>
    <row r="209" spans="1:31" s="74" customFormat="1" ht="10.5">
      <c r="A209" s="74" t="s">
        <v>128</v>
      </c>
      <c r="B209" s="74" t="s">
        <v>252</v>
      </c>
      <c r="C209" s="74" t="s">
        <v>244</v>
      </c>
      <c r="D209" s="74" t="s">
        <v>245</v>
      </c>
      <c r="E209" s="74">
        <v>0</v>
      </c>
      <c r="F209" s="74">
        <v>0</v>
      </c>
      <c r="G209" s="74">
        <v>0</v>
      </c>
      <c r="H209" s="74">
        <v>0</v>
      </c>
      <c r="I209" s="74">
        <v>0</v>
      </c>
      <c r="J209" s="74">
        <v>0</v>
      </c>
      <c r="K209" s="74">
        <v>50</v>
      </c>
      <c r="L209" s="74">
        <v>70</v>
      </c>
      <c r="M209" s="74">
        <v>70</v>
      </c>
      <c r="N209" s="74">
        <v>80</v>
      </c>
      <c r="O209" s="74">
        <v>70</v>
      </c>
      <c r="P209" s="74">
        <v>50</v>
      </c>
      <c r="Q209" s="74">
        <v>50</v>
      </c>
      <c r="R209" s="74">
        <v>80</v>
      </c>
      <c r="S209" s="74">
        <v>90</v>
      </c>
      <c r="T209" s="74">
        <v>80</v>
      </c>
      <c r="U209" s="74">
        <v>0</v>
      </c>
      <c r="V209" s="74">
        <v>0</v>
      </c>
      <c r="W209" s="74">
        <v>0</v>
      </c>
      <c r="X209" s="74">
        <v>0</v>
      </c>
      <c r="Y209" s="74">
        <v>0</v>
      </c>
      <c r="Z209" s="74">
        <v>0</v>
      </c>
      <c r="AA209" s="74">
        <v>0</v>
      </c>
      <c r="AB209" s="74">
        <v>0</v>
      </c>
      <c r="AC209" s="74">
        <v>690</v>
      </c>
      <c r="AD209" s="74">
        <v>4830</v>
      </c>
      <c r="AE209" s="74">
        <v>251850</v>
      </c>
    </row>
    <row r="210" spans="1:31" s="74" customFormat="1" ht="10.5">
      <c r="A210" s="74" t="s">
        <v>419</v>
      </c>
      <c r="B210" s="74" t="s">
        <v>243</v>
      </c>
      <c r="C210" s="74" t="s">
        <v>244</v>
      </c>
      <c r="D210" s="74" t="s">
        <v>245</v>
      </c>
      <c r="E210" s="74">
        <v>1</v>
      </c>
      <c r="F210" s="74">
        <v>1</v>
      </c>
      <c r="G210" s="74">
        <v>1</v>
      </c>
      <c r="H210" s="74">
        <v>1</v>
      </c>
      <c r="I210" s="74">
        <v>1</v>
      </c>
      <c r="J210" s="74">
        <v>1</v>
      </c>
      <c r="K210" s="74">
        <v>1</v>
      </c>
      <c r="L210" s="74">
        <v>1</v>
      </c>
      <c r="M210" s="74">
        <v>1</v>
      </c>
      <c r="N210" s="74">
        <v>1</v>
      </c>
      <c r="O210" s="74">
        <v>1</v>
      </c>
      <c r="P210" s="74">
        <v>1</v>
      </c>
      <c r="Q210" s="74">
        <v>1</v>
      </c>
      <c r="R210" s="74">
        <v>1</v>
      </c>
      <c r="S210" s="74">
        <v>1</v>
      </c>
      <c r="T210" s="74">
        <v>1</v>
      </c>
      <c r="U210" s="74">
        <v>1</v>
      </c>
      <c r="V210" s="74">
        <v>1</v>
      </c>
      <c r="W210" s="74">
        <v>1</v>
      </c>
      <c r="X210" s="74">
        <v>1</v>
      </c>
      <c r="Y210" s="74">
        <v>1</v>
      </c>
      <c r="Z210" s="74">
        <v>1</v>
      </c>
      <c r="AA210" s="74">
        <v>1</v>
      </c>
      <c r="AB210" s="74">
        <v>1</v>
      </c>
      <c r="AC210" s="74">
        <v>24</v>
      </c>
      <c r="AD210" s="74">
        <v>168</v>
      </c>
      <c r="AE210" s="74">
        <v>8760</v>
      </c>
    </row>
    <row r="211" spans="1:31" s="74" customFormat="1" ht="10.5">
      <c r="A211" s="74" t="s">
        <v>420</v>
      </c>
      <c r="B211" s="74" t="s">
        <v>243</v>
      </c>
      <c r="C211" s="74" t="s">
        <v>244</v>
      </c>
      <c r="D211" s="74" t="s">
        <v>245</v>
      </c>
      <c r="E211" s="74">
        <v>1</v>
      </c>
      <c r="F211" s="74">
        <v>1</v>
      </c>
      <c r="G211" s="74">
        <v>1</v>
      </c>
      <c r="H211" s="74">
        <v>1</v>
      </c>
      <c r="I211" s="74">
        <v>1</v>
      </c>
      <c r="J211" s="74">
        <v>1</v>
      </c>
      <c r="K211" s="74">
        <v>1</v>
      </c>
      <c r="L211" s="74">
        <v>1</v>
      </c>
      <c r="M211" s="74">
        <v>1</v>
      </c>
      <c r="N211" s="74">
        <v>1</v>
      </c>
      <c r="O211" s="74">
        <v>1</v>
      </c>
      <c r="P211" s="74">
        <v>1</v>
      </c>
      <c r="Q211" s="74">
        <v>1</v>
      </c>
      <c r="R211" s="74">
        <v>1</v>
      </c>
      <c r="S211" s="74">
        <v>1</v>
      </c>
      <c r="T211" s="74">
        <v>1</v>
      </c>
      <c r="U211" s="74">
        <v>1</v>
      </c>
      <c r="V211" s="74">
        <v>1</v>
      </c>
      <c r="W211" s="74">
        <v>1</v>
      </c>
      <c r="X211" s="74">
        <v>1</v>
      </c>
      <c r="Y211" s="74">
        <v>1</v>
      </c>
      <c r="Z211" s="74">
        <v>1</v>
      </c>
      <c r="AA211" s="74">
        <v>1</v>
      </c>
      <c r="AB211" s="74">
        <v>1</v>
      </c>
      <c r="AC211" s="74">
        <v>24</v>
      </c>
      <c r="AD211" s="74">
        <v>168</v>
      </c>
      <c r="AE211" s="74">
        <v>8760</v>
      </c>
    </row>
    <row r="212" spans="1:31" s="74" customFormat="1" ht="10.5">
      <c r="A212" s="74" t="s">
        <v>421</v>
      </c>
      <c r="B212" s="74" t="s">
        <v>246</v>
      </c>
      <c r="C212" s="74" t="s">
        <v>244</v>
      </c>
      <c r="D212" s="74" t="s">
        <v>245</v>
      </c>
      <c r="E212" s="74">
        <v>60</v>
      </c>
      <c r="F212" s="74">
        <v>60</v>
      </c>
      <c r="G212" s="74">
        <v>60</v>
      </c>
      <c r="H212" s="74">
        <v>60</v>
      </c>
      <c r="I212" s="74">
        <v>60</v>
      </c>
      <c r="J212" s="74">
        <v>60</v>
      </c>
      <c r="K212" s="74">
        <v>60</v>
      </c>
      <c r="L212" s="74">
        <v>60</v>
      </c>
      <c r="M212" s="74">
        <v>60</v>
      </c>
      <c r="N212" s="74">
        <v>60</v>
      </c>
      <c r="O212" s="74">
        <v>60</v>
      </c>
      <c r="P212" s="74">
        <v>60</v>
      </c>
      <c r="Q212" s="74">
        <v>60</v>
      </c>
      <c r="R212" s="74">
        <v>60</v>
      </c>
      <c r="S212" s="74">
        <v>60</v>
      </c>
      <c r="T212" s="74">
        <v>60</v>
      </c>
      <c r="U212" s="74">
        <v>60</v>
      </c>
      <c r="V212" s="74">
        <v>60</v>
      </c>
      <c r="W212" s="74">
        <v>60</v>
      </c>
      <c r="X212" s="74">
        <v>60</v>
      </c>
      <c r="Y212" s="74">
        <v>60</v>
      </c>
      <c r="Z212" s="74">
        <v>60</v>
      </c>
      <c r="AA212" s="74">
        <v>60</v>
      </c>
      <c r="AB212" s="74">
        <v>60</v>
      </c>
      <c r="AC212" s="74">
        <v>1440</v>
      </c>
      <c r="AD212" s="74">
        <v>10080</v>
      </c>
      <c r="AE212" s="74">
        <v>525600</v>
      </c>
    </row>
    <row r="213" spans="1:31" s="74" customFormat="1" ht="10.5">
      <c r="A213" s="74" t="s">
        <v>422</v>
      </c>
      <c r="B213" s="74" t="s">
        <v>246</v>
      </c>
      <c r="C213" s="74" t="s">
        <v>244</v>
      </c>
      <c r="D213" s="74" t="s">
        <v>245</v>
      </c>
      <c r="E213" s="74">
        <v>60</v>
      </c>
      <c r="F213" s="74">
        <v>60</v>
      </c>
      <c r="G213" s="74">
        <v>60</v>
      </c>
      <c r="H213" s="74">
        <v>60</v>
      </c>
      <c r="I213" s="74">
        <v>60</v>
      </c>
      <c r="J213" s="74">
        <v>60</v>
      </c>
      <c r="K213" s="74">
        <v>60</v>
      </c>
      <c r="L213" s="74">
        <v>60</v>
      </c>
      <c r="M213" s="74">
        <v>60</v>
      </c>
      <c r="N213" s="74">
        <v>60</v>
      </c>
      <c r="O213" s="74">
        <v>60</v>
      </c>
      <c r="P213" s="74">
        <v>60</v>
      </c>
      <c r="Q213" s="74">
        <v>60</v>
      </c>
      <c r="R213" s="74">
        <v>60</v>
      </c>
      <c r="S213" s="74">
        <v>60</v>
      </c>
      <c r="T213" s="74">
        <v>60</v>
      </c>
      <c r="U213" s="74">
        <v>60</v>
      </c>
      <c r="V213" s="74">
        <v>60</v>
      </c>
      <c r="W213" s="74">
        <v>60</v>
      </c>
      <c r="X213" s="74">
        <v>60</v>
      </c>
      <c r="Y213" s="74">
        <v>60</v>
      </c>
      <c r="Z213" s="74">
        <v>60</v>
      </c>
      <c r="AA213" s="74">
        <v>60</v>
      </c>
      <c r="AB213" s="74">
        <v>60</v>
      </c>
      <c r="AC213" s="74">
        <v>1440</v>
      </c>
      <c r="AD213" s="74">
        <v>10080</v>
      </c>
      <c r="AE213" s="74">
        <v>525600</v>
      </c>
    </row>
    <row r="214" spans="1:31" s="74" customFormat="1" ht="10.5">
      <c r="A214" s="74" t="s">
        <v>423</v>
      </c>
      <c r="B214" s="74" t="s">
        <v>246</v>
      </c>
      <c r="C214" s="74" t="s">
        <v>244</v>
      </c>
      <c r="D214" s="74" t="s">
        <v>245</v>
      </c>
      <c r="E214" s="74">
        <v>22</v>
      </c>
      <c r="F214" s="74">
        <v>22</v>
      </c>
      <c r="G214" s="74">
        <v>22</v>
      </c>
      <c r="H214" s="74">
        <v>22</v>
      </c>
      <c r="I214" s="74">
        <v>22</v>
      </c>
      <c r="J214" s="74">
        <v>22</v>
      </c>
      <c r="K214" s="74">
        <v>22</v>
      </c>
      <c r="L214" s="74">
        <v>22</v>
      </c>
      <c r="M214" s="74">
        <v>22</v>
      </c>
      <c r="N214" s="74">
        <v>22</v>
      </c>
      <c r="O214" s="74">
        <v>22</v>
      </c>
      <c r="P214" s="74">
        <v>22</v>
      </c>
      <c r="Q214" s="74">
        <v>22</v>
      </c>
      <c r="R214" s="74">
        <v>22</v>
      </c>
      <c r="S214" s="74">
        <v>22</v>
      </c>
      <c r="T214" s="74">
        <v>22</v>
      </c>
      <c r="U214" s="74">
        <v>22</v>
      </c>
      <c r="V214" s="74">
        <v>22</v>
      </c>
      <c r="W214" s="74">
        <v>22</v>
      </c>
      <c r="X214" s="74">
        <v>22</v>
      </c>
      <c r="Y214" s="74">
        <v>22</v>
      </c>
      <c r="Z214" s="74">
        <v>22</v>
      </c>
      <c r="AA214" s="74">
        <v>22</v>
      </c>
      <c r="AB214" s="74">
        <v>22</v>
      </c>
      <c r="AC214" s="74">
        <v>528</v>
      </c>
      <c r="AD214" s="74">
        <v>3696</v>
      </c>
      <c r="AE214" s="74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68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B43" sqref="B43"/>
    </sheetView>
  </sheetViews>
  <sheetFormatPr defaultRowHeight="11.25"/>
  <cols>
    <col min="1" max="1" width="2.5" style="14" customWidth="1"/>
    <col min="2" max="2" width="34.83203125" style="13" bestFit="1" customWidth="1"/>
    <col min="3" max="18" width="17" style="4" customWidth="1"/>
    <col min="19" max="16384" width="9.33203125" style="4"/>
  </cols>
  <sheetData>
    <row r="1" spans="1:18" ht="20.25">
      <c r="A1" s="1" t="s">
        <v>287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7" customFormat="1">
      <c r="A2" s="88"/>
      <c r="B2" s="88"/>
      <c r="C2" s="6" t="s">
        <v>223</v>
      </c>
      <c r="D2" s="6" t="s">
        <v>224</v>
      </c>
      <c r="E2" s="6" t="s">
        <v>225</v>
      </c>
      <c r="F2" s="6" t="s">
        <v>226</v>
      </c>
      <c r="G2" s="6" t="s">
        <v>227</v>
      </c>
      <c r="H2" s="6" t="s">
        <v>228</v>
      </c>
      <c r="I2" s="6" t="s">
        <v>229</v>
      </c>
      <c r="J2" s="6" t="s">
        <v>230</v>
      </c>
      <c r="K2" s="6" t="s">
        <v>231</v>
      </c>
      <c r="L2" s="6" t="s">
        <v>232</v>
      </c>
      <c r="M2" s="6" t="s">
        <v>411</v>
      </c>
      <c r="N2" s="6" t="s">
        <v>233</v>
      </c>
      <c r="O2" s="6" t="s">
        <v>234</v>
      </c>
      <c r="P2" s="6" t="s">
        <v>235</v>
      </c>
      <c r="Q2" s="6" t="s">
        <v>236</v>
      </c>
      <c r="R2" s="6" t="s">
        <v>237</v>
      </c>
    </row>
    <row r="3" spans="1:18">
      <c r="A3" s="8" t="s">
        <v>134</v>
      </c>
      <c r="B3" s="2"/>
      <c r="C3" s="7"/>
    </row>
    <row r="4" spans="1:18">
      <c r="A4" s="5"/>
      <c r="B4" s="9" t="s">
        <v>136</v>
      </c>
      <c r="C4" s="10" t="s">
        <v>137</v>
      </c>
      <c r="D4" s="11" t="s">
        <v>138</v>
      </c>
      <c r="E4" s="11" t="s">
        <v>139</v>
      </c>
      <c r="F4" s="11" t="s">
        <v>140</v>
      </c>
      <c r="G4" s="11" t="s">
        <v>732</v>
      </c>
      <c r="H4" s="11" t="s">
        <v>141</v>
      </c>
      <c r="I4" s="11" t="s">
        <v>142</v>
      </c>
      <c r="J4" s="11" t="s">
        <v>143</v>
      </c>
      <c r="K4" s="11" t="s">
        <v>144</v>
      </c>
      <c r="L4" s="11" t="s">
        <v>145</v>
      </c>
      <c r="M4" s="11" t="s">
        <v>146</v>
      </c>
      <c r="N4" s="11" t="s">
        <v>147</v>
      </c>
      <c r="O4" s="11" t="s">
        <v>148</v>
      </c>
      <c r="P4" s="11" t="s">
        <v>149</v>
      </c>
      <c r="Q4" s="11">
        <v>7</v>
      </c>
      <c r="R4" s="11">
        <v>8</v>
      </c>
    </row>
    <row r="5" spans="1:18">
      <c r="A5" s="5"/>
      <c r="B5" s="9" t="s">
        <v>150</v>
      </c>
      <c r="C5" s="10" t="s">
        <v>151</v>
      </c>
      <c r="D5" s="11" t="s">
        <v>151</v>
      </c>
      <c r="E5" s="11" t="s">
        <v>151</v>
      </c>
      <c r="F5" s="11" t="s">
        <v>151</v>
      </c>
      <c r="G5" s="11" t="s">
        <v>151</v>
      </c>
      <c r="H5" s="11" t="s">
        <v>151</v>
      </c>
      <c r="I5" s="11" t="s">
        <v>151</v>
      </c>
      <c r="J5" s="11" t="s">
        <v>151</v>
      </c>
      <c r="K5" s="11" t="s">
        <v>151</v>
      </c>
      <c r="L5" s="11" t="s">
        <v>151</v>
      </c>
      <c r="M5" s="11" t="s">
        <v>151</v>
      </c>
      <c r="N5" s="11" t="s">
        <v>151</v>
      </c>
      <c r="O5" s="11" t="s">
        <v>151</v>
      </c>
      <c r="P5" s="11" t="s">
        <v>151</v>
      </c>
      <c r="Q5" s="11" t="s">
        <v>151</v>
      </c>
      <c r="R5" s="11" t="s">
        <v>151</v>
      </c>
    </row>
    <row r="6" spans="1:18">
      <c r="A6" s="5"/>
      <c r="B6" s="9"/>
      <c r="C6" s="79"/>
      <c r="D6" s="80"/>
      <c r="E6" s="80"/>
      <c r="F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</row>
    <row r="7" spans="1:18">
      <c r="A7" s="8" t="s">
        <v>163</v>
      </c>
      <c r="B7" s="2"/>
      <c r="C7" s="7"/>
      <c r="H7" s="78"/>
    </row>
    <row r="8" spans="1:18">
      <c r="A8" s="5"/>
      <c r="B8" s="8" t="s">
        <v>164</v>
      </c>
      <c r="C8" s="7"/>
    </row>
    <row r="9" spans="1:18">
      <c r="A9" s="5"/>
      <c r="B9" s="9" t="s">
        <v>165</v>
      </c>
      <c r="C9" s="10" t="str">
        <f>BuildingSummary!$C$27</f>
        <v>Mass Wall</v>
      </c>
      <c r="D9" s="10" t="str">
        <f>BuildingSummary!$C$27</f>
        <v>Mass Wall</v>
      </c>
      <c r="E9" s="10" t="str">
        <f>BuildingSummary!$C$27</f>
        <v>Mass Wall</v>
      </c>
      <c r="F9" s="10" t="str">
        <f>BuildingSummary!$C$27</f>
        <v>Mass Wall</v>
      </c>
      <c r="G9" s="10" t="str">
        <f>BuildingSummary!$C$27</f>
        <v>Mass Wall</v>
      </c>
      <c r="H9" s="10" t="str">
        <f>BuildingSummary!$C$27</f>
        <v>Mass Wall</v>
      </c>
      <c r="I9" s="10" t="str">
        <f>BuildingSummary!$C$27</f>
        <v>Mass Wall</v>
      </c>
      <c r="J9" s="10" t="str">
        <f>BuildingSummary!$C$27</f>
        <v>Mass Wall</v>
      </c>
      <c r="K9" s="10" t="str">
        <f>BuildingSummary!$C$27</f>
        <v>Mass Wall</v>
      </c>
      <c r="L9" s="10" t="str">
        <f>BuildingSummary!$C$27</f>
        <v>Mass Wall</v>
      </c>
      <c r="M9" s="10" t="str">
        <f>BuildingSummary!$C$27</f>
        <v>Mass Wall</v>
      </c>
      <c r="N9" s="10" t="str">
        <f>BuildingSummary!$C$27</f>
        <v>Mass Wall</v>
      </c>
      <c r="O9" s="10" t="str">
        <f>BuildingSummary!$C$27</f>
        <v>Mass Wall</v>
      </c>
      <c r="P9" s="10" t="str">
        <f>BuildingSummary!$C$27</f>
        <v>Mass Wall</v>
      </c>
      <c r="Q9" s="10" t="str">
        <f>BuildingSummary!$C$27</f>
        <v>Mass Wall</v>
      </c>
      <c r="R9" s="10" t="str">
        <f>BuildingSummary!$C$27</f>
        <v>Mass Wall</v>
      </c>
    </row>
    <row r="10" spans="1:18">
      <c r="A10" s="5"/>
      <c r="B10" s="9" t="s">
        <v>325</v>
      </c>
      <c r="C10" s="10">
        <f>1/Miami!$D$58</f>
        <v>0.76569678407350683</v>
      </c>
      <c r="D10" s="10">
        <f>1/Houston!$D$58</f>
        <v>0.76569678407350683</v>
      </c>
      <c r="E10" s="10">
        <f>1/Phoenix!$D$58</f>
        <v>0.76569678407350683</v>
      </c>
      <c r="F10" s="10">
        <f>1/Atlanta!$D$58</f>
        <v>0.78247261345852892</v>
      </c>
      <c r="G10" s="10">
        <f>1/LosAngeles!$D$58</f>
        <v>0.76569678407350683</v>
      </c>
      <c r="H10" s="10">
        <f>1/LasVegas!$D$58</f>
        <v>0.76569678407350683</v>
      </c>
      <c r="I10" s="10">
        <f>1/SanFrancisco!$D$58</f>
        <v>0.78616352201257855</v>
      </c>
      <c r="J10" s="10">
        <f>1/Baltimore!$D$58</f>
        <v>0.98911968348170143</v>
      </c>
      <c r="K10" s="10">
        <f>1/Albuquerque!$D$58</f>
        <v>0.95693779904306231</v>
      </c>
      <c r="L10" s="10">
        <f>1/Seattle!$D$58</f>
        <v>1.0060362173038229</v>
      </c>
      <c r="M10" s="10">
        <f>1/Chicago!$D$58</f>
        <v>1.1286681715575622</v>
      </c>
      <c r="N10" s="10">
        <f>1/Boulder!$D$58</f>
        <v>1.0940919037199124</v>
      </c>
      <c r="O10" s="10">
        <f>1/Minneapolis!$D$58</f>
        <v>1.2150668286755772</v>
      </c>
      <c r="P10" s="10">
        <f>1/Helena!$D$58</f>
        <v>1.2150668286755772</v>
      </c>
      <c r="Q10" s="10">
        <f>1/Duluth!$D$58</f>
        <v>1.2953367875647668</v>
      </c>
      <c r="R10" s="10">
        <f>1/Fairbanks!$D$58</f>
        <v>1.4084507042253522</v>
      </c>
    </row>
    <row r="11" spans="1:18">
      <c r="A11" s="5"/>
      <c r="B11" s="8" t="s">
        <v>167</v>
      </c>
      <c r="C11" s="7"/>
    </row>
    <row r="12" spans="1:18">
      <c r="A12" s="5"/>
      <c r="B12" s="12" t="s">
        <v>165</v>
      </c>
      <c r="C12" s="10" t="str">
        <f>BuildingSummary!$C$32</f>
        <v>IEAD</v>
      </c>
      <c r="D12" s="10" t="str">
        <f>BuildingSummary!$C$32</f>
        <v>IEAD</v>
      </c>
      <c r="E12" s="10" t="str">
        <f>BuildingSummary!$C$32</f>
        <v>IEAD</v>
      </c>
      <c r="F12" s="10" t="str">
        <f>BuildingSummary!$C$32</f>
        <v>IEAD</v>
      </c>
      <c r="G12" s="10" t="str">
        <f>BuildingSummary!$C$32</f>
        <v>IEAD</v>
      </c>
      <c r="H12" s="10" t="str">
        <f>BuildingSummary!$C$32</f>
        <v>IEAD</v>
      </c>
      <c r="I12" s="10" t="str">
        <f>BuildingSummary!$C$32</f>
        <v>IEAD</v>
      </c>
      <c r="J12" s="10" t="str">
        <f>BuildingSummary!$C$32</f>
        <v>IEAD</v>
      </c>
      <c r="K12" s="10" t="str">
        <f>BuildingSummary!$C$32</f>
        <v>IEAD</v>
      </c>
      <c r="L12" s="10" t="str">
        <f>BuildingSummary!$C$32</f>
        <v>IEAD</v>
      </c>
      <c r="M12" s="10" t="str">
        <f>BuildingSummary!$C$32</f>
        <v>IEAD</v>
      </c>
      <c r="N12" s="10" t="str">
        <f>BuildingSummary!$C$32</f>
        <v>IEAD</v>
      </c>
      <c r="O12" s="10" t="str">
        <f>BuildingSummary!$C$32</f>
        <v>IEAD</v>
      </c>
      <c r="P12" s="10" t="str">
        <f>BuildingSummary!$C$32</f>
        <v>IEAD</v>
      </c>
      <c r="Q12" s="10" t="str">
        <f>BuildingSummary!$C$32</f>
        <v>IEAD</v>
      </c>
      <c r="R12" s="10" t="str">
        <f>BuildingSummary!$C$32</f>
        <v>IEAD</v>
      </c>
    </row>
    <row r="13" spans="1:18">
      <c r="A13" s="5"/>
      <c r="B13" s="9" t="s">
        <v>325</v>
      </c>
      <c r="C13" s="10">
        <f>1/Miami!$D$59</f>
        <v>1.7574692442882252</v>
      </c>
      <c r="D13" s="10">
        <f>1/Houston!$D$59</f>
        <v>1.7574692442882252</v>
      </c>
      <c r="E13" s="10">
        <f>1/Phoenix!$D$59</f>
        <v>1.7574692442882252</v>
      </c>
      <c r="F13" s="10">
        <f>1/Atlanta!$D$59</f>
        <v>1.7574692442882252</v>
      </c>
      <c r="G13" s="10">
        <f>1/LosAngeles!$D$59</f>
        <v>1.7574692442882252</v>
      </c>
      <c r="H13" s="10">
        <f>1/LasVegas!$D$59</f>
        <v>1.7574692442882252</v>
      </c>
      <c r="I13" s="10">
        <f>1/SanFrancisco!$D$59</f>
        <v>1.7574692442882252</v>
      </c>
      <c r="J13" s="10">
        <f>1/Baltimore!$D$59</f>
        <v>2.0449897750511248</v>
      </c>
      <c r="K13" s="10">
        <f>1/Albuquerque!$D$59</f>
        <v>1.9762845849802371</v>
      </c>
      <c r="L13" s="10">
        <f>1/Seattle!$D$59</f>
        <v>2.0703933747412009</v>
      </c>
      <c r="M13" s="10">
        <f>1/Chicago!$D$59</f>
        <v>2.5</v>
      </c>
      <c r="N13" s="10">
        <f>1/Boulder!$D$59</f>
        <v>2.3696682464454977</v>
      </c>
      <c r="O13" s="10">
        <f>1/Minneapolis!$D$59</f>
        <v>2.9850746268656714</v>
      </c>
      <c r="P13" s="10">
        <f>1/Helena!$D$59</f>
        <v>2.9850746268656714</v>
      </c>
      <c r="Q13" s="10">
        <f>1/Duluth!$D$59</f>
        <v>2.9325513196480935</v>
      </c>
      <c r="R13" s="10">
        <f>1/Fairbanks!$D$59</f>
        <v>2.9850746268656714</v>
      </c>
    </row>
    <row r="14" spans="1:18">
      <c r="A14" s="5"/>
      <c r="B14" s="8" t="s">
        <v>169</v>
      </c>
      <c r="C14" s="7"/>
    </row>
    <row r="15" spans="1:18">
      <c r="A15" s="5"/>
      <c r="B15" s="9" t="s">
        <v>326</v>
      </c>
      <c r="C15" s="10">
        <f>Miami!$E$116</f>
        <v>5.835</v>
      </c>
      <c r="D15" s="10">
        <f>Houston!$E$116</f>
        <v>5.835</v>
      </c>
      <c r="E15" s="10">
        <f>Phoenix!$E$116</f>
        <v>5.835</v>
      </c>
      <c r="F15" s="10">
        <f>Atlanta!$E$116</f>
        <v>5.835</v>
      </c>
      <c r="G15" s="10">
        <f>LosAngeles!$E$116</f>
        <v>5.835</v>
      </c>
      <c r="H15" s="10">
        <f>LasVegas!$E$116</f>
        <v>5.835</v>
      </c>
      <c r="I15" s="10">
        <f>SanFrancisco!$E$116</f>
        <v>5.835</v>
      </c>
      <c r="J15" s="10">
        <f>Baltimore!$E$116</f>
        <v>5.835</v>
      </c>
      <c r="K15" s="10">
        <f>Albuquerque!$E$116</f>
        <v>5.835</v>
      </c>
      <c r="L15" s="10">
        <f>Seattle!$E$116</f>
        <v>5.835</v>
      </c>
      <c r="M15" s="10">
        <f>Chicago!$E$116</f>
        <v>3.5249999999999999</v>
      </c>
      <c r="N15" s="10">
        <f>Boulder!$E$116</f>
        <v>3.5249999999999999</v>
      </c>
      <c r="O15" s="10">
        <f>Minneapolis!$E$116</f>
        <v>3.5249999999999999</v>
      </c>
      <c r="P15" s="10">
        <f>Helena!$E$116</f>
        <v>3.5249999999999999</v>
      </c>
      <c r="Q15" s="10">
        <f>Duluth!$E$116</f>
        <v>3.5249999999999999</v>
      </c>
      <c r="R15" s="10">
        <f>Fairbanks!$E$116</f>
        <v>3.5249999999999999</v>
      </c>
    </row>
    <row r="16" spans="1:18">
      <c r="A16" s="5"/>
      <c r="B16" s="9" t="s">
        <v>170</v>
      </c>
      <c r="C16" s="10">
        <f>Miami!$F$116</f>
        <v>0.54</v>
      </c>
      <c r="D16" s="10">
        <f>Houston!$F$116</f>
        <v>0.54</v>
      </c>
      <c r="E16" s="10">
        <f>Phoenix!$F$116</f>
        <v>0.54</v>
      </c>
      <c r="F16" s="10">
        <f>Atlanta!$F$116</f>
        <v>0.54</v>
      </c>
      <c r="G16" s="10">
        <f>LosAngeles!$F$116</f>
        <v>0.54</v>
      </c>
      <c r="H16" s="10">
        <f>LasVegas!$F$116</f>
        <v>0.54</v>
      </c>
      <c r="I16" s="10">
        <f>SanFrancisco!$F$116</f>
        <v>0.54</v>
      </c>
      <c r="J16" s="10">
        <f>Baltimore!$F$116</f>
        <v>0.54</v>
      </c>
      <c r="K16" s="10">
        <f>Albuquerque!$F$116</f>
        <v>0.54</v>
      </c>
      <c r="L16" s="10">
        <f>Seattle!$F$116</f>
        <v>0.54</v>
      </c>
      <c r="M16" s="10">
        <f>Chicago!$F$116</f>
        <v>0.40699999999999997</v>
      </c>
      <c r="N16" s="10">
        <f>Boulder!$F$116</f>
        <v>0.40699999999999997</v>
      </c>
      <c r="O16" s="10">
        <f>Minneapolis!$F$116</f>
        <v>0.40699999999999997</v>
      </c>
      <c r="P16" s="10">
        <f>Helena!$F$116</f>
        <v>0.40699999999999997</v>
      </c>
      <c r="Q16" s="10">
        <f>Duluth!$F$116</f>
        <v>0.40699999999999997</v>
      </c>
      <c r="R16" s="10">
        <f>Fairbanks!$F$116</f>
        <v>0.40699999999999997</v>
      </c>
    </row>
    <row r="17" spans="1:19">
      <c r="A17" s="5"/>
      <c r="B17" s="9" t="s">
        <v>171</v>
      </c>
      <c r="C17" s="10">
        <f>Miami!$G$116</f>
        <v>0.38400000000000001</v>
      </c>
      <c r="D17" s="10">
        <f>Houston!$G$116</f>
        <v>0.38400000000000001</v>
      </c>
      <c r="E17" s="10">
        <f>Phoenix!$G$116</f>
        <v>0.38400000000000001</v>
      </c>
      <c r="F17" s="10">
        <f>Atlanta!$G$116</f>
        <v>0.38400000000000001</v>
      </c>
      <c r="G17" s="10">
        <f>LosAngeles!$G$116</f>
        <v>0.38400000000000001</v>
      </c>
      <c r="H17" s="10">
        <f>LasVegas!$G$116</f>
        <v>0.38400000000000001</v>
      </c>
      <c r="I17" s="10">
        <f>SanFrancisco!$G$116</f>
        <v>0.38400000000000001</v>
      </c>
      <c r="J17" s="10">
        <f>Baltimore!$G$116</f>
        <v>0.38400000000000001</v>
      </c>
      <c r="K17" s="10">
        <f>Albuquerque!$G$116</f>
        <v>0.38400000000000001</v>
      </c>
      <c r="L17" s="10">
        <f>Seattle!$G$116</f>
        <v>0.38400000000000001</v>
      </c>
      <c r="M17" s="10">
        <f>Chicago!$G$116</f>
        <v>0.316</v>
      </c>
      <c r="N17" s="10">
        <f>Boulder!$G$116</f>
        <v>0.316</v>
      </c>
      <c r="O17" s="10">
        <f>Minneapolis!$G$116</f>
        <v>0.316</v>
      </c>
      <c r="P17" s="10">
        <f>Helena!$G$116</f>
        <v>0.316</v>
      </c>
      <c r="Q17" s="10">
        <f>Duluth!$G$116</f>
        <v>0.316</v>
      </c>
      <c r="R17" s="10">
        <f>Fairbanks!$G$116</f>
        <v>0.316</v>
      </c>
    </row>
    <row r="18" spans="1:19">
      <c r="A18" s="5"/>
      <c r="B18" s="8" t="s">
        <v>172</v>
      </c>
      <c r="C18" s="7"/>
    </row>
    <row r="19" spans="1:19">
      <c r="A19" s="5"/>
      <c r="B19" s="9" t="s">
        <v>326</v>
      </c>
      <c r="C19" s="10" t="s">
        <v>288</v>
      </c>
      <c r="D19" s="10" t="s">
        <v>288</v>
      </c>
      <c r="E19" s="10" t="s">
        <v>288</v>
      </c>
      <c r="F19" s="10" t="s">
        <v>288</v>
      </c>
      <c r="G19" s="10" t="s">
        <v>288</v>
      </c>
      <c r="H19" s="10" t="s">
        <v>288</v>
      </c>
      <c r="I19" s="10" t="s">
        <v>288</v>
      </c>
      <c r="J19" s="10" t="s">
        <v>288</v>
      </c>
      <c r="K19" s="10" t="s">
        <v>288</v>
      </c>
      <c r="L19" s="10" t="s">
        <v>288</v>
      </c>
      <c r="M19" s="10" t="s">
        <v>288</v>
      </c>
      <c r="N19" s="10" t="s">
        <v>288</v>
      </c>
      <c r="O19" s="10" t="s">
        <v>288</v>
      </c>
      <c r="P19" s="10" t="s">
        <v>288</v>
      </c>
      <c r="Q19" s="10" t="s">
        <v>288</v>
      </c>
      <c r="R19" s="10" t="s">
        <v>288</v>
      </c>
    </row>
    <row r="20" spans="1:19">
      <c r="A20" s="5"/>
      <c r="B20" s="9" t="s">
        <v>170</v>
      </c>
      <c r="C20" s="10" t="s">
        <v>288</v>
      </c>
      <c r="D20" s="10" t="s">
        <v>288</v>
      </c>
      <c r="E20" s="10" t="s">
        <v>288</v>
      </c>
      <c r="F20" s="10" t="s">
        <v>288</v>
      </c>
      <c r="G20" s="10" t="s">
        <v>288</v>
      </c>
      <c r="H20" s="10" t="s">
        <v>288</v>
      </c>
      <c r="I20" s="10" t="s">
        <v>288</v>
      </c>
      <c r="J20" s="10" t="s">
        <v>288</v>
      </c>
      <c r="K20" s="10" t="s">
        <v>288</v>
      </c>
      <c r="L20" s="10" t="s">
        <v>288</v>
      </c>
      <c r="M20" s="10" t="s">
        <v>288</v>
      </c>
      <c r="N20" s="10" t="s">
        <v>288</v>
      </c>
      <c r="O20" s="10" t="s">
        <v>288</v>
      </c>
      <c r="P20" s="10" t="s">
        <v>288</v>
      </c>
      <c r="Q20" s="10" t="s">
        <v>288</v>
      </c>
      <c r="R20" s="10" t="s">
        <v>288</v>
      </c>
    </row>
    <row r="21" spans="1:19">
      <c r="A21" s="5"/>
      <c r="B21" s="9" t="s">
        <v>171</v>
      </c>
      <c r="C21" s="10" t="s">
        <v>288</v>
      </c>
      <c r="D21" s="10" t="s">
        <v>288</v>
      </c>
      <c r="E21" s="10" t="s">
        <v>288</v>
      </c>
      <c r="F21" s="10" t="s">
        <v>288</v>
      </c>
      <c r="G21" s="10" t="s">
        <v>288</v>
      </c>
      <c r="H21" s="10" t="s">
        <v>288</v>
      </c>
      <c r="I21" s="10" t="s">
        <v>288</v>
      </c>
      <c r="J21" s="10" t="s">
        <v>288</v>
      </c>
      <c r="K21" s="10" t="s">
        <v>288</v>
      </c>
      <c r="L21" s="10" t="s">
        <v>288</v>
      </c>
      <c r="M21" s="10" t="s">
        <v>288</v>
      </c>
      <c r="N21" s="10" t="s">
        <v>288</v>
      </c>
      <c r="O21" s="10" t="s">
        <v>288</v>
      </c>
      <c r="P21" s="10" t="s">
        <v>288</v>
      </c>
      <c r="Q21" s="10" t="s">
        <v>288</v>
      </c>
      <c r="R21" s="10" t="s">
        <v>288</v>
      </c>
    </row>
    <row r="22" spans="1:19">
      <c r="A22" s="5"/>
      <c r="B22" s="8" t="s">
        <v>173</v>
      </c>
      <c r="C22" s="7"/>
    </row>
    <row r="23" spans="1:19">
      <c r="A23" s="5"/>
      <c r="B23" s="9" t="s">
        <v>174</v>
      </c>
      <c r="C23" s="10" t="str">
        <f>BuildingSummary!$C$47</f>
        <v>Basement</v>
      </c>
      <c r="D23" s="10" t="str">
        <f>BuildingSummary!$C$47</f>
        <v>Basement</v>
      </c>
      <c r="E23" s="10" t="str">
        <f>BuildingSummary!$C$47</f>
        <v>Basement</v>
      </c>
      <c r="F23" s="10" t="str">
        <f>BuildingSummary!$C$47</f>
        <v>Basement</v>
      </c>
      <c r="G23" s="10" t="str">
        <f>BuildingSummary!$C$47</f>
        <v>Basement</v>
      </c>
      <c r="H23" s="10" t="str">
        <f>BuildingSummary!$C$47</f>
        <v>Basement</v>
      </c>
      <c r="I23" s="10" t="str">
        <f>BuildingSummary!$C$47</f>
        <v>Basement</v>
      </c>
      <c r="J23" s="10" t="str">
        <f>BuildingSummary!$C$47</f>
        <v>Basement</v>
      </c>
      <c r="K23" s="10" t="str">
        <f>BuildingSummary!$C$47</f>
        <v>Basement</v>
      </c>
      <c r="L23" s="10" t="str">
        <f>BuildingSummary!$C$47</f>
        <v>Basement</v>
      </c>
      <c r="M23" s="10" t="str">
        <f>BuildingSummary!$C$47</f>
        <v>Basement</v>
      </c>
      <c r="N23" s="10" t="str">
        <f>BuildingSummary!$C$47</f>
        <v>Basement</v>
      </c>
      <c r="O23" s="10" t="str">
        <f>BuildingSummary!$C$47</f>
        <v>Basement</v>
      </c>
      <c r="P23" s="10" t="str">
        <f>BuildingSummary!$C$47</f>
        <v>Basement</v>
      </c>
      <c r="Q23" s="10" t="str">
        <f>BuildingSummary!$C$47</f>
        <v>Basement</v>
      </c>
      <c r="R23" s="10" t="str">
        <f>BuildingSummary!$C$47</f>
        <v>Basement</v>
      </c>
    </row>
    <row r="24" spans="1:19">
      <c r="A24" s="5"/>
      <c r="B24" s="9" t="s">
        <v>175</v>
      </c>
      <c r="C24" s="10" t="str">
        <f>BuildingSummary!$C$48</f>
        <v>4 in slab w/carpet</v>
      </c>
      <c r="D24" s="10" t="str">
        <f>BuildingSummary!$C$48</f>
        <v>4 in slab w/carpet</v>
      </c>
      <c r="E24" s="10" t="str">
        <f>BuildingSummary!$C$48</f>
        <v>4 in slab w/carpet</v>
      </c>
      <c r="F24" s="10" t="str">
        <f>BuildingSummary!$C$48</f>
        <v>4 in slab w/carpet</v>
      </c>
      <c r="G24" s="10" t="str">
        <f>BuildingSummary!$C$48</f>
        <v>4 in slab w/carpet</v>
      </c>
      <c r="H24" s="10" t="str">
        <f>BuildingSummary!$C$48</f>
        <v>4 in slab w/carpet</v>
      </c>
      <c r="I24" s="10" t="str">
        <f>BuildingSummary!$C$48</f>
        <v>4 in slab w/carpet</v>
      </c>
      <c r="J24" s="10" t="str">
        <f>BuildingSummary!$C$48</f>
        <v>4 in slab w/carpet</v>
      </c>
      <c r="K24" s="10" t="str">
        <f>BuildingSummary!$C$48</f>
        <v>4 in slab w/carpet</v>
      </c>
      <c r="L24" s="10" t="str">
        <f>BuildingSummary!$C$48</f>
        <v>4 in slab w/carpet</v>
      </c>
      <c r="M24" s="10" t="str">
        <f>BuildingSummary!$C$48</f>
        <v>4 in slab w/carpet</v>
      </c>
      <c r="N24" s="10" t="str">
        <f>BuildingSummary!$C$48</f>
        <v>4 in slab w/carpet</v>
      </c>
      <c r="O24" s="10" t="str">
        <f>BuildingSummary!$C$48</f>
        <v>4 in slab w/carpet</v>
      </c>
      <c r="P24" s="10" t="str">
        <f>BuildingSummary!$C$48</f>
        <v>4 in slab w/carpet</v>
      </c>
      <c r="Q24" s="10" t="str">
        <f>BuildingSummary!$C$48</f>
        <v>4 in slab w/carpet</v>
      </c>
      <c r="R24" s="10" t="str">
        <f>BuildingSummary!$C$48</f>
        <v>4 in slab w/carpet</v>
      </c>
    </row>
    <row r="25" spans="1:19">
      <c r="A25" s="5"/>
      <c r="B25" s="9" t="s">
        <v>325</v>
      </c>
      <c r="C25" s="10">
        <f>1/Miami!$D$60</f>
        <v>0.44365572315882873</v>
      </c>
      <c r="D25" s="10">
        <f>1/Houston!$D$60</f>
        <v>0.44365572315882873</v>
      </c>
      <c r="E25" s="10">
        <f>1/Phoenix!$D$60</f>
        <v>0.44365572315882873</v>
      </c>
      <c r="F25" s="10">
        <f>1/Atlanta!$D$60</f>
        <v>0.44365572315882873</v>
      </c>
      <c r="G25" s="10">
        <f>1/LosAngeles!$D$60</f>
        <v>0.44365572315882873</v>
      </c>
      <c r="H25" s="10">
        <f>1/LasVegas!$D$60</f>
        <v>0.44365572315882873</v>
      </c>
      <c r="I25" s="10">
        <f>1/SanFrancisco!$D$60</f>
        <v>0.44365572315882873</v>
      </c>
      <c r="J25" s="10">
        <f>1/Baltimore!$D$60</f>
        <v>0.44365572315882873</v>
      </c>
      <c r="K25" s="10">
        <f>1/Albuquerque!$D$60</f>
        <v>0.44365572315882873</v>
      </c>
      <c r="L25" s="10">
        <f>1/Seattle!$D$60</f>
        <v>0.44365572315882873</v>
      </c>
      <c r="M25" s="10">
        <f>1/Chicago!$D$60</f>
        <v>0.44365572315882873</v>
      </c>
      <c r="N25" s="10">
        <f>1/Boulder!$D$60</f>
        <v>0.44365572315882873</v>
      </c>
      <c r="O25" s="10">
        <f>1/Minneapolis!$D$60</f>
        <v>0.44365572315882873</v>
      </c>
      <c r="P25" s="10">
        <f>1/Helena!$D$60</f>
        <v>0.44365572315882873</v>
      </c>
      <c r="Q25" s="10">
        <f>1/Duluth!$D$60</f>
        <v>0.44365572315882873</v>
      </c>
      <c r="R25" s="10">
        <f>1/Fairbanks!$D$60</f>
        <v>0.44365572315882873</v>
      </c>
      <c r="S25" s="10"/>
    </row>
    <row r="26" spans="1:19">
      <c r="A26" s="8" t="s">
        <v>181</v>
      </c>
      <c r="B26" s="2"/>
      <c r="C26" s="7"/>
    </row>
    <row r="27" spans="1:19">
      <c r="A27" s="5"/>
      <c r="B27" s="8" t="s">
        <v>186</v>
      </c>
      <c r="C27" s="7"/>
    </row>
    <row r="28" spans="1:19">
      <c r="A28" s="5"/>
      <c r="B28" s="9" t="s">
        <v>289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9">
      <c r="A29" s="5"/>
      <c r="B29" s="9" t="str">
        <f>Miami!$A$151</f>
        <v>COOLSYS1 CHILLER</v>
      </c>
      <c r="C29" s="10">
        <f>Miami!$C$151*10^(-3)</f>
        <v>3769.6561099999999</v>
      </c>
      <c r="D29" s="10">
        <f>Houston!$C$151*10^(-3)</f>
        <v>3793.3383800000001</v>
      </c>
      <c r="E29" s="10">
        <f>Phoenix!$C$151*10^(-3)</f>
        <v>3165.4364700000001</v>
      </c>
      <c r="F29" s="10">
        <f>Atlanta!$C$151*10^(-3)</f>
        <v>3405.3877700000003</v>
      </c>
      <c r="G29" s="10">
        <f>LosAngeles!$C$151*10^(-3)</f>
        <v>2311.9922900000001</v>
      </c>
      <c r="H29" s="10">
        <f>LasVegas!$C$151*10^(-3)</f>
        <v>2479.52259</v>
      </c>
      <c r="I29" s="10">
        <f>SanFrancisco!$C$151*10^(-3)</f>
        <v>1601.32422</v>
      </c>
      <c r="J29" s="10">
        <f>Baltimore!$C$151*10^(-3)</f>
        <v>3483.45948</v>
      </c>
      <c r="K29" s="10">
        <f>Albuquerque!$C$151*10^(-3)</f>
        <v>1809.6023400000001</v>
      </c>
      <c r="L29" s="10">
        <f>Seattle!$C$151*10^(-3)</f>
        <v>1800.50271</v>
      </c>
      <c r="M29" s="10">
        <f>Chicago!$C$151*10^(-3)</f>
        <v>3214.4413300000001</v>
      </c>
      <c r="N29" s="10">
        <f>Boulder!$C$151*10^(-3)</f>
        <v>1544.2869700000001</v>
      </c>
      <c r="O29" s="10">
        <f>Minneapolis!$C$151*10^(-3)</f>
        <v>3179.2012799999998</v>
      </c>
      <c r="P29" s="10">
        <f>Helena!$C$151*10^(-3)</f>
        <v>1457.5340800000001</v>
      </c>
      <c r="Q29" s="10">
        <f>Duluth!$C$151*10^(-3)</f>
        <v>2456.24388</v>
      </c>
      <c r="R29" s="10">
        <f>Fairbanks!$C$151*10^(-3)</f>
        <v>1305.61013</v>
      </c>
    </row>
    <row r="30" spans="1:19">
      <c r="A30" s="5"/>
      <c r="B30" s="9" t="s">
        <v>290</v>
      </c>
    </row>
    <row r="31" spans="1:19">
      <c r="A31" s="5"/>
      <c r="B31" s="9" t="str">
        <f>Miami!$A$152</f>
        <v>HEATSYS1 BOILER</v>
      </c>
      <c r="C31" s="10">
        <f>Miami!$C$152*10^(-3)</f>
        <v>2901.3949500000003</v>
      </c>
      <c r="D31" s="10">
        <f>Houston!$C$152*10^(-3)</f>
        <v>3586.5801099999999</v>
      </c>
      <c r="E31" s="10">
        <f>Phoenix!$C$152*10^(-3)</f>
        <v>3125.9020600000003</v>
      </c>
      <c r="F31" s="10">
        <f>Atlanta!$C$152*10^(-3)</f>
        <v>3838.0145899999998</v>
      </c>
      <c r="G31" s="10">
        <f>LosAngeles!$C$152*10^(-3)</f>
        <v>2939.7473100000002</v>
      </c>
      <c r="H31" s="10">
        <f>LasVegas!$C$152*10^(-3)</f>
        <v>3322.50567</v>
      </c>
      <c r="I31" s="10">
        <f>SanFrancisco!$C$152*10^(-3)</f>
        <v>3135.9998799999998</v>
      </c>
      <c r="J31" s="10">
        <f>Baltimore!$C$152*10^(-3)</f>
        <v>4198.4403400000001</v>
      </c>
      <c r="K31" s="10">
        <f>Albuquerque!$C$152*10^(-3)</f>
        <v>3438.9098399999998</v>
      </c>
      <c r="L31" s="10">
        <f>Seattle!$C$152*10^(-3)</f>
        <v>3681.50054</v>
      </c>
      <c r="M31" s="10">
        <f>Chicago!$C$152*10^(-3)</f>
        <v>4766.5349299999998</v>
      </c>
      <c r="N31" s="10">
        <f>Boulder!$C$152*10^(-3)</f>
        <v>3963.8026200000004</v>
      </c>
      <c r="O31" s="10">
        <f>Minneapolis!$C$152*10^(-3)</f>
        <v>5109.2911100000001</v>
      </c>
      <c r="P31" s="10">
        <f>Helena!$C$152*10^(-3)</f>
        <v>4693.55656</v>
      </c>
      <c r="Q31" s="10">
        <f>Duluth!$C$152*10^(-3)</f>
        <v>5181.4327899999998</v>
      </c>
      <c r="R31" s="10">
        <f>Fairbanks!$C$152*10^(-3)</f>
        <v>6289.89426</v>
      </c>
    </row>
    <row r="32" spans="1:19">
      <c r="A32" s="5"/>
      <c r="B32" s="9" t="str">
        <f>Miami!$A$174</f>
        <v>CORRIDOR_FLR_6 UNIT HEATER COIL</v>
      </c>
      <c r="C32" s="10">
        <f>Miami!$C$174*10^(-3)</f>
        <v>5.7673699999999997</v>
      </c>
      <c r="D32" s="10">
        <f>Houston!$C$174*10^(-3)</f>
        <v>13.290190000000001</v>
      </c>
      <c r="E32" s="10">
        <f>Phoenix!$C$174*10^(-3)</f>
        <v>9.5911200000000019</v>
      </c>
      <c r="F32" s="10">
        <f>Atlanta!$C$174*10^(-3)</f>
        <v>16.56129</v>
      </c>
      <c r="G32" s="10">
        <f>LosAngeles!$C$174*10^(-3)</f>
        <v>6.9907500000000002</v>
      </c>
      <c r="H32" s="10">
        <f>LasVegas!$C$174*10^(-3)</f>
        <v>12.531030000000001</v>
      </c>
      <c r="I32" s="10">
        <f>SanFrancisco!$C$174*10^(-3)</f>
        <v>9.3817400000000006</v>
      </c>
      <c r="J32" s="10">
        <f>Baltimore!$C$174*10^(-3)</f>
        <v>17.639710000000001</v>
      </c>
      <c r="K32" s="10">
        <f>Albuquerque!$C$174*10^(-3)</f>
        <v>15.8009</v>
      </c>
      <c r="L32" s="10">
        <f>Seattle!$C$174*10^(-3)</f>
        <v>13.271330000000001</v>
      </c>
      <c r="M32" s="10">
        <f>Chicago!$C$174*10^(-3)</f>
        <v>20.052569999999999</v>
      </c>
      <c r="N32" s="10">
        <f>Boulder!$C$174*10^(-3)</f>
        <v>18.387630000000001</v>
      </c>
      <c r="O32" s="10">
        <f>Minneapolis!$C$174*10^(-3)</f>
        <v>21.226400000000002</v>
      </c>
      <c r="P32" s="10">
        <f>Helena!$C$174*10^(-3)</f>
        <v>21.013750000000002</v>
      </c>
      <c r="Q32" s="10">
        <f>Duluth!$C$174*10^(-3)</f>
        <v>22.621419999999997</v>
      </c>
      <c r="R32" s="10">
        <f>Fairbanks!$C$174*10^(-3)</f>
        <v>29.176130000000001</v>
      </c>
    </row>
    <row r="33" spans="1:18">
      <c r="A33" s="5"/>
      <c r="B33" s="8" t="s">
        <v>187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>
      <c r="A34" s="5"/>
      <c r="B34" s="9" t="s">
        <v>188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</row>
    <row r="35" spans="1:18">
      <c r="A35" s="5"/>
      <c r="B35" s="9" t="str">
        <f>Miami!$A$151</f>
        <v>COOLSYS1 CHILLER</v>
      </c>
      <c r="C35" s="67">
        <f>Miami!$D$151</f>
        <v>2.64</v>
      </c>
      <c r="D35" s="67">
        <f>Houston!$D$151</f>
        <v>2.64</v>
      </c>
      <c r="E35" s="67">
        <f>Phoenix!$D$151</f>
        <v>2.64</v>
      </c>
      <c r="F35" s="67">
        <f>Atlanta!$D$151</f>
        <v>2.64</v>
      </c>
      <c r="G35" s="67">
        <f>LosAngeles!$D$151</f>
        <v>2.64</v>
      </c>
      <c r="H35" s="67">
        <f>LasVegas!$D$151</f>
        <v>2.64</v>
      </c>
      <c r="I35" s="67">
        <f>SanFrancisco!$D$151</f>
        <v>2.64</v>
      </c>
      <c r="J35" s="67">
        <f>Baltimore!$D$151</f>
        <v>2.64</v>
      </c>
      <c r="K35" s="67">
        <f>Albuquerque!$D$151</f>
        <v>2.64</v>
      </c>
      <c r="L35" s="67">
        <f>Seattle!$D$151</f>
        <v>2.64</v>
      </c>
      <c r="M35" s="67">
        <f>Chicago!$D$151</f>
        <v>2.64</v>
      </c>
      <c r="N35" s="67">
        <f>Boulder!$D$151</f>
        <v>2.64</v>
      </c>
      <c r="O35" s="67">
        <f>Minneapolis!$D$151</f>
        <v>2.64</v>
      </c>
      <c r="P35" s="67">
        <f>Helena!$D$151</f>
        <v>2.64</v>
      </c>
      <c r="Q35" s="67">
        <f>Duluth!$D$151</f>
        <v>2.64</v>
      </c>
      <c r="R35" s="67">
        <f>Fairbanks!$D$151</f>
        <v>2.64</v>
      </c>
    </row>
    <row r="36" spans="1:18">
      <c r="A36" s="5"/>
      <c r="B36" s="9" t="s">
        <v>189</v>
      </c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</row>
    <row r="37" spans="1:18">
      <c r="A37" s="5"/>
      <c r="B37" s="9" t="str">
        <f>Miami!$A$152</f>
        <v>HEATSYS1 BOILER</v>
      </c>
      <c r="C37" s="10">
        <f>Miami!$D$152</f>
        <v>0.76</v>
      </c>
      <c r="D37" s="10">
        <f>Houston!$D$152</f>
        <v>0.76</v>
      </c>
      <c r="E37" s="10">
        <f>Phoenix!$D$152</f>
        <v>0.76</v>
      </c>
      <c r="F37" s="10">
        <f>Atlanta!$D$152</f>
        <v>0.76</v>
      </c>
      <c r="G37" s="10">
        <f>LosAngeles!$D$152</f>
        <v>0.76</v>
      </c>
      <c r="H37" s="10">
        <f>LasVegas!$D$152</f>
        <v>0.76</v>
      </c>
      <c r="I37" s="10">
        <f>SanFrancisco!$D$152</f>
        <v>0.76</v>
      </c>
      <c r="J37" s="10">
        <f>Baltimore!$D$152</f>
        <v>0.76</v>
      </c>
      <c r="K37" s="10">
        <f>Albuquerque!$D$152</f>
        <v>0.76</v>
      </c>
      <c r="L37" s="10">
        <f>Seattle!$D$152</f>
        <v>0.76</v>
      </c>
      <c r="M37" s="10">
        <f>Chicago!$D$152</f>
        <v>0.76</v>
      </c>
      <c r="N37" s="10">
        <f>Boulder!$D$152</f>
        <v>0.76</v>
      </c>
      <c r="O37" s="10">
        <f>Minneapolis!$D$152</f>
        <v>0.76</v>
      </c>
      <c r="P37" s="10">
        <f>Helena!$D$152</f>
        <v>0.76</v>
      </c>
      <c r="Q37" s="10">
        <f>Duluth!$D$152</f>
        <v>0.76</v>
      </c>
      <c r="R37" s="10">
        <f>Fairbanks!$D$152</f>
        <v>0.76</v>
      </c>
    </row>
    <row r="38" spans="1:18">
      <c r="A38" s="5"/>
      <c r="B38" s="9" t="str">
        <f>Miami!$A$174</f>
        <v>CORRIDOR_FLR_6 UNIT HEATER COIL</v>
      </c>
      <c r="C38" s="10">
        <f>Miami!$D$174</f>
        <v>1</v>
      </c>
      <c r="D38" s="10">
        <f>Houston!$D$174</f>
        <v>1</v>
      </c>
      <c r="E38" s="10">
        <f>Phoenix!$D$174</f>
        <v>1</v>
      </c>
      <c r="F38" s="10">
        <f>Atlanta!$D$174</f>
        <v>1</v>
      </c>
      <c r="G38" s="10">
        <f>LosAngeles!$D$174</f>
        <v>1</v>
      </c>
      <c r="H38" s="10">
        <f>LasVegas!$D$174</f>
        <v>1</v>
      </c>
      <c r="I38" s="10">
        <f>SanFrancisco!$D$174</f>
        <v>1</v>
      </c>
      <c r="J38" s="10">
        <f>Baltimore!$D$174</f>
        <v>1</v>
      </c>
      <c r="K38" s="10">
        <f>Albuquerque!$D$174</f>
        <v>1</v>
      </c>
      <c r="L38" s="10">
        <f>Seattle!$D$174</f>
        <v>1</v>
      </c>
      <c r="M38" s="10">
        <f>Chicago!$D$174</f>
        <v>1</v>
      </c>
      <c r="N38" s="10">
        <f>Boulder!$D$174</f>
        <v>1</v>
      </c>
      <c r="O38" s="10">
        <f>Minneapolis!$D$174</f>
        <v>1</v>
      </c>
      <c r="P38" s="10">
        <f>Helena!$D$174</f>
        <v>1</v>
      </c>
      <c r="Q38" s="10">
        <f>Duluth!$D$174</f>
        <v>1</v>
      </c>
      <c r="R38" s="10">
        <f>Fairbanks!$D$174</f>
        <v>1</v>
      </c>
    </row>
    <row r="39" spans="1:18">
      <c r="A39" s="5"/>
      <c r="B39" s="8" t="s">
        <v>412</v>
      </c>
      <c r="C39" s="7"/>
    </row>
    <row r="40" spans="1:18">
      <c r="A40" s="5"/>
      <c r="B40" s="9" t="str">
        <f>Miami!$A$210</f>
        <v>FLR_3_DOAS_FAN</v>
      </c>
      <c r="C40" s="10" t="s">
        <v>817</v>
      </c>
      <c r="D40" s="10" t="s">
        <v>817</v>
      </c>
      <c r="E40" s="10" t="s">
        <v>817</v>
      </c>
      <c r="F40" s="10" t="s">
        <v>817</v>
      </c>
      <c r="G40" s="10" t="s">
        <v>817</v>
      </c>
      <c r="H40" s="10" t="s">
        <v>817</v>
      </c>
      <c r="I40" s="10" t="s">
        <v>817</v>
      </c>
      <c r="J40" s="10" t="s">
        <v>817</v>
      </c>
      <c r="K40" s="10" t="s">
        <v>817</v>
      </c>
      <c r="L40" s="10" t="s">
        <v>817</v>
      </c>
      <c r="M40" s="10" t="s">
        <v>817</v>
      </c>
      <c r="N40" s="10" t="s">
        <v>817</v>
      </c>
      <c r="O40" s="10" t="s">
        <v>817</v>
      </c>
      <c r="P40" s="10" t="s">
        <v>817</v>
      </c>
      <c r="Q40" s="10" t="s">
        <v>817</v>
      </c>
      <c r="R40" s="10" t="s">
        <v>817</v>
      </c>
    </row>
    <row r="41" spans="1:18">
      <c r="A41" s="5"/>
      <c r="B41" s="9" t="str">
        <f>Miami!$A$211</f>
        <v>FLR_6_DOAS_FAN</v>
      </c>
      <c r="C41" s="10" t="s">
        <v>817</v>
      </c>
      <c r="D41" s="10" t="s">
        <v>817</v>
      </c>
      <c r="E41" s="10" t="s">
        <v>817</v>
      </c>
      <c r="F41" s="10" t="s">
        <v>817</v>
      </c>
      <c r="G41" s="10" t="s">
        <v>817</v>
      </c>
      <c r="H41" s="10" t="s">
        <v>817</v>
      </c>
      <c r="I41" s="10" t="s">
        <v>817</v>
      </c>
      <c r="J41" s="10" t="s">
        <v>817</v>
      </c>
      <c r="K41" s="10" t="s">
        <v>817</v>
      </c>
      <c r="L41" s="10" t="s">
        <v>817</v>
      </c>
      <c r="M41" s="10" t="s">
        <v>817</v>
      </c>
      <c r="N41" s="10" t="s">
        <v>817</v>
      </c>
      <c r="O41" s="10" t="s">
        <v>817</v>
      </c>
      <c r="P41" s="10" t="s">
        <v>817</v>
      </c>
      <c r="Q41" s="10" t="s">
        <v>817</v>
      </c>
      <c r="R41" s="10" t="s">
        <v>817</v>
      </c>
    </row>
    <row r="42" spans="1:18">
      <c r="A42" s="5"/>
      <c r="B42" s="9" t="str">
        <f>Miami!$A$212</f>
        <v>CAV WITH REHEAT_FAN</v>
      </c>
      <c r="C42" s="85" t="s">
        <v>413</v>
      </c>
      <c r="D42" s="85" t="s">
        <v>413</v>
      </c>
      <c r="E42" s="86" t="str">
        <f>IF((E59/SUM(E48:E59))*E29&lt;39.6,"NoEconomizer","DifferentialDryBulb")</f>
        <v>DifferentialDryBulb</v>
      </c>
      <c r="F42" s="85" t="s">
        <v>413</v>
      </c>
      <c r="G42" s="86" t="str">
        <f>IF((G59/SUM(G48:G59))*G29&lt;19.1,"NoEconomizer","DifferentialDryBulb")</f>
        <v>DifferentialDryBulb</v>
      </c>
      <c r="H42" s="86" t="str">
        <f>IF((H59/SUM(H48:H59))*H29&lt;19.1,"NoEconomizer","DifferentialDryBulb")</f>
        <v>DifferentialDryBulb</v>
      </c>
      <c r="I42" s="86" t="str">
        <f>IF((I59/SUM(I48:I59))*I29&lt;19.1,"NoEconomizer","DifferentialDryBulb")</f>
        <v>DifferentialDryBulb</v>
      </c>
      <c r="J42" s="85" t="s">
        <v>413</v>
      </c>
      <c r="K42" s="86" t="str">
        <f>IF((K59/SUM(K48:K59))*K29&lt;19.1,"NoEconomizer","DifferentialDryBulb")</f>
        <v>DifferentialDryBulb</v>
      </c>
      <c r="L42" s="86" t="str">
        <f>IF((L59/SUM(L48:L59))*L29&lt;19.1,"NoEconomizer","DifferentialDryBulb")</f>
        <v>DifferentialDryBulb</v>
      </c>
      <c r="M42" s="86" t="str">
        <f>IF((M59/SUM(M48:M59))*M29&lt;39.6,"NoEconomizer","DifferentialDryBulb")</f>
        <v>DifferentialDryBulb</v>
      </c>
      <c r="N42" s="86" t="str">
        <f>IF((N59/SUM(N48:N59))*N29&lt;19.1,"NoEconomizer","DifferentialDryBulb")</f>
        <v>DifferentialDryBulb</v>
      </c>
      <c r="O42" s="86" t="str">
        <f>IF((O59/SUM(O48:O59))*O29&lt;39.6,"NoEconomizer","DifferentialDryBulb")</f>
        <v>DifferentialDryBulb</v>
      </c>
      <c r="P42" s="86" t="str">
        <f>IF((P59/SUM(P48:P59))*P29&lt;19.1,"NoEconomizer","DifferentialDryBulb")</f>
        <v>DifferentialDryBulb</v>
      </c>
      <c r="Q42" s="86" t="str">
        <f>IF((Q59/SUM(Q48:Q59))*Q29&lt;39.6,"NoEconomizer","DifferentialDryBulb")</f>
        <v>DifferentialDryBulb</v>
      </c>
      <c r="R42" s="86" t="str">
        <f>IF((R59/SUM(R48:R59))*R29&lt;39.6,"NoEconomizer","DifferentialDryBulb")</f>
        <v>DifferentialDryBulb</v>
      </c>
    </row>
    <row r="43" spans="1:18">
      <c r="A43" s="5"/>
      <c r="B43" s="8" t="s">
        <v>327</v>
      </c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>
      <c r="A44" s="5"/>
      <c r="B44" s="9" t="str">
        <f>Miami!$A$197</f>
        <v>CORRIDOR_FLR_6 UNIT HEATERFAN</v>
      </c>
      <c r="C44" s="10">
        <f>Miami!$E$197</f>
        <v>0.16</v>
      </c>
      <c r="D44" s="10">
        <f>Houston!$E$197</f>
        <v>0.37</v>
      </c>
      <c r="E44" s="10">
        <f>Phoenix!$E$197</f>
        <v>0.28000000000000003</v>
      </c>
      <c r="F44" s="10">
        <f>Atlanta!$E$197</f>
        <v>0.48</v>
      </c>
      <c r="G44" s="10">
        <f>LosAngeles!$E$197</f>
        <v>0.2</v>
      </c>
      <c r="H44" s="10">
        <f>LasVegas!$E$197</f>
        <v>0.38</v>
      </c>
      <c r="I44" s="10">
        <f>SanFrancisco!$E$197</f>
        <v>0.26</v>
      </c>
      <c r="J44" s="10">
        <f>Baltimore!$E$197</f>
        <v>0.49</v>
      </c>
      <c r="K44" s="10">
        <f>Albuquerque!$E$197</f>
        <v>0.54</v>
      </c>
      <c r="L44" s="10">
        <f>Seattle!$E$197</f>
        <v>0.37</v>
      </c>
      <c r="M44" s="10">
        <f>Chicago!$E$197</f>
        <v>0.54</v>
      </c>
      <c r="N44" s="10">
        <f>Boulder!$E$197</f>
        <v>0.61</v>
      </c>
      <c r="O44" s="10">
        <f>Minneapolis!$E$197</f>
        <v>0.56000000000000005</v>
      </c>
      <c r="P44" s="10">
        <f>Helena!$E$197</f>
        <v>0.64</v>
      </c>
      <c r="Q44" s="10">
        <f>Duluth!$E$197</f>
        <v>0.61</v>
      </c>
      <c r="R44" s="10">
        <f>Fairbanks!$E$197</f>
        <v>0.76</v>
      </c>
    </row>
    <row r="45" spans="1:18">
      <c r="A45" s="5"/>
      <c r="B45" s="9" t="str">
        <f>Miami!$A$198</f>
        <v>DINING_FLR_6 EXHAUST FAN</v>
      </c>
      <c r="C45" s="10">
        <f>Miami!$E$198</f>
        <v>1.84</v>
      </c>
      <c r="D45" s="10">
        <f>Houston!$E$198</f>
        <v>1.84</v>
      </c>
      <c r="E45" s="10">
        <f>Phoenix!$E$198</f>
        <v>1.84</v>
      </c>
      <c r="F45" s="10">
        <f>Atlanta!$E$198</f>
        <v>1.84</v>
      </c>
      <c r="G45" s="10">
        <f>LosAngeles!$E$198</f>
        <v>1.84</v>
      </c>
      <c r="H45" s="10">
        <f>LasVegas!$E$198</f>
        <v>1.84</v>
      </c>
      <c r="I45" s="10">
        <f>SanFrancisco!$E$198</f>
        <v>1.84</v>
      </c>
      <c r="J45" s="10">
        <f>Baltimore!$E$198</f>
        <v>1.84</v>
      </c>
      <c r="K45" s="10">
        <f>Albuquerque!$E$198</f>
        <v>1.84</v>
      </c>
      <c r="L45" s="10">
        <f>Seattle!$E$198</f>
        <v>1.84</v>
      </c>
      <c r="M45" s="10">
        <f>Chicago!$E$198</f>
        <v>1.84</v>
      </c>
      <c r="N45" s="10">
        <f>Boulder!$E$198</f>
        <v>1.84</v>
      </c>
      <c r="O45" s="10">
        <f>Minneapolis!$E$198</f>
        <v>1.84</v>
      </c>
      <c r="P45" s="10">
        <f>Helena!$E$198</f>
        <v>1.84</v>
      </c>
      <c r="Q45" s="10">
        <f>Duluth!$E$198</f>
        <v>1.84</v>
      </c>
      <c r="R45" s="10">
        <f>Fairbanks!$E$198</f>
        <v>1.84</v>
      </c>
    </row>
    <row r="46" spans="1:18">
      <c r="A46" s="5"/>
      <c r="B46" s="9" t="str">
        <f>Miami!$A$199</f>
        <v>KITCHEN_FLR_6 EXHAUST FAN</v>
      </c>
      <c r="C46" s="10">
        <f>Miami!$E$199</f>
        <v>0.04</v>
      </c>
      <c r="D46" s="10">
        <f>Houston!$E$199</f>
        <v>0.04</v>
      </c>
      <c r="E46" s="10">
        <f>Phoenix!$E$199</f>
        <v>0.04</v>
      </c>
      <c r="F46" s="10">
        <f>Atlanta!$E$199</f>
        <v>0.04</v>
      </c>
      <c r="G46" s="10">
        <f>LosAngeles!$E$199</f>
        <v>0.04</v>
      </c>
      <c r="H46" s="10">
        <f>LasVegas!$E$199</f>
        <v>0.04</v>
      </c>
      <c r="I46" s="10">
        <f>SanFrancisco!$E$199</f>
        <v>0.04</v>
      </c>
      <c r="J46" s="10">
        <f>Baltimore!$E$199</f>
        <v>0.04</v>
      </c>
      <c r="K46" s="10">
        <f>Albuquerque!$E$199</f>
        <v>0.04</v>
      </c>
      <c r="L46" s="10">
        <f>Seattle!$E$199</f>
        <v>0.04</v>
      </c>
      <c r="M46" s="10">
        <f>Chicago!$E$199</f>
        <v>0.04</v>
      </c>
      <c r="N46" s="10">
        <f>Boulder!$E$199</f>
        <v>0.04</v>
      </c>
      <c r="O46" s="10">
        <f>Minneapolis!$E$199</f>
        <v>0.04</v>
      </c>
      <c r="P46" s="10">
        <f>Helena!$E$199</f>
        <v>0.04</v>
      </c>
      <c r="Q46" s="10">
        <f>Duluth!$E$199</f>
        <v>0.04</v>
      </c>
      <c r="R46" s="10">
        <f>Fairbanks!$E$199</f>
        <v>0.04</v>
      </c>
    </row>
    <row r="47" spans="1:18">
      <c r="A47" s="5"/>
      <c r="B47" s="9" t="str">
        <f>Miami!$A$200</f>
        <v>LAUNDRY_FLR_1 EXHAUST FAN</v>
      </c>
      <c r="C47" s="10">
        <f>Miami!$E$200</f>
        <v>0.24</v>
      </c>
      <c r="D47" s="10">
        <f>Houston!$E$200</f>
        <v>0.24</v>
      </c>
      <c r="E47" s="10">
        <f>Phoenix!$E$200</f>
        <v>0.24</v>
      </c>
      <c r="F47" s="10">
        <f>Atlanta!$E$200</f>
        <v>0.24</v>
      </c>
      <c r="G47" s="10">
        <f>LosAngeles!$E$200</f>
        <v>0.24</v>
      </c>
      <c r="H47" s="10">
        <f>LasVegas!$E$200</f>
        <v>0.24</v>
      </c>
      <c r="I47" s="10">
        <f>SanFrancisco!$E$200</f>
        <v>0.24</v>
      </c>
      <c r="J47" s="10">
        <f>Baltimore!$E$200</f>
        <v>0.24</v>
      </c>
      <c r="K47" s="10">
        <f>Albuquerque!$E$200</f>
        <v>0.24</v>
      </c>
      <c r="L47" s="10">
        <f>Seattle!$E$200</f>
        <v>0.24</v>
      </c>
      <c r="M47" s="10">
        <f>Chicago!$E$200</f>
        <v>0.24</v>
      </c>
      <c r="N47" s="10">
        <f>Boulder!$E$200</f>
        <v>0.24</v>
      </c>
      <c r="O47" s="10">
        <f>Minneapolis!$E$200</f>
        <v>0.24</v>
      </c>
      <c r="P47" s="10">
        <f>Helena!$E$200</f>
        <v>0.24</v>
      </c>
      <c r="Q47" s="10">
        <f>Duluth!$E$200</f>
        <v>0.24</v>
      </c>
      <c r="R47" s="10">
        <f>Fairbanks!$E$200</f>
        <v>0.24</v>
      </c>
    </row>
    <row r="48" spans="1:18">
      <c r="A48" s="5"/>
      <c r="B48" s="9" t="str">
        <f>Miami!$A$201</f>
        <v>ROOM_1_FLR_3 FAN COILFAN</v>
      </c>
      <c r="C48" s="10">
        <f>Miami!$E$201</f>
        <v>1.75</v>
      </c>
      <c r="D48" s="10">
        <f>Houston!$E$201</f>
        <v>1.81</v>
      </c>
      <c r="E48" s="10">
        <f>Phoenix!$E$201</f>
        <v>2.0099999999999998</v>
      </c>
      <c r="F48" s="10">
        <f>Atlanta!$E$201</f>
        <v>1.87</v>
      </c>
      <c r="G48" s="10">
        <f>LosAngeles!$E$201</f>
        <v>1.69</v>
      </c>
      <c r="H48" s="10">
        <f>LasVegas!$E$201</f>
        <v>2.02</v>
      </c>
      <c r="I48" s="10">
        <f>SanFrancisco!$E$201</f>
        <v>1.73</v>
      </c>
      <c r="J48" s="10">
        <f>Baltimore!$E$201</f>
        <v>1.81</v>
      </c>
      <c r="K48" s="10">
        <f>Albuquerque!$E$201</f>
        <v>1.99</v>
      </c>
      <c r="L48" s="10">
        <f>Seattle!$E$201</f>
        <v>1.81</v>
      </c>
      <c r="M48" s="10">
        <f>Chicago!$E$201</f>
        <v>1.43</v>
      </c>
      <c r="N48" s="10">
        <f>Boulder!$E$201</f>
        <v>1.54</v>
      </c>
      <c r="O48" s="10">
        <f>Minneapolis!$E$201</f>
        <v>1.43</v>
      </c>
      <c r="P48" s="10">
        <f>Helena!$E$201</f>
        <v>1.49</v>
      </c>
      <c r="Q48" s="10">
        <f>Duluth!$E$201</f>
        <v>1.38</v>
      </c>
      <c r="R48" s="10">
        <f>Fairbanks!$E$201</f>
        <v>1.33</v>
      </c>
    </row>
    <row r="49" spans="1:18">
      <c r="A49" s="5"/>
      <c r="B49" s="9" t="str">
        <f>Miami!$A$202</f>
        <v>ROOM_1_FLR_6 FAN COILFAN</v>
      </c>
      <c r="C49" s="10">
        <f>Miami!$E$202</f>
        <v>0.51</v>
      </c>
      <c r="D49" s="10">
        <f>Houston!$E$202</f>
        <v>0.53</v>
      </c>
      <c r="E49" s="10">
        <f>Phoenix!$E$202</f>
        <v>0.57999999999999996</v>
      </c>
      <c r="F49" s="10">
        <f>Atlanta!$E$202</f>
        <v>0.54</v>
      </c>
      <c r="G49" s="10">
        <f>LosAngeles!$E$202</f>
        <v>0.48</v>
      </c>
      <c r="H49" s="10">
        <f>LasVegas!$E$202</f>
        <v>0.57999999999999996</v>
      </c>
      <c r="I49" s="10">
        <f>SanFrancisco!$E$202</f>
        <v>0.48</v>
      </c>
      <c r="J49" s="10">
        <f>Baltimore!$E$202</f>
        <v>0.51</v>
      </c>
      <c r="K49" s="10">
        <f>Albuquerque!$E$202</f>
        <v>0.56000000000000005</v>
      </c>
      <c r="L49" s="10">
        <f>Seattle!$E$202</f>
        <v>0.5</v>
      </c>
      <c r="M49" s="10">
        <f>Chicago!$E$202</f>
        <v>0.4</v>
      </c>
      <c r="N49" s="10">
        <f>Boulder!$E$202</f>
        <v>0.43</v>
      </c>
      <c r="O49" s="10">
        <f>Minneapolis!$E$202</f>
        <v>0.39</v>
      </c>
      <c r="P49" s="10">
        <f>Helena!$E$202</f>
        <v>0.4</v>
      </c>
      <c r="Q49" s="10">
        <f>Duluth!$E$202</f>
        <v>0.37</v>
      </c>
      <c r="R49" s="10">
        <f>Fairbanks!$E$202</f>
        <v>0.35</v>
      </c>
    </row>
    <row r="50" spans="1:18">
      <c r="A50" s="5"/>
      <c r="B50" s="9" t="str">
        <f>Miami!$A$203</f>
        <v>ROOM_2_FLR_3 FAN COILFAN</v>
      </c>
      <c r="C50" s="10">
        <f>Miami!$E$203</f>
        <v>1.8</v>
      </c>
      <c r="D50" s="10">
        <f>Houston!$E$203</f>
        <v>1.84</v>
      </c>
      <c r="E50" s="10">
        <f>Phoenix!$E$203</f>
        <v>2.0099999999999998</v>
      </c>
      <c r="F50" s="10">
        <f>Atlanta!$E$203</f>
        <v>1.87</v>
      </c>
      <c r="G50" s="10">
        <f>LosAngeles!$E$203</f>
        <v>1.61</v>
      </c>
      <c r="H50" s="10">
        <f>LasVegas!$E$203</f>
        <v>2.0099999999999998</v>
      </c>
      <c r="I50" s="10">
        <f>SanFrancisco!$E$203</f>
        <v>1.49</v>
      </c>
      <c r="J50" s="10">
        <f>Baltimore!$E$203</f>
        <v>1.78</v>
      </c>
      <c r="K50" s="10">
        <f>Albuquerque!$E$203</f>
        <v>1.98</v>
      </c>
      <c r="L50" s="10">
        <f>Seattle!$E$203</f>
        <v>1.64</v>
      </c>
      <c r="M50" s="10">
        <f>Chicago!$E$203</f>
        <v>1.41</v>
      </c>
      <c r="N50" s="10">
        <f>Boulder!$E$203</f>
        <v>1.51</v>
      </c>
      <c r="O50" s="10">
        <f>Minneapolis!$E$203</f>
        <v>1.4</v>
      </c>
      <c r="P50" s="10">
        <f>Helena!$E$203</f>
        <v>1.45</v>
      </c>
      <c r="Q50" s="10">
        <f>Duluth!$E$203</f>
        <v>1.34</v>
      </c>
      <c r="R50" s="10">
        <f>Fairbanks!$E$203</f>
        <v>1.24</v>
      </c>
    </row>
    <row r="51" spans="1:18">
      <c r="A51" s="5"/>
      <c r="B51" s="9" t="str">
        <f>Miami!$A$204</f>
        <v>ROOM_2_FLR_6 FAN COILFAN</v>
      </c>
      <c r="C51" s="10">
        <f>Miami!$E$204</f>
        <v>0.52</v>
      </c>
      <c r="D51" s="10">
        <f>Houston!$E$204</f>
        <v>0.53</v>
      </c>
      <c r="E51" s="10">
        <f>Phoenix!$E$204</f>
        <v>0.57999999999999996</v>
      </c>
      <c r="F51" s="10">
        <f>Atlanta!$E$204</f>
        <v>0.54</v>
      </c>
      <c r="G51" s="10">
        <f>LosAngeles!$E$204</f>
        <v>0.46</v>
      </c>
      <c r="H51" s="10">
        <f>LasVegas!$E$204</f>
        <v>0.57999999999999996</v>
      </c>
      <c r="I51" s="10">
        <f>SanFrancisco!$E$204</f>
        <v>0.41</v>
      </c>
      <c r="J51" s="10">
        <f>Baltimore!$E$204</f>
        <v>0.51</v>
      </c>
      <c r="K51" s="10">
        <f>Albuquerque!$E$204</f>
        <v>0.56000000000000005</v>
      </c>
      <c r="L51" s="10">
        <f>Seattle!$E$204</f>
        <v>0.46</v>
      </c>
      <c r="M51" s="10">
        <f>Chicago!$E$204</f>
        <v>0.39</v>
      </c>
      <c r="N51" s="10">
        <f>Boulder!$E$204</f>
        <v>0.42</v>
      </c>
      <c r="O51" s="10">
        <f>Minneapolis!$E$204</f>
        <v>0.38</v>
      </c>
      <c r="P51" s="10">
        <f>Helena!$E$204</f>
        <v>0.39</v>
      </c>
      <c r="Q51" s="10">
        <f>Duluth!$E$204</f>
        <v>0.36</v>
      </c>
      <c r="R51" s="10">
        <f>Fairbanks!$E$204</f>
        <v>0.33</v>
      </c>
    </row>
    <row r="52" spans="1:18">
      <c r="A52" s="5"/>
      <c r="B52" s="9" t="str">
        <f>Miami!$A$205</f>
        <v>ROOM_3_MULT19_FLR_3 FAN COILFAN</v>
      </c>
      <c r="C52" s="10">
        <f>Miami!$E$205</f>
        <v>20.45</v>
      </c>
      <c r="D52" s="10">
        <f>Houston!$E$205</f>
        <v>20.45</v>
      </c>
      <c r="E52" s="10">
        <f>Phoenix!$E$205</f>
        <v>20.45</v>
      </c>
      <c r="F52" s="10">
        <f>Atlanta!$E$205</f>
        <v>20.45</v>
      </c>
      <c r="G52" s="10">
        <f>LosAngeles!$E$205</f>
        <v>20.45</v>
      </c>
      <c r="H52" s="10">
        <f>LasVegas!$E$205</f>
        <v>20.45</v>
      </c>
      <c r="I52" s="10">
        <f>SanFrancisco!$E$205</f>
        <v>20.45</v>
      </c>
      <c r="J52" s="10">
        <f>Baltimore!$E$205</f>
        <v>20.45</v>
      </c>
      <c r="K52" s="10">
        <f>Albuquerque!$E$205</f>
        <v>20.45</v>
      </c>
      <c r="L52" s="10">
        <f>Seattle!$E$205</f>
        <v>20.45</v>
      </c>
      <c r="M52" s="10">
        <f>Chicago!$E$205</f>
        <v>20.45</v>
      </c>
      <c r="N52" s="10">
        <f>Boulder!$E$205</f>
        <v>20.45</v>
      </c>
      <c r="O52" s="10">
        <f>Minneapolis!$E$205</f>
        <v>20.45</v>
      </c>
      <c r="P52" s="10">
        <f>Helena!$E$205</f>
        <v>20.45</v>
      </c>
      <c r="Q52" s="10">
        <f>Duluth!$E$205</f>
        <v>20.45</v>
      </c>
      <c r="R52" s="10">
        <f>Fairbanks!$E$205</f>
        <v>20.45</v>
      </c>
    </row>
    <row r="53" spans="1:18">
      <c r="A53" s="5"/>
      <c r="B53" s="9" t="str">
        <f>Miami!$A$206</f>
        <v>ROOM_3_MULT9_FLR_6 FAN COILFAN</v>
      </c>
      <c r="C53" s="10">
        <f>Miami!$E$206</f>
        <v>1.56</v>
      </c>
      <c r="D53" s="10">
        <f>Houston!$E$206</f>
        <v>1.74</v>
      </c>
      <c r="E53" s="10">
        <f>Phoenix!$E$206</f>
        <v>2.11</v>
      </c>
      <c r="F53" s="10">
        <f>Atlanta!$E$206</f>
        <v>1.92</v>
      </c>
      <c r="G53" s="10">
        <f>LosAngeles!$E$206</f>
        <v>1.97</v>
      </c>
      <c r="H53" s="10">
        <f>LasVegas!$E$206</f>
        <v>2.13</v>
      </c>
      <c r="I53" s="10">
        <f>SanFrancisco!$E$206</f>
        <v>2.52</v>
      </c>
      <c r="J53" s="10">
        <f>Baltimore!$E$206</f>
        <v>1.98</v>
      </c>
      <c r="K53" s="10">
        <f>Albuquerque!$E$206</f>
        <v>1.94</v>
      </c>
      <c r="L53" s="10">
        <f>Seattle!$E$206</f>
        <v>2.54</v>
      </c>
      <c r="M53" s="10">
        <f>Chicago!$E$206</f>
        <v>1.42</v>
      </c>
      <c r="N53" s="10">
        <f>Boulder!$E$206</f>
        <v>1.45</v>
      </c>
      <c r="O53" s="10">
        <f>Minneapolis!$E$206</f>
        <v>1.44</v>
      </c>
      <c r="P53" s="10">
        <f>Helena!$E$206</f>
        <v>1.53</v>
      </c>
      <c r="Q53" s="10">
        <f>Duluth!$E$206</f>
        <v>1.42</v>
      </c>
      <c r="R53" s="10">
        <f>Fairbanks!$E$206</f>
        <v>1.97</v>
      </c>
    </row>
    <row r="54" spans="1:18">
      <c r="A54" s="5"/>
      <c r="B54" s="9" t="str">
        <f>Miami!$A$207</f>
        <v>ROOM_4_MULT19_FLR_3 FAN COILFAN</v>
      </c>
      <c r="C54" s="10">
        <f>Miami!$E$207</f>
        <v>20.45</v>
      </c>
      <c r="D54" s="10">
        <f>Houston!$E$207</f>
        <v>20.45</v>
      </c>
      <c r="E54" s="10">
        <f>Phoenix!$E$207</f>
        <v>20.45</v>
      </c>
      <c r="F54" s="10">
        <f>Atlanta!$E$207</f>
        <v>20.45</v>
      </c>
      <c r="G54" s="10">
        <f>LosAngeles!$E$207</f>
        <v>20.45</v>
      </c>
      <c r="H54" s="10">
        <f>LasVegas!$E$207</f>
        <v>20.45</v>
      </c>
      <c r="I54" s="10">
        <f>SanFrancisco!$E$207</f>
        <v>20.45</v>
      </c>
      <c r="J54" s="10">
        <f>Baltimore!$E$207</f>
        <v>20.45</v>
      </c>
      <c r="K54" s="10">
        <f>Albuquerque!$E$207</f>
        <v>20.45</v>
      </c>
      <c r="L54" s="10">
        <f>Seattle!$E$207</f>
        <v>20.45</v>
      </c>
      <c r="M54" s="10">
        <f>Chicago!$E$207</f>
        <v>20.45</v>
      </c>
      <c r="N54" s="10">
        <f>Boulder!$E$207</f>
        <v>20.45</v>
      </c>
      <c r="O54" s="10">
        <f>Minneapolis!$E$207</f>
        <v>20.45</v>
      </c>
      <c r="P54" s="10">
        <f>Helena!$E$207</f>
        <v>20.45</v>
      </c>
      <c r="Q54" s="10">
        <f>Duluth!$E$207</f>
        <v>20.45</v>
      </c>
      <c r="R54" s="10">
        <f>Fairbanks!$E$207</f>
        <v>20.45</v>
      </c>
    </row>
    <row r="55" spans="1:18">
      <c r="A55" s="5"/>
      <c r="B55" s="9" t="str">
        <f>Miami!$A$208</f>
        <v>ROOM_5_FLR_3 FAN COILFAN</v>
      </c>
      <c r="C55" s="10">
        <f>Miami!$E$208</f>
        <v>1.44</v>
      </c>
      <c r="D55" s="10">
        <f>Houston!$E$208</f>
        <v>1.46</v>
      </c>
      <c r="E55" s="10">
        <f>Phoenix!$E$208</f>
        <v>1.64</v>
      </c>
      <c r="F55" s="10">
        <f>Atlanta!$E$208</f>
        <v>1.52</v>
      </c>
      <c r="G55" s="10">
        <f>LosAngeles!$E$208</f>
        <v>1.37</v>
      </c>
      <c r="H55" s="10">
        <f>LasVegas!$E$208</f>
        <v>1.59</v>
      </c>
      <c r="I55" s="10">
        <f>SanFrancisco!$E$208</f>
        <v>1.37</v>
      </c>
      <c r="J55" s="10">
        <f>Baltimore!$E$208</f>
        <v>1.48</v>
      </c>
      <c r="K55" s="10">
        <f>Albuquerque!$E$208</f>
        <v>1.54</v>
      </c>
      <c r="L55" s="10">
        <f>Seattle!$E$208</f>
        <v>1.49</v>
      </c>
      <c r="M55" s="10">
        <f>Chicago!$E$208</f>
        <v>1.1599999999999999</v>
      </c>
      <c r="N55" s="10">
        <f>Boulder!$E$208</f>
        <v>1.19</v>
      </c>
      <c r="O55" s="10">
        <f>Minneapolis!$E$208</f>
        <v>1.17</v>
      </c>
      <c r="P55" s="10">
        <f>Helena!$E$208</f>
        <v>1.19</v>
      </c>
      <c r="Q55" s="10">
        <f>Duluth!$E$208</f>
        <v>1.1100000000000001</v>
      </c>
      <c r="R55" s="10">
        <f>Fairbanks!$E$208</f>
        <v>1.1499999999999999</v>
      </c>
    </row>
    <row r="56" spans="1:18">
      <c r="A56" s="5"/>
      <c r="B56" s="9" t="str">
        <f>Miami!$A$209</f>
        <v>ROOM_6_FLR_3 FAN COILFAN</v>
      </c>
      <c r="C56" s="10">
        <f>Miami!$E$209</f>
        <v>1.46</v>
      </c>
      <c r="D56" s="10">
        <f>Houston!$E$209</f>
        <v>1.46</v>
      </c>
      <c r="E56" s="10">
        <f>Phoenix!$E$209</f>
        <v>1.62</v>
      </c>
      <c r="F56" s="10">
        <f>Atlanta!$E$209</f>
        <v>1.51</v>
      </c>
      <c r="G56" s="10">
        <f>LosAngeles!$E$209</f>
        <v>1.29</v>
      </c>
      <c r="H56" s="10">
        <f>LasVegas!$E$209</f>
        <v>1.56</v>
      </c>
      <c r="I56" s="10">
        <f>SanFrancisco!$E$209</f>
        <v>1.1499999999999999</v>
      </c>
      <c r="J56" s="10">
        <f>Baltimore!$E$209</f>
        <v>1.44</v>
      </c>
      <c r="K56" s="10">
        <f>Albuquerque!$E$209</f>
        <v>1.52</v>
      </c>
      <c r="L56" s="10">
        <f>Seattle!$E$209</f>
        <v>1.31</v>
      </c>
      <c r="M56" s="10">
        <f>Chicago!$E$209</f>
        <v>1.1499999999999999</v>
      </c>
      <c r="N56" s="10">
        <f>Boulder!$E$209</f>
        <v>1.18</v>
      </c>
      <c r="O56" s="10">
        <f>Minneapolis!$E$209</f>
        <v>1.1599999999999999</v>
      </c>
      <c r="P56" s="10">
        <f>Helena!$E$209</f>
        <v>1.17</v>
      </c>
      <c r="Q56" s="10">
        <f>Duluth!$E$209</f>
        <v>1.0900000000000001</v>
      </c>
      <c r="R56" s="10">
        <f>Fairbanks!$E$209</f>
        <v>1.07</v>
      </c>
    </row>
    <row r="57" spans="1:18">
      <c r="A57" s="5"/>
      <c r="B57" s="9" t="str">
        <f>Miami!$A$210</f>
        <v>FLR_3_DOAS_FAN</v>
      </c>
      <c r="C57" s="10">
        <f>Miami!$E$210</f>
        <v>2.38</v>
      </c>
      <c r="D57" s="10">
        <f>Houston!$E$210</f>
        <v>2.38</v>
      </c>
      <c r="E57" s="10">
        <f>Phoenix!$E$210</f>
        <v>2.38</v>
      </c>
      <c r="F57" s="10">
        <f>Atlanta!$E$210</f>
        <v>2.38</v>
      </c>
      <c r="G57" s="10">
        <f>LosAngeles!$E$210</f>
        <v>2.38</v>
      </c>
      <c r="H57" s="10">
        <f>LasVegas!$E$210</f>
        <v>2.38</v>
      </c>
      <c r="I57" s="10">
        <f>SanFrancisco!$E$210</f>
        <v>2.38</v>
      </c>
      <c r="J57" s="10">
        <f>Baltimore!$E$210</f>
        <v>2.38</v>
      </c>
      <c r="K57" s="10">
        <f>Albuquerque!$E$210</f>
        <v>2.38</v>
      </c>
      <c r="L57" s="10">
        <f>Seattle!$E$210</f>
        <v>2.38</v>
      </c>
      <c r="M57" s="10">
        <f>Chicago!$E$210</f>
        <v>2.38</v>
      </c>
      <c r="N57" s="10">
        <f>Boulder!$E$210</f>
        <v>2.38</v>
      </c>
      <c r="O57" s="10">
        <f>Minneapolis!$E$210</f>
        <v>2.38</v>
      </c>
      <c r="P57" s="10">
        <f>Helena!$E$210</f>
        <v>2.38</v>
      </c>
      <c r="Q57" s="10">
        <f>Duluth!$E$210</f>
        <v>2.38</v>
      </c>
      <c r="R57" s="10">
        <f>Fairbanks!$E$210</f>
        <v>2.38</v>
      </c>
    </row>
    <row r="58" spans="1:18">
      <c r="A58" s="5"/>
      <c r="B58" s="9" t="str">
        <f>Miami!$A$211</f>
        <v>FLR_6_DOAS_FAN</v>
      </c>
      <c r="C58" s="10">
        <f>Miami!$E$211</f>
        <v>0.16</v>
      </c>
      <c r="D58" s="10">
        <f>Houston!$E$211</f>
        <v>0.16</v>
      </c>
      <c r="E58" s="10">
        <f>Phoenix!$E$211</f>
        <v>0.16</v>
      </c>
      <c r="F58" s="10">
        <f>Atlanta!$E$211</f>
        <v>0.16</v>
      </c>
      <c r="G58" s="10">
        <f>LosAngeles!$E$211</f>
        <v>0.16</v>
      </c>
      <c r="H58" s="10">
        <f>LasVegas!$E$211</f>
        <v>0.16</v>
      </c>
      <c r="I58" s="10">
        <f>SanFrancisco!$E$211</f>
        <v>0.16</v>
      </c>
      <c r="J58" s="10">
        <f>Baltimore!$E$211</f>
        <v>0.16</v>
      </c>
      <c r="K58" s="10">
        <f>Albuquerque!$E$211</f>
        <v>0.16</v>
      </c>
      <c r="L58" s="10">
        <f>Seattle!$E$211</f>
        <v>0.16</v>
      </c>
      <c r="M58" s="10">
        <f>Chicago!$E$211</f>
        <v>0.16</v>
      </c>
      <c r="N58" s="10">
        <f>Boulder!$E$211</f>
        <v>0.16</v>
      </c>
      <c r="O58" s="10">
        <f>Minneapolis!$E$211</f>
        <v>0.16</v>
      </c>
      <c r="P58" s="10">
        <f>Helena!$E$211</f>
        <v>0.16</v>
      </c>
      <c r="Q58" s="10">
        <f>Duluth!$E$211</f>
        <v>0.16</v>
      </c>
      <c r="R58" s="10">
        <f>Fairbanks!$E$211</f>
        <v>0.16</v>
      </c>
    </row>
    <row r="59" spans="1:18">
      <c r="A59" s="5"/>
      <c r="B59" s="9" t="str">
        <f>Miami!$A$212</f>
        <v>CAV WITH REHEAT_FAN</v>
      </c>
      <c r="C59" s="10">
        <f>Miami!$E$212</f>
        <v>39.24</v>
      </c>
      <c r="D59" s="10">
        <f>Houston!$E$212</f>
        <v>39.25</v>
      </c>
      <c r="E59" s="10">
        <f>Phoenix!$E$212</f>
        <v>40.49</v>
      </c>
      <c r="F59" s="10">
        <f>Atlanta!$E$212</f>
        <v>40.4</v>
      </c>
      <c r="G59" s="10">
        <f>LosAngeles!$E$212</f>
        <v>38.31</v>
      </c>
      <c r="H59" s="10">
        <f>LasVegas!$E$212</f>
        <v>41.12</v>
      </c>
      <c r="I59" s="10">
        <f>SanFrancisco!$E$212</f>
        <v>36.64</v>
      </c>
      <c r="J59" s="10">
        <f>Baltimore!$E$212</f>
        <v>39.54</v>
      </c>
      <c r="K59" s="10">
        <f>Albuquerque!$E$212</f>
        <v>43.36</v>
      </c>
      <c r="L59" s="10">
        <f>Seattle!$E$212</f>
        <v>38.65</v>
      </c>
      <c r="M59" s="10">
        <f>Chicago!$E$212</f>
        <v>38.67</v>
      </c>
      <c r="N59" s="10">
        <f>Boulder!$E$212</f>
        <v>42.13</v>
      </c>
      <c r="O59" s="10">
        <f>Minneapolis!$E$212</f>
        <v>38.89</v>
      </c>
      <c r="P59" s="10">
        <f>Helena!$E$212</f>
        <v>40.74</v>
      </c>
      <c r="Q59" s="10">
        <f>Duluth!$E$212</f>
        <v>37.659999999999997</v>
      </c>
      <c r="R59" s="10">
        <f>Fairbanks!$E$212</f>
        <v>36.71</v>
      </c>
    </row>
    <row r="60" spans="1:18">
      <c r="A60" s="8" t="s">
        <v>198</v>
      </c>
      <c r="B60" s="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A61" s="5"/>
      <c r="B61" s="8" t="s">
        <v>199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A62" s="5"/>
      <c r="B62" s="9" t="s">
        <v>291</v>
      </c>
      <c r="C62" s="68">
        <f>Miami!$B$259/(Miami!$B$28*10^6/3600)</f>
        <v>7.7827944243461858E-2</v>
      </c>
      <c r="D62" s="68">
        <f>Houston!$B$259/(Houston!$B$28*10^6/3600)</f>
        <v>0.10497401411374015</v>
      </c>
      <c r="E62" s="68">
        <f>Phoenix!$B$259/(Phoenix!$B$28*10^6/3600)</f>
        <v>7.5196968988500465E-2</v>
      </c>
      <c r="F62" s="68">
        <f>Atlanta!$B$259/(Atlanta!$B$28*10^6/3600)</f>
        <v>9.7037579481463118E-2</v>
      </c>
      <c r="G62" s="68">
        <f>LosAngeles!$B$259/(LosAngeles!$B$28*10^6/3600)</f>
        <v>0.12298131626769705</v>
      </c>
      <c r="H62" s="68">
        <f>LasVegas!$B$259/(LasVegas!$B$28*10^6/3600)</f>
        <v>9.215924491958008E-2</v>
      </c>
      <c r="I62" s="68">
        <f>SanFrancisco!$B$259/(SanFrancisco!$B$28*10^6/3600)</f>
        <v>0.14461653072736622</v>
      </c>
      <c r="J62" s="68">
        <f>Baltimore!$B$259/(Baltimore!$B$28*10^6/3600)</f>
        <v>7.0900250655366828E-2</v>
      </c>
      <c r="K62" s="68">
        <f>Albuquerque!$B$259/(Albuquerque!$B$28*10^6/3600)</f>
        <v>3.7011251692355127E-2</v>
      </c>
      <c r="L62" s="68">
        <f>Seattle!$B$259/(Seattle!$B$28*10^6/3600)</f>
        <v>6.7869364399327101E-2</v>
      </c>
      <c r="M62" s="68">
        <f>Chicago!$B$259/(Chicago!$B$28*10^6/3600)</f>
        <v>9.4873427948596767E-2</v>
      </c>
      <c r="N62" s="68">
        <f>Boulder!$B$259/(Boulder!$B$28*10^6/3600)</f>
        <v>3.7016995910570595E-2</v>
      </c>
      <c r="O62" s="68">
        <f>Minneapolis!$B$259/(Minneapolis!$B$28*10^6/3600)</f>
        <v>5.6544973080983364E-2</v>
      </c>
      <c r="P62" s="68">
        <f>Helena!$B$259/(Helena!$B$28*10^6/3600)</f>
        <v>7.2021726881140391E-2</v>
      </c>
      <c r="Q62" s="68">
        <f>Duluth!$B$259/(Duluth!$B$28*10^6/3600)</f>
        <v>5.619659510742115E-2</v>
      </c>
      <c r="R62" s="68">
        <f>Fairbanks!$B$259/(Fairbanks!$B$28*10^6/3600)</f>
        <v>9.2107765821260637E-2</v>
      </c>
    </row>
    <row r="63" spans="1:18">
      <c r="A63" s="5"/>
      <c r="B63" s="9" t="s">
        <v>328</v>
      </c>
      <c r="C63" s="10">
        <f>Miami!$B$260</f>
        <v>20.97</v>
      </c>
      <c r="D63" s="10">
        <f>Houston!$B$260</f>
        <v>25.63</v>
      </c>
      <c r="E63" s="10">
        <f>Phoenix!$B$260</f>
        <v>18.579999999999998</v>
      </c>
      <c r="F63" s="10">
        <f>Atlanta!$B$260</f>
        <v>20.97</v>
      </c>
      <c r="G63" s="10">
        <f>LosAngeles!$B$260</f>
        <v>24.94</v>
      </c>
      <c r="H63" s="10">
        <f>LasVegas!$B$260</f>
        <v>21.09</v>
      </c>
      <c r="I63" s="10">
        <f>SanFrancisco!$B$260</f>
        <v>26.93</v>
      </c>
      <c r="J63" s="10">
        <f>Baltimore!$B$260</f>
        <v>14.5</v>
      </c>
      <c r="K63" s="10">
        <f>Albuquerque!$B$260</f>
        <v>7.52</v>
      </c>
      <c r="L63" s="10">
        <f>Seattle!$B$260</f>
        <v>12.38</v>
      </c>
      <c r="M63" s="10">
        <f>Chicago!$B$260</f>
        <v>18.29</v>
      </c>
      <c r="N63" s="10">
        <f>Boulder!$B$260</f>
        <v>7.04</v>
      </c>
      <c r="O63" s="10">
        <f>Minneapolis!$B$260</f>
        <v>10.77</v>
      </c>
      <c r="P63" s="10">
        <f>Helena!$B$260</f>
        <v>13.21</v>
      </c>
      <c r="Q63" s="10">
        <f>Duluth!$B$260</f>
        <v>10.029999999999999</v>
      </c>
      <c r="R63" s="10">
        <f>Fairbanks!$B$260</f>
        <v>16.010000000000002</v>
      </c>
    </row>
    <row r="64" spans="1:18">
      <c r="A64" s="5"/>
      <c r="B64" s="8" t="s">
        <v>200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5"/>
      <c r="B65" s="9" t="s">
        <v>292</v>
      </c>
      <c r="C65" s="68">
        <f>Miami!$C$259/(Miami!$C$28*10^3)</f>
        <v>1.1450831225153597E-2</v>
      </c>
      <c r="D65" s="68">
        <f>Houston!$C$259/(Houston!$C$28*10^3)</f>
        <v>8.1834054355648632E-3</v>
      </c>
      <c r="E65" s="68">
        <f>Phoenix!$C$259/(Phoenix!$C$28*10^3)</f>
        <v>8.5619657499455774E-3</v>
      </c>
      <c r="F65" s="68">
        <f>Atlanta!$C$259/(Atlanta!$C$28*10^3)</f>
        <v>1.0768044806600111E-2</v>
      </c>
      <c r="G65" s="68">
        <f>LosAngeles!$C$259/(LosAngeles!$C$28*10^3)</f>
        <v>8.3990625533643861E-3</v>
      </c>
      <c r="H65" s="68">
        <f>LasVegas!$C$259/(LasVegas!$C$28*10^3)</f>
        <v>8.106181409911763E-3</v>
      </c>
      <c r="I65" s="68">
        <f>SanFrancisco!$C$259/(SanFrancisco!$C$28*10^3)</f>
        <v>8.4041332111181675E-3</v>
      </c>
      <c r="J65" s="68">
        <f>Baltimore!$C$259/(Baltimore!$C$28*10^3)</f>
        <v>1.007685982115311E-2</v>
      </c>
      <c r="K65" s="68">
        <f>Albuquerque!$C$259/(Albuquerque!$C$28*10^3)</f>
        <v>7.1932314290628447E-3</v>
      </c>
      <c r="L65" s="68">
        <f>Seattle!$C$259/(Seattle!$C$28*10^3)</f>
        <v>8.2864842844871511E-3</v>
      </c>
      <c r="M65" s="68">
        <f>Chicago!$C$259/(Chicago!$C$28*10^3)</f>
        <v>8.9293195995633658E-3</v>
      </c>
      <c r="N65" s="68">
        <f>Boulder!$C$259/(Boulder!$C$28*10^3)</f>
        <v>7.1998158627262004E-3</v>
      </c>
      <c r="O65" s="68">
        <f>Minneapolis!$C$259/(Minneapolis!$C$28*10^3)</f>
        <v>7.9851111696784272E-3</v>
      </c>
      <c r="P65" s="68">
        <f>Helena!$C$259/(Helena!$C$28*10^3)</f>
        <v>8.7797497583503373E-3</v>
      </c>
      <c r="Q65" s="68">
        <f>Duluth!$C$259/(Duluth!$C$28*10^3)</f>
        <v>7.9870309557175008E-3</v>
      </c>
      <c r="R65" s="68">
        <f>Fairbanks!$C$259/(Fairbanks!$C$28*10^3)</f>
        <v>4.2088139700641484E-3</v>
      </c>
    </row>
    <row r="66" spans="1:18">
      <c r="A66" s="5"/>
      <c r="B66" s="9" t="s">
        <v>328</v>
      </c>
      <c r="C66" s="10">
        <f>Miami!$C$260</f>
        <v>5.03</v>
      </c>
      <c r="D66" s="10">
        <f>Houston!$C$260</f>
        <v>4.46</v>
      </c>
      <c r="E66" s="10">
        <f>Phoenix!$C$260</f>
        <v>4.16</v>
      </c>
      <c r="F66" s="10">
        <f>Atlanta!$C$260</f>
        <v>7</v>
      </c>
      <c r="G66" s="10">
        <f>LosAngeles!$C$260</f>
        <v>5.03</v>
      </c>
      <c r="H66" s="10">
        <f>LasVegas!$C$260</f>
        <v>4.5199999999999996</v>
      </c>
      <c r="I66" s="10">
        <f>SanFrancisco!$C$260</f>
        <v>5.79</v>
      </c>
      <c r="J66" s="10">
        <f>Baltimore!$C$260</f>
        <v>7.57</v>
      </c>
      <c r="K66" s="10">
        <f>Albuquerque!$C$260</f>
        <v>5.2</v>
      </c>
      <c r="L66" s="10">
        <f>Seattle!$C$260</f>
        <v>6.44</v>
      </c>
      <c r="M66" s="10">
        <f>Chicago!$C$260</f>
        <v>7.51</v>
      </c>
      <c r="N66" s="10">
        <f>Boulder!$C$260</f>
        <v>5.89</v>
      </c>
      <c r="O66" s="10">
        <f>Minneapolis!$C$260</f>
        <v>7.37</v>
      </c>
      <c r="P66" s="10">
        <f>Helena!$C$260</f>
        <v>8.07</v>
      </c>
      <c r="Q66" s="10">
        <f>Duluth!$C$260</f>
        <v>8.32</v>
      </c>
      <c r="R66" s="10">
        <f>Fairbanks!$C$260</f>
        <v>5.2</v>
      </c>
    </row>
    <row r="67" spans="1:18">
      <c r="A67" s="5"/>
      <c r="B67" s="8" t="s">
        <v>201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>
      <c r="A68" s="5"/>
      <c r="B68" s="9" t="s">
        <v>329</v>
      </c>
      <c r="C68" s="10">
        <f>Miami!$E$260</f>
        <v>26</v>
      </c>
      <c r="D68" s="10">
        <f>Houston!$E$260</f>
        <v>30.09</v>
      </c>
      <c r="E68" s="10">
        <f>Phoenix!$E$260</f>
        <v>22.74</v>
      </c>
      <c r="F68" s="10">
        <f>Atlanta!$E$260</f>
        <v>27.98</v>
      </c>
      <c r="G68" s="10">
        <f>LosAngeles!$E$260</f>
        <v>29.97</v>
      </c>
      <c r="H68" s="10">
        <f>LasVegas!$E$260</f>
        <v>25.6</v>
      </c>
      <c r="I68" s="10">
        <f>SanFrancisco!$E$260</f>
        <v>32.71</v>
      </c>
      <c r="J68" s="10">
        <f>Baltimore!$E$260</f>
        <v>22.07</v>
      </c>
      <c r="K68" s="10">
        <f>Albuquerque!$E$260</f>
        <v>12.72</v>
      </c>
      <c r="L68" s="10">
        <f>Seattle!$E$260</f>
        <v>18.809999999999999</v>
      </c>
      <c r="M68" s="10">
        <f>Chicago!$E$260</f>
        <v>25.79</v>
      </c>
      <c r="N68" s="10">
        <f>Boulder!$E$260</f>
        <v>12.93</v>
      </c>
      <c r="O68" s="10">
        <f>Minneapolis!$E$260</f>
        <v>18.14</v>
      </c>
      <c r="P68" s="10">
        <f>Helena!$E$260</f>
        <v>21.28</v>
      </c>
      <c r="Q68" s="10">
        <f>Duluth!$E$260</f>
        <v>18.36</v>
      </c>
      <c r="R68" s="10">
        <f>Fairbanks!$E$260</f>
        <v>21.22</v>
      </c>
    </row>
    <row r="69" spans="1:18">
      <c r="A69" s="8" t="s">
        <v>202</v>
      </c>
      <c r="B69" s="2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5"/>
      <c r="B70" s="8" t="s">
        <v>203</v>
      </c>
    </row>
    <row r="71" spans="1:18">
      <c r="A71" s="5"/>
      <c r="B71" s="9" t="s">
        <v>195</v>
      </c>
      <c r="C71" s="11">
        <f>Miami!$B$13*10^6/3600</f>
        <v>0</v>
      </c>
      <c r="D71" s="11">
        <f>Houston!$B$13*10^6/3600</f>
        <v>33.333333333333336</v>
      </c>
      <c r="E71" s="11">
        <f>Phoenix!$B$13*10^6/3600</f>
        <v>0</v>
      </c>
      <c r="F71" s="11">
        <f>Atlanta!$B$13*10^6/3600</f>
        <v>141.66666666666666</v>
      </c>
      <c r="G71" s="11">
        <f>LosAngeles!$B$13*10^6/3600</f>
        <v>0</v>
      </c>
      <c r="H71" s="11">
        <f>LasVegas!$B$13*10^6/3600</f>
        <v>0</v>
      </c>
      <c r="I71" s="11">
        <f>SanFrancisco!$B$13*10^6/3600</f>
        <v>0</v>
      </c>
      <c r="J71" s="11">
        <f>Baltimore!$B$13*10^6/3600</f>
        <v>325</v>
      </c>
      <c r="K71" s="11">
        <f>Albuquerque!$B$13*10^6/3600</f>
        <v>0</v>
      </c>
      <c r="L71" s="11">
        <f>Seattle!$B$13*10^6/3600</f>
        <v>0</v>
      </c>
      <c r="M71" s="11">
        <f>Chicago!$B$13*10^6/3600</f>
        <v>394.44444444444446</v>
      </c>
      <c r="N71" s="11">
        <f>Boulder!$B$13*10^6/3600</f>
        <v>291.66666666666669</v>
      </c>
      <c r="O71" s="11">
        <f>Minneapolis!$B$13*10^6/3600</f>
        <v>1033.3333333333333</v>
      </c>
      <c r="P71" s="11">
        <f>Helena!$B$13*10^6/3600</f>
        <v>808.33333333333337</v>
      </c>
      <c r="Q71" s="11">
        <f>Duluth!$B$13*10^6/3600</f>
        <v>2136.1111111111113</v>
      </c>
      <c r="R71" s="11">
        <f>Fairbanks!$B$13*10^6/3600</f>
        <v>11755.555555555555</v>
      </c>
    </row>
    <row r="72" spans="1:18">
      <c r="A72" s="5"/>
      <c r="B72" s="9" t="s">
        <v>196</v>
      </c>
      <c r="C72" s="11">
        <f>Miami!$B$14*10^6/3600</f>
        <v>1115969.4444444445</v>
      </c>
      <c r="D72" s="11">
        <f>Houston!$B$14*10^6/3600</f>
        <v>853597.22222222225</v>
      </c>
      <c r="E72" s="11">
        <f>Phoenix!$B$14*10^6/3600</f>
        <v>867350</v>
      </c>
      <c r="F72" s="11">
        <f>Atlanta!$B$14*10^6/3600</f>
        <v>551341.66666666663</v>
      </c>
      <c r="G72" s="11">
        <f>LosAngeles!$B$14*10^6/3600</f>
        <v>409333.33333333331</v>
      </c>
      <c r="H72" s="11">
        <f>LasVegas!$B$14*10^6/3600</f>
        <v>672227.77777777775</v>
      </c>
      <c r="I72" s="11">
        <f>SanFrancisco!$B$14*10^6/3600</f>
        <v>240311.11111111112</v>
      </c>
      <c r="J72" s="11">
        <f>Baltimore!$B$14*10^6/3600</f>
        <v>437269.44444444444</v>
      </c>
      <c r="K72" s="11">
        <f>Albuquerque!$B$14*10^6/3600</f>
        <v>395733.33333333331</v>
      </c>
      <c r="L72" s="11">
        <f>Seattle!$B$14*10^6/3600</f>
        <v>202441.66666666666</v>
      </c>
      <c r="M72" s="11">
        <f>Chicago!$B$14*10^6/3600</f>
        <v>324469.44444444444</v>
      </c>
      <c r="N72" s="11">
        <f>Boulder!$B$14*10^6/3600</f>
        <v>280552.77777777775</v>
      </c>
      <c r="O72" s="11">
        <f>Minneapolis!$B$14*10^6/3600</f>
        <v>299644.44444444444</v>
      </c>
      <c r="P72" s="11">
        <f>Helena!$B$14*10^6/3600</f>
        <v>215525</v>
      </c>
      <c r="Q72" s="11">
        <f>Duluth!$B$14*10^6/3600</f>
        <v>177777.77777777778</v>
      </c>
      <c r="R72" s="11">
        <f>Fairbanks!$B$14*10^6/3600</f>
        <v>124147.22222222222</v>
      </c>
    </row>
    <row r="73" spans="1:18">
      <c r="A73" s="5"/>
      <c r="B73" s="9" t="s">
        <v>204</v>
      </c>
      <c r="C73" s="11">
        <f>Miami!$B$15*10^6/3600</f>
        <v>621566.66666666663</v>
      </c>
      <c r="D73" s="11">
        <f>Houston!$B$15*10^6/3600</f>
        <v>621566.66666666663</v>
      </c>
      <c r="E73" s="11">
        <f>Phoenix!$B$15*10^6/3600</f>
        <v>621566.66666666663</v>
      </c>
      <c r="F73" s="11">
        <f>Atlanta!$B$15*10^6/3600</f>
        <v>621566.66666666663</v>
      </c>
      <c r="G73" s="11">
        <f>LosAngeles!$B$15*10^6/3600</f>
        <v>621566.66666666663</v>
      </c>
      <c r="H73" s="11">
        <f>LasVegas!$B$15*10^6/3600</f>
        <v>621566.66666666663</v>
      </c>
      <c r="I73" s="11">
        <f>SanFrancisco!$B$15*10^6/3600</f>
        <v>621566.66666666663</v>
      </c>
      <c r="J73" s="11">
        <f>Baltimore!$B$15*10^6/3600</f>
        <v>621566.66666666663</v>
      </c>
      <c r="K73" s="11">
        <f>Albuquerque!$B$15*10^6/3600</f>
        <v>621566.66666666663</v>
      </c>
      <c r="L73" s="11">
        <f>Seattle!$B$15*10^6/3600</f>
        <v>621566.66666666663</v>
      </c>
      <c r="M73" s="11">
        <f>Chicago!$B$15*10^6/3600</f>
        <v>621566.66666666663</v>
      </c>
      <c r="N73" s="11">
        <f>Boulder!$B$15*10^6/3600</f>
        <v>621566.66666666663</v>
      </c>
      <c r="O73" s="11">
        <f>Minneapolis!$B$15*10^6/3600</f>
        <v>621566.66666666663</v>
      </c>
      <c r="P73" s="11">
        <f>Helena!$B$15*10^6/3600</f>
        <v>621566.66666666663</v>
      </c>
      <c r="Q73" s="11">
        <f>Duluth!$B$15*10^6/3600</f>
        <v>621566.66666666663</v>
      </c>
      <c r="R73" s="11">
        <f>Fairbanks!$B$15*10^6/3600</f>
        <v>621566.66666666663</v>
      </c>
    </row>
    <row r="74" spans="1:18">
      <c r="A74" s="5"/>
      <c r="B74" s="9" t="s">
        <v>205</v>
      </c>
      <c r="C74" s="11">
        <f>Miami!$B$16*10^6/3600</f>
        <v>51961.111111111109</v>
      </c>
      <c r="D74" s="11">
        <f>Houston!$B$16*10^6/3600</f>
        <v>51941.666666666664</v>
      </c>
      <c r="E74" s="11">
        <f>Phoenix!$B$16*10^6/3600</f>
        <v>51933.333333333336</v>
      </c>
      <c r="F74" s="11">
        <f>Atlanta!$B$16*10^6/3600</f>
        <v>51925</v>
      </c>
      <c r="G74" s="11">
        <f>LosAngeles!$B$16*10^6/3600</f>
        <v>51886.111111111109</v>
      </c>
      <c r="H74" s="11">
        <f>LasVegas!$B$16*10^6/3600</f>
        <v>51872.222222222219</v>
      </c>
      <c r="I74" s="11">
        <f>SanFrancisco!$B$16*10^6/3600</f>
        <v>51900</v>
      </c>
      <c r="J74" s="11">
        <f>Baltimore!$B$16*10^6/3600</f>
        <v>51869.444444444445</v>
      </c>
      <c r="K74" s="11">
        <f>Albuquerque!$B$16*10^6/3600</f>
        <v>51888.888888888891</v>
      </c>
      <c r="L74" s="11">
        <f>Seattle!$B$16*10^6/3600</f>
        <v>51786.111111111109</v>
      </c>
      <c r="M74" s="11">
        <f>Chicago!$B$16*10^6/3600</f>
        <v>51877.777777777781</v>
      </c>
      <c r="N74" s="11">
        <f>Boulder!$B$16*10^6/3600</f>
        <v>51847.222222222219</v>
      </c>
      <c r="O74" s="11">
        <f>Minneapolis!$B$16*10^6/3600</f>
        <v>51844.444444444445</v>
      </c>
      <c r="P74" s="11">
        <f>Helena!$B$16*10^6/3600</f>
        <v>51830.555555555555</v>
      </c>
      <c r="Q74" s="11">
        <f>Duluth!$B$16*10^6/3600</f>
        <v>51802.777777777781</v>
      </c>
      <c r="R74" s="11">
        <f>Fairbanks!$B$16*10^6/3600</f>
        <v>51486.111111111109</v>
      </c>
    </row>
    <row r="75" spans="1:18">
      <c r="A75" s="5"/>
      <c r="B75" s="9" t="s">
        <v>206</v>
      </c>
      <c r="C75" s="11">
        <f>Miami!$B$17*10^6/3600</f>
        <v>542272.22222222225</v>
      </c>
      <c r="D75" s="11">
        <f>Houston!$B$17*10^6/3600</f>
        <v>542272.22222222225</v>
      </c>
      <c r="E75" s="11">
        <f>Phoenix!$B$17*10^6/3600</f>
        <v>542272.22222222225</v>
      </c>
      <c r="F75" s="11">
        <f>Atlanta!$B$17*10^6/3600</f>
        <v>542272.22222222225</v>
      </c>
      <c r="G75" s="11">
        <f>LosAngeles!$B$17*10^6/3600</f>
        <v>542272.22222222225</v>
      </c>
      <c r="H75" s="11">
        <f>LasVegas!$B$17*10^6/3600</f>
        <v>542272.22222222225</v>
      </c>
      <c r="I75" s="11">
        <f>SanFrancisco!$B$17*10^6/3600</f>
        <v>542272.22222222225</v>
      </c>
      <c r="J75" s="11">
        <f>Baltimore!$B$17*10^6/3600</f>
        <v>542272.22222222225</v>
      </c>
      <c r="K75" s="11">
        <f>Albuquerque!$B$17*10^6/3600</f>
        <v>542272.22222222225</v>
      </c>
      <c r="L75" s="11">
        <f>Seattle!$B$17*10^6/3600</f>
        <v>542272.22222222225</v>
      </c>
      <c r="M75" s="11">
        <f>Chicago!$B$17*10^6/3600</f>
        <v>542272.22222222225</v>
      </c>
      <c r="N75" s="11">
        <f>Boulder!$B$17*10^6/3600</f>
        <v>542272.22222222225</v>
      </c>
      <c r="O75" s="11">
        <f>Minneapolis!$B$17*10^6/3600</f>
        <v>542272.22222222225</v>
      </c>
      <c r="P75" s="11">
        <f>Helena!$B$17*10^6/3600</f>
        <v>542272.22222222225</v>
      </c>
      <c r="Q75" s="11">
        <f>Duluth!$B$17*10^6/3600</f>
        <v>542272.22222222225</v>
      </c>
      <c r="R75" s="11">
        <f>Fairbanks!$B$17*10^6/3600</f>
        <v>542272.22222222225</v>
      </c>
    </row>
    <row r="76" spans="1:18">
      <c r="A76" s="5"/>
      <c r="B76" s="9" t="s">
        <v>207</v>
      </c>
      <c r="C76" s="11">
        <f>Miami!$B$18*10^6/3600</f>
        <v>263205.55555555556</v>
      </c>
      <c r="D76" s="11">
        <f>Houston!$B$18*10^6/3600</f>
        <v>263205.55555555556</v>
      </c>
      <c r="E76" s="11">
        <f>Phoenix!$B$18*10^6/3600</f>
        <v>263205.55555555556</v>
      </c>
      <c r="F76" s="11">
        <f>Atlanta!$B$18*10^6/3600</f>
        <v>263205.55555555556</v>
      </c>
      <c r="G76" s="11">
        <f>LosAngeles!$B$18*10^6/3600</f>
        <v>263205.55555555556</v>
      </c>
      <c r="H76" s="11">
        <f>LasVegas!$B$18*10^6/3600</f>
        <v>263205.55555555556</v>
      </c>
      <c r="I76" s="11">
        <f>SanFrancisco!$B$18*10^6/3600</f>
        <v>263205.55555555556</v>
      </c>
      <c r="J76" s="11">
        <f>Baltimore!$B$18*10^6/3600</f>
        <v>263205.55555555556</v>
      </c>
      <c r="K76" s="11">
        <f>Albuquerque!$B$18*10^6/3600</f>
        <v>263205.55555555556</v>
      </c>
      <c r="L76" s="11">
        <f>Seattle!$B$18*10^6/3600</f>
        <v>263205.55555555556</v>
      </c>
      <c r="M76" s="11">
        <f>Chicago!$B$18*10^6/3600</f>
        <v>263205.55555555556</v>
      </c>
      <c r="N76" s="11">
        <f>Boulder!$B$18*10^6/3600</f>
        <v>263205.55555555556</v>
      </c>
      <c r="O76" s="11">
        <f>Minneapolis!$B$18*10^6/3600</f>
        <v>263205.55555555556</v>
      </c>
      <c r="P76" s="11">
        <f>Helena!$B$18*10^6/3600</f>
        <v>263205.55555555556</v>
      </c>
      <c r="Q76" s="11">
        <f>Duluth!$B$18*10^6/3600</f>
        <v>263205.55555555556</v>
      </c>
      <c r="R76" s="11">
        <f>Fairbanks!$B$18*10^6/3600</f>
        <v>263205.55555555556</v>
      </c>
    </row>
    <row r="77" spans="1:18">
      <c r="A77" s="5"/>
      <c r="B77" s="9" t="s">
        <v>208</v>
      </c>
      <c r="C77" s="11">
        <f>Miami!$B$19*10^6/3600</f>
        <v>400158.33333333331</v>
      </c>
      <c r="D77" s="11">
        <f>Houston!$B$19*10^6/3600</f>
        <v>384691.66666666669</v>
      </c>
      <c r="E77" s="11">
        <f>Phoenix!$B$19*10^6/3600</f>
        <v>407450</v>
      </c>
      <c r="F77" s="11">
        <f>Atlanta!$B$19*10^6/3600</f>
        <v>376450</v>
      </c>
      <c r="G77" s="11">
        <f>LosAngeles!$B$19*10^6/3600</f>
        <v>371625</v>
      </c>
      <c r="H77" s="11">
        <f>LasVegas!$B$19*10^6/3600</f>
        <v>400286.11111111112</v>
      </c>
      <c r="I77" s="11">
        <f>SanFrancisco!$B$19*10^6/3600</f>
        <v>357005.55555555556</v>
      </c>
      <c r="J77" s="11">
        <f>Baltimore!$B$19*10^6/3600</f>
        <v>362441.66666666669</v>
      </c>
      <c r="K77" s="11">
        <f>Albuquerque!$B$19*10^6/3600</f>
        <v>391133.33333333331</v>
      </c>
      <c r="L77" s="11">
        <f>Seattle!$B$19*10^6/3600</f>
        <v>352763.88888888888</v>
      </c>
      <c r="M77" s="11">
        <f>Chicago!$B$19*10^6/3600</f>
        <v>344619.44444444444</v>
      </c>
      <c r="N77" s="11">
        <f>Boulder!$B$19*10^6/3600</f>
        <v>362208.33333333331</v>
      </c>
      <c r="O77" s="11">
        <f>Minneapolis!$B$19*10^6/3600</f>
        <v>343177.77777777775</v>
      </c>
      <c r="P77" s="11">
        <f>Helena!$B$19*10^6/3600</f>
        <v>350352.77777777775</v>
      </c>
      <c r="Q77" s="11">
        <f>Duluth!$B$19*10^6/3600</f>
        <v>332880.55555555556</v>
      </c>
      <c r="R77" s="11">
        <f>Fairbanks!$B$19*10^6/3600</f>
        <v>325541.66666666669</v>
      </c>
    </row>
    <row r="78" spans="1:18">
      <c r="A78" s="5"/>
      <c r="B78" s="9" t="s">
        <v>209</v>
      </c>
      <c r="C78" s="11">
        <f>Miami!$B$20*10^6/3600</f>
        <v>39386.111111111109</v>
      </c>
      <c r="D78" s="11">
        <f>Houston!$B$20*10^6/3600</f>
        <v>31580.555555555555</v>
      </c>
      <c r="E78" s="11">
        <f>Phoenix!$B$20*10^6/3600</f>
        <v>28586.111111111109</v>
      </c>
      <c r="F78" s="11">
        <f>Atlanta!$B$20*10^6/3600</f>
        <v>24416.666666666668</v>
      </c>
      <c r="G78" s="11">
        <f>LosAngeles!$B$20*10^6/3600</f>
        <v>19772.222222222223</v>
      </c>
      <c r="H78" s="11">
        <f>LasVegas!$B$20*10^6/3600</f>
        <v>23225</v>
      </c>
      <c r="I78" s="11">
        <f>SanFrancisco!$B$20*10^6/3600</f>
        <v>16080.555555555555</v>
      </c>
      <c r="J78" s="11">
        <f>Baltimore!$B$20*10^6/3600</f>
        <v>21319.444444444445</v>
      </c>
      <c r="K78" s="11">
        <f>Albuquerque!$B$20*10^6/3600</f>
        <v>20011.111111111109</v>
      </c>
      <c r="L78" s="11">
        <f>Seattle!$B$20*10^6/3600</f>
        <v>15033.333333333334</v>
      </c>
      <c r="M78" s="11">
        <f>Chicago!$B$20*10^6/3600</f>
        <v>18172.222222222223</v>
      </c>
      <c r="N78" s="11">
        <f>Boulder!$B$20*10^6/3600</f>
        <v>16091.666666666666</v>
      </c>
      <c r="O78" s="11">
        <f>Minneapolis!$B$20*10^6/3600</f>
        <v>17625</v>
      </c>
      <c r="P78" s="11">
        <f>Helena!$B$20*10^6/3600</f>
        <v>15136.111111111111</v>
      </c>
      <c r="Q78" s="11">
        <f>Duluth!$B$20*10^6/3600</f>
        <v>14447.222222222223</v>
      </c>
      <c r="R78" s="11">
        <f>Fairbanks!$B$20*10^6/3600</f>
        <v>13369.444444444445</v>
      </c>
    </row>
    <row r="79" spans="1:18">
      <c r="A79" s="5"/>
      <c r="B79" s="9" t="s">
        <v>210</v>
      </c>
      <c r="C79" s="11">
        <f>Miami!$B$21*10^6/3600</f>
        <v>0</v>
      </c>
      <c r="D79" s="11">
        <f>Houston!$B$21*10^6/3600</f>
        <v>0</v>
      </c>
      <c r="E79" s="11">
        <f>Phoenix!$B$21*10^6/3600</f>
        <v>0</v>
      </c>
      <c r="F79" s="11">
        <f>Atlanta!$B$21*10^6/3600</f>
        <v>0</v>
      </c>
      <c r="G79" s="11">
        <f>LosAngeles!$B$21*10^6/3600</f>
        <v>0</v>
      </c>
      <c r="H79" s="11">
        <f>LasVegas!$B$21*10^6/3600</f>
        <v>0</v>
      </c>
      <c r="I79" s="11">
        <f>SanFrancisco!$B$21*10^6/3600</f>
        <v>0</v>
      </c>
      <c r="J79" s="11">
        <f>Baltimore!$B$21*10^6/3600</f>
        <v>0</v>
      </c>
      <c r="K79" s="11">
        <f>Albuquerque!$B$21*10^6/3600</f>
        <v>0</v>
      </c>
      <c r="L79" s="11">
        <f>Seattle!$B$21*10^6/3600</f>
        <v>0</v>
      </c>
      <c r="M79" s="11">
        <f>Chicago!$B$21*10^6/3600</f>
        <v>0</v>
      </c>
      <c r="N79" s="11">
        <f>Boulder!$B$21*10^6/3600</f>
        <v>0</v>
      </c>
      <c r="O79" s="11">
        <f>Minneapolis!$B$21*10^6/3600</f>
        <v>0</v>
      </c>
      <c r="P79" s="11">
        <f>Helena!$B$21*10^6/3600</f>
        <v>0</v>
      </c>
      <c r="Q79" s="11">
        <f>Duluth!$B$21*10^6/3600</f>
        <v>0</v>
      </c>
      <c r="R79" s="11">
        <f>Fairbanks!$B$21*10^6/3600</f>
        <v>0</v>
      </c>
    </row>
    <row r="80" spans="1:18">
      <c r="A80" s="5"/>
      <c r="B80" s="9" t="s">
        <v>211</v>
      </c>
      <c r="C80" s="11">
        <f>Miami!$B$22*10^6/3600</f>
        <v>0</v>
      </c>
      <c r="D80" s="11">
        <f>Houston!$B$22*10^6/3600</f>
        <v>0</v>
      </c>
      <c r="E80" s="11">
        <f>Phoenix!$B$22*10^6/3600</f>
        <v>0</v>
      </c>
      <c r="F80" s="11">
        <f>Atlanta!$B$22*10^6/3600</f>
        <v>0</v>
      </c>
      <c r="G80" s="11">
        <f>LosAngeles!$B$22*10^6/3600</f>
        <v>0</v>
      </c>
      <c r="H80" s="11">
        <f>LasVegas!$B$22*10^6/3600</f>
        <v>0</v>
      </c>
      <c r="I80" s="11">
        <f>SanFrancisco!$B$22*10^6/3600</f>
        <v>0</v>
      </c>
      <c r="J80" s="11">
        <f>Baltimore!$B$22*10^6/3600</f>
        <v>0</v>
      </c>
      <c r="K80" s="11">
        <f>Albuquerque!$B$22*10^6/3600</f>
        <v>0</v>
      </c>
      <c r="L80" s="11">
        <f>Seattle!$B$22*10^6/3600</f>
        <v>0</v>
      </c>
      <c r="M80" s="11">
        <f>Chicago!$B$22*10^6/3600</f>
        <v>0</v>
      </c>
      <c r="N80" s="11">
        <f>Boulder!$B$22*10^6/3600</f>
        <v>0</v>
      </c>
      <c r="O80" s="11">
        <f>Minneapolis!$B$22*10^6/3600</f>
        <v>0</v>
      </c>
      <c r="P80" s="11">
        <f>Helena!$B$22*10^6/3600</f>
        <v>0</v>
      </c>
      <c r="Q80" s="11">
        <f>Duluth!$B$22*10^6/3600</f>
        <v>0</v>
      </c>
      <c r="R80" s="11">
        <f>Fairbanks!$B$22*10^6/3600</f>
        <v>0</v>
      </c>
    </row>
    <row r="81" spans="1:18">
      <c r="A81" s="5"/>
      <c r="B81" s="9" t="s">
        <v>190</v>
      </c>
      <c r="C81" s="11">
        <f>Miami!$B$23*10^6/3600</f>
        <v>0</v>
      </c>
      <c r="D81" s="11">
        <f>Houston!$B$23*10^6/3600</f>
        <v>0</v>
      </c>
      <c r="E81" s="11">
        <f>Phoenix!$B$23*10^6/3600</f>
        <v>0</v>
      </c>
      <c r="F81" s="11">
        <f>Atlanta!$B$23*10^6/3600</f>
        <v>0</v>
      </c>
      <c r="G81" s="11">
        <f>LosAngeles!$B$23*10^6/3600</f>
        <v>0</v>
      </c>
      <c r="H81" s="11">
        <f>LasVegas!$B$23*10^6/3600</f>
        <v>0</v>
      </c>
      <c r="I81" s="11">
        <f>SanFrancisco!$B$23*10^6/3600</f>
        <v>0</v>
      </c>
      <c r="J81" s="11">
        <f>Baltimore!$B$23*10^6/3600</f>
        <v>0</v>
      </c>
      <c r="K81" s="11">
        <f>Albuquerque!$B$23*10^6/3600</f>
        <v>0</v>
      </c>
      <c r="L81" s="11">
        <f>Seattle!$B$23*10^6/3600</f>
        <v>0</v>
      </c>
      <c r="M81" s="11">
        <f>Chicago!$B$23*10^6/3600</f>
        <v>0</v>
      </c>
      <c r="N81" s="11">
        <f>Boulder!$B$23*10^6/3600</f>
        <v>0</v>
      </c>
      <c r="O81" s="11">
        <f>Minneapolis!$B$23*10^6/3600</f>
        <v>0</v>
      </c>
      <c r="P81" s="11">
        <f>Helena!$B$23*10^6/3600</f>
        <v>0</v>
      </c>
      <c r="Q81" s="11">
        <f>Duluth!$B$23*10^6/3600</f>
        <v>0</v>
      </c>
      <c r="R81" s="11">
        <f>Fairbanks!$B$23*10^6/3600</f>
        <v>0</v>
      </c>
    </row>
    <row r="82" spans="1:18">
      <c r="A82" s="5"/>
      <c r="B82" s="9" t="s">
        <v>212</v>
      </c>
      <c r="C82" s="11">
        <f>Miami!$B$24*10^6/3600</f>
        <v>0</v>
      </c>
      <c r="D82" s="11">
        <f>Houston!$B$24*10^6/3600</f>
        <v>0</v>
      </c>
      <c r="E82" s="11">
        <f>Phoenix!$B$24*10^6/3600</f>
        <v>0</v>
      </c>
      <c r="F82" s="11">
        <f>Atlanta!$B$24*10^6/3600</f>
        <v>0</v>
      </c>
      <c r="G82" s="11">
        <f>LosAngeles!$B$24*10^6/3600</f>
        <v>0</v>
      </c>
      <c r="H82" s="11">
        <f>LasVegas!$B$24*10^6/3600</f>
        <v>0</v>
      </c>
      <c r="I82" s="11">
        <f>SanFrancisco!$B$24*10^6/3600</f>
        <v>0</v>
      </c>
      <c r="J82" s="11">
        <f>Baltimore!$B$24*10^6/3600</f>
        <v>0</v>
      </c>
      <c r="K82" s="11">
        <f>Albuquerque!$B$24*10^6/3600</f>
        <v>0</v>
      </c>
      <c r="L82" s="11">
        <f>Seattle!$B$24*10^6/3600</f>
        <v>0</v>
      </c>
      <c r="M82" s="11">
        <f>Chicago!$B$24*10^6/3600</f>
        <v>0</v>
      </c>
      <c r="N82" s="11">
        <f>Boulder!$B$24*10^6/3600</f>
        <v>0</v>
      </c>
      <c r="O82" s="11">
        <f>Minneapolis!$B$24*10^6/3600</f>
        <v>0</v>
      </c>
      <c r="P82" s="11">
        <f>Helena!$B$24*10^6/3600</f>
        <v>0</v>
      </c>
      <c r="Q82" s="11">
        <f>Duluth!$B$24*10^6/3600</f>
        <v>0</v>
      </c>
      <c r="R82" s="11">
        <f>Fairbanks!$B$24*10^6/3600</f>
        <v>0</v>
      </c>
    </row>
    <row r="83" spans="1:18">
      <c r="A83" s="5"/>
      <c r="B83" s="9" t="s">
        <v>213</v>
      </c>
      <c r="C83" s="11">
        <f>Miami!$B$25*10^6/3600</f>
        <v>22216.666666666668</v>
      </c>
      <c r="D83" s="11">
        <f>Houston!$B$25*10^6/3600</f>
        <v>21461.111111111109</v>
      </c>
      <c r="E83" s="11">
        <f>Phoenix!$B$25*10^6/3600</f>
        <v>21613.888888888891</v>
      </c>
      <c r="F83" s="11">
        <f>Atlanta!$B$25*10^6/3600</f>
        <v>20772.222222222223</v>
      </c>
      <c r="G83" s="11">
        <f>LosAngeles!$B$25*10^6/3600</f>
        <v>20827.777777777777</v>
      </c>
      <c r="H83" s="11">
        <f>LasVegas!$B$25*10^6/3600</f>
        <v>21094.444444444445</v>
      </c>
      <c r="I83" s="11">
        <f>SanFrancisco!$B$25*10^6/3600</f>
        <v>20186.111111111109</v>
      </c>
      <c r="J83" s="11">
        <f>Baltimore!$B$25*10^6/3600</f>
        <v>20311.111111111109</v>
      </c>
      <c r="K83" s="11">
        <f>Albuquerque!$B$25*10^6/3600</f>
        <v>20308.333333333332</v>
      </c>
      <c r="L83" s="11">
        <f>Seattle!$B$25*10^6/3600</f>
        <v>19880.555555555555</v>
      </c>
      <c r="M83" s="11">
        <f>Chicago!$B$25*10^6/3600</f>
        <v>20055.555555555555</v>
      </c>
      <c r="N83" s="11">
        <f>Boulder!$B$25*10^6/3600</f>
        <v>19963.888888888891</v>
      </c>
      <c r="O83" s="11">
        <f>Minneapolis!$B$25*10^6/3600</f>
        <v>19919.444444444445</v>
      </c>
      <c r="P83" s="11">
        <f>Helena!$B$25*10^6/3600</f>
        <v>19672.222222222223</v>
      </c>
      <c r="Q83" s="11">
        <f>Duluth!$B$25*10^6/3600</f>
        <v>19427.777777777777</v>
      </c>
      <c r="R83" s="11">
        <f>Fairbanks!$B$25*10^6/3600</f>
        <v>19083.333333333332</v>
      </c>
    </row>
    <row r="84" spans="1:18">
      <c r="A84" s="5"/>
      <c r="B84" s="9" t="s">
        <v>214</v>
      </c>
      <c r="C84" s="11">
        <f>Miami!$B$26*10^6/3600</f>
        <v>0</v>
      </c>
      <c r="D84" s="11">
        <f>Houston!$B$26*10^6/3600</f>
        <v>0</v>
      </c>
      <c r="E84" s="11">
        <f>Phoenix!$B$26*10^6/3600</f>
        <v>0</v>
      </c>
      <c r="F84" s="11">
        <f>Atlanta!$B$26*10^6/3600</f>
        <v>0</v>
      </c>
      <c r="G84" s="11">
        <f>LosAngeles!$B$26*10^6/3600</f>
        <v>0</v>
      </c>
      <c r="H84" s="11">
        <f>LasVegas!$B$26*10^6/3600</f>
        <v>0</v>
      </c>
      <c r="I84" s="11">
        <f>SanFrancisco!$B$26*10^6/3600</f>
        <v>0</v>
      </c>
      <c r="J84" s="11">
        <f>Baltimore!$B$26*10^6/3600</f>
        <v>0</v>
      </c>
      <c r="K84" s="11">
        <f>Albuquerque!$B$26*10^6/3600</f>
        <v>0</v>
      </c>
      <c r="L84" s="11">
        <f>Seattle!$B$26*10^6/3600</f>
        <v>0</v>
      </c>
      <c r="M84" s="11">
        <f>Chicago!$B$26*10^6/3600</f>
        <v>0</v>
      </c>
      <c r="N84" s="11">
        <f>Boulder!$B$26*10^6/3600</f>
        <v>0</v>
      </c>
      <c r="O84" s="11">
        <f>Minneapolis!$B$26*10^6/3600</f>
        <v>0</v>
      </c>
      <c r="P84" s="11">
        <f>Helena!$B$26*10^6/3600</f>
        <v>0</v>
      </c>
      <c r="Q84" s="11">
        <f>Duluth!$B$26*10^6/3600</f>
        <v>0</v>
      </c>
      <c r="R84" s="11">
        <f>Fairbanks!$B$26*10^6/3600</f>
        <v>0</v>
      </c>
    </row>
    <row r="85" spans="1:18">
      <c r="A85" s="5"/>
      <c r="B85" s="9" t="s">
        <v>215</v>
      </c>
      <c r="C85" s="11">
        <f>Miami!$B$28*10^6/3600</f>
        <v>3056741.6666666665</v>
      </c>
      <c r="D85" s="11">
        <f>Houston!$B$28*10^6/3600</f>
        <v>2770350</v>
      </c>
      <c r="E85" s="11">
        <f>Phoenix!$B$28*10^6/3600</f>
        <v>2803977.777777778</v>
      </c>
      <c r="F85" s="11">
        <f>Atlanta!$B$28*10^6/3600</f>
        <v>2452091.6666666665</v>
      </c>
      <c r="G85" s="11">
        <f>LosAngeles!$B$28*10^6/3600</f>
        <v>2300486.111111111</v>
      </c>
      <c r="H85" s="11">
        <f>LasVegas!$B$28*10^6/3600</f>
        <v>2595750</v>
      </c>
      <c r="I85" s="11">
        <f>SanFrancisco!$B$28*10^6/3600</f>
        <v>2112530.5555555555</v>
      </c>
      <c r="J85" s="11">
        <f>Baltimore!$B$28*10^6/3600</f>
        <v>2320583.3333333335</v>
      </c>
      <c r="K85" s="11">
        <f>Albuquerque!$B$28*10^6/3600</f>
        <v>2306122.2222222225</v>
      </c>
      <c r="L85" s="11">
        <f>Seattle!$B$28*10^6/3600</f>
        <v>2068952.7777777778</v>
      </c>
      <c r="M85" s="11">
        <f>Chicago!$B$28*10^6/3600</f>
        <v>2186633.3333333335</v>
      </c>
      <c r="N85" s="11">
        <f>Boulder!$B$28*10^6/3600</f>
        <v>2158002.777777778</v>
      </c>
      <c r="O85" s="11">
        <f>Minneapolis!$B$28*10^6/3600</f>
        <v>2160286.111111111</v>
      </c>
      <c r="P85" s="11">
        <f>Helena!$B$28*10^6/3600</f>
        <v>2080372.2222222222</v>
      </c>
      <c r="Q85" s="11">
        <f>Duluth!$B$28*10^6/3600</f>
        <v>2025516.6666666667</v>
      </c>
      <c r="R85" s="11">
        <f>Fairbanks!$B$28*10^6/3600</f>
        <v>1972425</v>
      </c>
    </row>
    <row r="86" spans="1:18">
      <c r="A86" s="5"/>
      <c r="B86" s="8" t="s">
        <v>293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</row>
    <row r="87" spans="1:18">
      <c r="A87" s="5"/>
      <c r="B87" s="9" t="s">
        <v>195</v>
      </c>
      <c r="C87" s="11">
        <f>Miami!$C$13*10^3</f>
        <v>8119.9999999999991</v>
      </c>
      <c r="D87" s="11">
        <f>Houston!$C$13*10^3</f>
        <v>210880</v>
      </c>
      <c r="E87" s="11">
        <f>Phoenix!$C$13*10^3</f>
        <v>114310</v>
      </c>
      <c r="F87" s="11">
        <f>Atlanta!$C$13*10^3</f>
        <v>443630</v>
      </c>
      <c r="G87" s="11">
        <f>LosAngeles!$C$13*10^3</f>
        <v>44550</v>
      </c>
      <c r="H87" s="11">
        <f>LasVegas!$C$13*10^3</f>
        <v>233460</v>
      </c>
      <c r="I87" s="11">
        <f>SanFrancisco!$C$13*10^3</f>
        <v>238770</v>
      </c>
      <c r="J87" s="11">
        <f>Baltimore!$C$13*10^3</f>
        <v>831940</v>
      </c>
      <c r="K87" s="11">
        <f>Albuquerque!$C$13*10^3</f>
        <v>648720</v>
      </c>
      <c r="L87" s="11">
        <f>Seattle!$C$13*10^3</f>
        <v>726150</v>
      </c>
      <c r="M87" s="11">
        <f>Chicago!$C$13*10^3</f>
        <v>1179420</v>
      </c>
      <c r="N87" s="11">
        <f>Boulder!$C$13*10^3</f>
        <v>964080</v>
      </c>
      <c r="O87" s="11">
        <f>Minneapolis!$C$13*10^3</f>
        <v>1540980</v>
      </c>
      <c r="P87" s="11">
        <f>Helena!$C$13*10^3</f>
        <v>1392770</v>
      </c>
      <c r="Q87" s="11">
        <f>Duluth!$C$13*10^3</f>
        <v>1945990</v>
      </c>
      <c r="R87" s="11">
        <f>Fairbanks!$C$13*10^3</f>
        <v>3005310</v>
      </c>
    </row>
    <row r="88" spans="1:18">
      <c r="A88" s="5"/>
      <c r="B88" s="9" t="s">
        <v>196</v>
      </c>
      <c r="C88" s="11">
        <f>Miami!$C$14*10^3</f>
        <v>0</v>
      </c>
      <c r="D88" s="11">
        <f>Houston!$C$14*10^3</f>
        <v>0</v>
      </c>
      <c r="E88" s="11">
        <f>Phoenix!$C$14*10^3</f>
        <v>0</v>
      </c>
      <c r="F88" s="11">
        <f>Atlanta!$C$14*10^3</f>
        <v>0</v>
      </c>
      <c r="G88" s="11">
        <f>LosAngeles!$C$14*10^3</f>
        <v>0</v>
      </c>
      <c r="H88" s="11">
        <f>LasVegas!$C$14*10^3</f>
        <v>0</v>
      </c>
      <c r="I88" s="11">
        <f>SanFrancisco!$C$14*10^3</f>
        <v>0</v>
      </c>
      <c r="J88" s="11">
        <f>Baltimore!$C$14*10^3</f>
        <v>0</v>
      </c>
      <c r="K88" s="11">
        <f>Albuquerque!$C$14*10^3</f>
        <v>0</v>
      </c>
      <c r="L88" s="11">
        <f>Seattle!$C$14*10^3</f>
        <v>0</v>
      </c>
      <c r="M88" s="11">
        <f>Chicago!$C$14*10^3</f>
        <v>0</v>
      </c>
      <c r="N88" s="11">
        <f>Boulder!$C$14*10^3</f>
        <v>0</v>
      </c>
      <c r="O88" s="11">
        <f>Minneapolis!$C$14*10^3</f>
        <v>0</v>
      </c>
      <c r="P88" s="11">
        <f>Helena!$C$14*10^3</f>
        <v>0</v>
      </c>
      <c r="Q88" s="11">
        <f>Duluth!$C$14*10^3</f>
        <v>0</v>
      </c>
      <c r="R88" s="11">
        <f>Fairbanks!$C$14*10^3</f>
        <v>0</v>
      </c>
    </row>
    <row r="89" spans="1:18">
      <c r="A89" s="5"/>
      <c r="B89" s="9" t="s">
        <v>204</v>
      </c>
      <c r="C89" s="11">
        <f>Miami!$C$15*10^3</f>
        <v>0</v>
      </c>
      <c r="D89" s="11">
        <f>Houston!$C$15*10^3</f>
        <v>0</v>
      </c>
      <c r="E89" s="11">
        <f>Phoenix!$C$15*10^3</f>
        <v>0</v>
      </c>
      <c r="F89" s="11">
        <f>Atlanta!$C$15*10^3</f>
        <v>0</v>
      </c>
      <c r="G89" s="11">
        <f>LosAngeles!$C$15*10^3</f>
        <v>0</v>
      </c>
      <c r="H89" s="11">
        <f>LasVegas!$C$15*10^3</f>
        <v>0</v>
      </c>
      <c r="I89" s="11">
        <f>SanFrancisco!$C$15*10^3</f>
        <v>0</v>
      </c>
      <c r="J89" s="11">
        <f>Baltimore!$C$15*10^3</f>
        <v>0</v>
      </c>
      <c r="K89" s="11">
        <f>Albuquerque!$C$15*10^3</f>
        <v>0</v>
      </c>
      <c r="L89" s="11">
        <f>Seattle!$C$15*10^3</f>
        <v>0</v>
      </c>
      <c r="M89" s="11">
        <f>Chicago!$C$15*10^3</f>
        <v>0</v>
      </c>
      <c r="N89" s="11">
        <f>Boulder!$C$15*10^3</f>
        <v>0</v>
      </c>
      <c r="O89" s="11">
        <f>Minneapolis!$C$15*10^3</f>
        <v>0</v>
      </c>
      <c r="P89" s="11">
        <f>Helena!$C$15*10^3</f>
        <v>0</v>
      </c>
      <c r="Q89" s="11">
        <f>Duluth!$C$15*10^3</f>
        <v>0</v>
      </c>
      <c r="R89" s="11">
        <f>Fairbanks!$C$15*10^3</f>
        <v>0</v>
      </c>
    </row>
    <row r="90" spans="1:18">
      <c r="A90" s="5"/>
      <c r="B90" s="9" t="s">
        <v>205</v>
      </c>
      <c r="C90" s="11">
        <f>Miami!$C$16*10^3</f>
        <v>0</v>
      </c>
      <c r="D90" s="11">
        <f>Houston!$C$16*10^3</f>
        <v>0</v>
      </c>
      <c r="E90" s="11">
        <f>Phoenix!$C$16*10^3</f>
        <v>0</v>
      </c>
      <c r="F90" s="11">
        <f>Atlanta!$C$16*10^3</f>
        <v>0</v>
      </c>
      <c r="G90" s="11">
        <f>LosAngeles!$C$16*10^3</f>
        <v>0</v>
      </c>
      <c r="H90" s="11">
        <f>LasVegas!$C$16*10^3</f>
        <v>0</v>
      </c>
      <c r="I90" s="11">
        <f>SanFrancisco!$C$16*10^3</f>
        <v>0</v>
      </c>
      <c r="J90" s="11">
        <f>Baltimore!$C$16*10^3</f>
        <v>0</v>
      </c>
      <c r="K90" s="11">
        <f>Albuquerque!$C$16*10^3</f>
        <v>0</v>
      </c>
      <c r="L90" s="11">
        <f>Seattle!$C$16*10^3</f>
        <v>0</v>
      </c>
      <c r="M90" s="11">
        <f>Chicago!$C$16*10^3</f>
        <v>0</v>
      </c>
      <c r="N90" s="11">
        <f>Boulder!$C$16*10^3</f>
        <v>0</v>
      </c>
      <c r="O90" s="11">
        <f>Minneapolis!$C$16*10^3</f>
        <v>0</v>
      </c>
      <c r="P90" s="11">
        <f>Helena!$C$16*10^3</f>
        <v>0</v>
      </c>
      <c r="Q90" s="11">
        <f>Duluth!$C$16*10^3</f>
        <v>0</v>
      </c>
      <c r="R90" s="11">
        <f>Fairbanks!$C$16*10^3</f>
        <v>0</v>
      </c>
    </row>
    <row r="91" spans="1:18">
      <c r="A91" s="5"/>
      <c r="B91" s="9" t="s">
        <v>206</v>
      </c>
      <c r="C91" s="11">
        <f>Miami!$C$17*10^3</f>
        <v>1238650</v>
      </c>
      <c r="D91" s="11">
        <f>Houston!$C$17*10^3</f>
        <v>1238650</v>
      </c>
      <c r="E91" s="11">
        <f>Phoenix!$C$17*10^3</f>
        <v>1238650</v>
      </c>
      <c r="F91" s="11">
        <f>Atlanta!$C$17*10^3</f>
        <v>1238650</v>
      </c>
      <c r="G91" s="11">
        <f>LosAngeles!$C$17*10^3</f>
        <v>1238650</v>
      </c>
      <c r="H91" s="11">
        <f>LasVegas!$C$17*10^3</f>
        <v>1238650</v>
      </c>
      <c r="I91" s="11">
        <f>SanFrancisco!$C$17*10^3</f>
        <v>1238650</v>
      </c>
      <c r="J91" s="11">
        <f>Baltimore!$C$17*10^3</f>
        <v>1238650</v>
      </c>
      <c r="K91" s="11">
        <f>Albuquerque!$C$17*10^3</f>
        <v>1238650</v>
      </c>
      <c r="L91" s="11">
        <f>Seattle!$C$17*10^3</f>
        <v>1238650</v>
      </c>
      <c r="M91" s="11">
        <f>Chicago!$C$17*10^3</f>
        <v>1238650</v>
      </c>
      <c r="N91" s="11">
        <f>Boulder!$C$17*10^3</f>
        <v>1238650</v>
      </c>
      <c r="O91" s="11">
        <f>Minneapolis!$C$17*10^3</f>
        <v>1238650</v>
      </c>
      <c r="P91" s="11">
        <f>Helena!$C$17*10^3</f>
        <v>1238650</v>
      </c>
      <c r="Q91" s="11">
        <f>Duluth!$C$17*10^3</f>
        <v>1238650</v>
      </c>
      <c r="R91" s="11">
        <f>Fairbanks!$C$17*10^3</f>
        <v>1238650</v>
      </c>
    </row>
    <row r="92" spans="1:18">
      <c r="A92" s="5"/>
      <c r="B92" s="9" t="s">
        <v>207</v>
      </c>
      <c r="C92" s="11">
        <f>Miami!$C$18*10^3</f>
        <v>0</v>
      </c>
      <c r="D92" s="11">
        <f>Houston!$C$18*10^3</f>
        <v>0</v>
      </c>
      <c r="E92" s="11">
        <f>Phoenix!$C$18*10^3</f>
        <v>0</v>
      </c>
      <c r="F92" s="11">
        <f>Atlanta!$C$18*10^3</f>
        <v>0</v>
      </c>
      <c r="G92" s="11">
        <f>LosAngeles!$C$18*10^3</f>
        <v>0</v>
      </c>
      <c r="H92" s="11">
        <f>LasVegas!$C$18*10^3</f>
        <v>0</v>
      </c>
      <c r="I92" s="11">
        <f>SanFrancisco!$C$18*10^3</f>
        <v>0</v>
      </c>
      <c r="J92" s="11">
        <f>Baltimore!$C$18*10^3</f>
        <v>0</v>
      </c>
      <c r="K92" s="11">
        <f>Albuquerque!$C$18*10^3</f>
        <v>0</v>
      </c>
      <c r="L92" s="11">
        <f>Seattle!$C$18*10^3</f>
        <v>0</v>
      </c>
      <c r="M92" s="11">
        <f>Chicago!$C$18*10^3</f>
        <v>0</v>
      </c>
      <c r="N92" s="11">
        <f>Boulder!$C$18*10^3</f>
        <v>0</v>
      </c>
      <c r="O92" s="11">
        <f>Minneapolis!$C$18*10^3</f>
        <v>0</v>
      </c>
      <c r="P92" s="11">
        <f>Helena!$C$18*10^3</f>
        <v>0</v>
      </c>
      <c r="Q92" s="11">
        <f>Duluth!$C$18*10^3</f>
        <v>0</v>
      </c>
      <c r="R92" s="11">
        <f>Fairbanks!$C$18*10^3</f>
        <v>0</v>
      </c>
    </row>
    <row r="93" spans="1:18">
      <c r="A93" s="5"/>
      <c r="B93" s="9" t="s">
        <v>208</v>
      </c>
      <c r="C93" s="11">
        <f>Miami!$C$19*10^3</f>
        <v>0</v>
      </c>
      <c r="D93" s="11">
        <f>Houston!$C$19*10^3</f>
        <v>0</v>
      </c>
      <c r="E93" s="11">
        <f>Phoenix!$C$19*10^3</f>
        <v>0</v>
      </c>
      <c r="F93" s="11">
        <f>Atlanta!$C$19*10^3</f>
        <v>0</v>
      </c>
      <c r="G93" s="11">
        <f>LosAngeles!$C$19*10^3</f>
        <v>0</v>
      </c>
      <c r="H93" s="11">
        <f>LasVegas!$C$19*10^3</f>
        <v>0</v>
      </c>
      <c r="I93" s="11">
        <f>SanFrancisco!$C$19*10^3</f>
        <v>0</v>
      </c>
      <c r="J93" s="11">
        <f>Baltimore!$C$19*10^3</f>
        <v>0</v>
      </c>
      <c r="K93" s="11">
        <f>Albuquerque!$C$19*10^3</f>
        <v>0</v>
      </c>
      <c r="L93" s="11">
        <f>Seattle!$C$19*10^3</f>
        <v>0</v>
      </c>
      <c r="M93" s="11">
        <f>Chicago!$C$19*10^3</f>
        <v>0</v>
      </c>
      <c r="N93" s="11">
        <f>Boulder!$C$19*10^3</f>
        <v>0</v>
      </c>
      <c r="O93" s="11">
        <f>Minneapolis!$C$19*10^3</f>
        <v>0</v>
      </c>
      <c r="P93" s="11">
        <f>Helena!$C$19*10^3</f>
        <v>0</v>
      </c>
      <c r="Q93" s="11">
        <f>Duluth!$C$19*10^3</f>
        <v>0</v>
      </c>
      <c r="R93" s="11">
        <f>Fairbanks!$C$19*10^3</f>
        <v>0</v>
      </c>
    </row>
    <row r="94" spans="1:18">
      <c r="A94" s="5"/>
      <c r="B94" s="9" t="s">
        <v>209</v>
      </c>
      <c r="C94" s="11">
        <f>Miami!$C$20*10^3</f>
        <v>0</v>
      </c>
      <c r="D94" s="11">
        <f>Houston!$C$20*10^3</f>
        <v>0</v>
      </c>
      <c r="E94" s="11">
        <f>Phoenix!$C$20*10^3</f>
        <v>0</v>
      </c>
      <c r="F94" s="11">
        <f>Atlanta!$C$20*10^3</f>
        <v>0</v>
      </c>
      <c r="G94" s="11">
        <f>LosAngeles!$C$20*10^3</f>
        <v>0</v>
      </c>
      <c r="H94" s="11">
        <f>LasVegas!$C$20*10^3</f>
        <v>0</v>
      </c>
      <c r="I94" s="11">
        <f>SanFrancisco!$C$20*10^3</f>
        <v>0</v>
      </c>
      <c r="J94" s="11">
        <f>Baltimore!$C$20*10^3</f>
        <v>0</v>
      </c>
      <c r="K94" s="11">
        <f>Albuquerque!$C$20*10^3</f>
        <v>0</v>
      </c>
      <c r="L94" s="11">
        <f>Seattle!$C$20*10^3</f>
        <v>0</v>
      </c>
      <c r="M94" s="11">
        <f>Chicago!$C$20*10^3</f>
        <v>0</v>
      </c>
      <c r="N94" s="11">
        <f>Boulder!$C$20*10^3</f>
        <v>0</v>
      </c>
      <c r="O94" s="11">
        <f>Minneapolis!$C$20*10^3</f>
        <v>0</v>
      </c>
      <c r="P94" s="11">
        <f>Helena!$C$20*10^3</f>
        <v>0</v>
      </c>
      <c r="Q94" s="11">
        <f>Duluth!$C$20*10^3</f>
        <v>0</v>
      </c>
      <c r="R94" s="11">
        <f>Fairbanks!$C$20*10^3</f>
        <v>0</v>
      </c>
    </row>
    <row r="95" spans="1:18">
      <c r="A95" s="5"/>
      <c r="B95" s="9" t="s">
        <v>210</v>
      </c>
      <c r="C95" s="11">
        <f>Miami!$C$21*10^3</f>
        <v>0</v>
      </c>
      <c r="D95" s="11">
        <f>Houston!$C$21*10^3</f>
        <v>0</v>
      </c>
      <c r="E95" s="11">
        <f>Phoenix!$C$21*10^3</f>
        <v>0</v>
      </c>
      <c r="F95" s="11">
        <f>Atlanta!$C$21*10^3</f>
        <v>0</v>
      </c>
      <c r="G95" s="11">
        <f>LosAngeles!$C$21*10^3</f>
        <v>0</v>
      </c>
      <c r="H95" s="11">
        <f>LasVegas!$C$21*10^3</f>
        <v>0</v>
      </c>
      <c r="I95" s="11">
        <f>SanFrancisco!$C$21*10^3</f>
        <v>0</v>
      </c>
      <c r="J95" s="11">
        <f>Baltimore!$C$21*10^3</f>
        <v>0</v>
      </c>
      <c r="K95" s="11">
        <f>Albuquerque!$C$21*10^3</f>
        <v>0</v>
      </c>
      <c r="L95" s="11">
        <f>Seattle!$C$21*10^3</f>
        <v>0</v>
      </c>
      <c r="M95" s="11">
        <f>Chicago!$C$21*10^3</f>
        <v>0</v>
      </c>
      <c r="N95" s="11">
        <f>Boulder!$C$21*10^3</f>
        <v>0</v>
      </c>
      <c r="O95" s="11">
        <f>Minneapolis!$C$21*10^3</f>
        <v>0</v>
      </c>
      <c r="P95" s="11">
        <f>Helena!$C$21*10^3</f>
        <v>0</v>
      </c>
      <c r="Q95" s="11">
        <f>Duluth!$C$21*10^3</f>
        <v>0</v>
      </c>
      <c r="R95" s="11">
        <f>Fairbanks!$C$21*10^3</f>
        <v>0</v>
      </c>
    </row>
    <row r="96" spans="1:18">
      <c r="A96" s="5"/>
      <c r="B96" s="9" t="s">
        <v>211</v>
      </c>
      <c r="C96" s="11">
        <f>Miami!$C$22*10^3</f>
        <v>0</v>
      </c>
      <c r="D96" s="11">
        <f>Houston!$C$22*10^3</f>
        <v>0</v>
      </c>
      <c r="E96" s="11">
        <f>Phoenix!$C$22*10^3</f>
        <v>0</v>
      </c>
      <c r="F96" s="11">
        <f>Atlanta!$C$22*10^3</f>
        <v>0</v>
      </c>
      <c r="G96" s="11">
        <f>LosAngeles!$C$22*10^3</f>
        <v>0</v>
      </c>
      <c r="H96" s="11">
        <f>LasVegas!$C$22*10^3</f>
        <v>0</v>
      </c>
      <c r="I96" s="11">
        <f>SanFrancisco!$C$22*10^3</f>
        <v>0</v>
      </c>
      <c r="J96" s="11">
        <f>Baltimore!$C$22*10^3</f>
        <v>0</v>
      </c>
      <c r="K96" s="11">
        <f>Albuquerque!$C$22*10^3</f>
        <v>0</v>
      </c>
      <c r="L96" s="11">
        <f>Seattle!$C$22*10^3</f>
        <v>0</v>
      </c>
      <c r="M96" s="11">
        <f>Chicago!$C$22*10^3</f>
        <v>0</v>
      </c>
      <c r="N96" s="11">
        <f>Boulder!$C$22*10^3</f>
        <v>0</v>
      </c>
      <c r="O96" s="11">
        <f>Minneapolis!$C$22*10^3</f>
        <v>0</v>
      </c>
      <c r="P96" s="11">
        <f>Helena!$C$22*10^3</f>
        <v>0</v>
      </c>
      <c r="Q96" s="11">
        <f>Duluth!$C$22*10^3</f>
        <v>0</v>
      </c>
      <c r="R96" s="11">
        <f>Fairbanks!$C$22*10^3</f>
        <v>0</v>
      </c>
    </row>
    <row r="97" spans="1:18">
      <c r="A97" s="5"/>
      <c r="B97" s="9" t="s">
        <v>190</v>
      </c>
      <c r="C97" s="11">
        <f>Miami!$C$23*10^3</f>
        <v>0</v>
      </c>
      <c r="D97" s="11">
        <f>Houston!$C$23*10^3</f>
        <v>0</v>
      </c>
      <c r="E97" s="11">
        <f>Phoenix!$C$23*10^3</f>
        <v>0</v>
      </c>
      <c r="F97" s="11">
        <f>Atlanta!$C$23*10^3</f>
        <v>0</v>
      </c>
      <c r="G97" s="11">
        <f>LosAngeles!$C$23*10^3</f>
        <v>0</v>
      </c>
      <c r="H97" s="11">
        <f>LasVegas!$C$23*10^3</f>
        <v>0</v>
      </c>
      <c r="I97" s="11">
        <f>SanFrancisco!$C$23*10^3</f>
        <v>0</v>
      </c>
      <c r="J97" s="11">
        <f>Baltimore!$C$23*10^3</f>
        <v>0</v>
      </c>
      <c r="K97" s="11">
        <f>Albuquerque!$C$23*10^3</f>
        <v>0</v>
      </c>
      <c r="L97" s="11">
        <f>Seattle!$C$23*10^3</f>
        <v>0</v>
      </c>
      <c r="M97" s="11">
        <f>Chicago!$C$23*10^3</f>
        <v>0</v>
      </c>
      <c r="N97" s="11">
        <f>Boulder!$C$23*10^3</f>
        <v>0</v>
      </c>
      <c r="O97" s="11">
        <f>Minneapolis!$C$23*10^3</f>
        <v>0</v>
      </c>
      <c r="P97" s="11">
        <f>Helena!$C$23*10^3</f>
        <v>0</v>
      </c>
      <c r="Q97" s="11">
        <f>Duluth!$C$23*10^3</f>
        <v>0</v>
      </c>
      <c r="R97" s="11">
        <f>Fairbanks!$C$23*10^3</f>
        <v>0</v>
      </c>
    </row>
    <row r="98" spans="1:18">
      <c r="A98" s="5"/>
      <c r="B98" s="9" t="s">
        <v>212</v>
      </c>
      <c r="C98" s="11">
        <f>Miami!$C$24*10^3</f>
        <v>3733830</v>
      </c>
      <c r="D98" s="11">
        <f>Houston!$C$24*10^3</f>
        <v>4733830</v>
      </c>
      <c r="E98" s="11">
        <f>Phoenix!$C$24*10^3</f>
        <v>4159439.9999999995</v>
      </c>
      <c r="F98" s="11">
        <f>Atlanta!$C$24*10^3</f>
        <v>5696980</v>
      </c>
      <c r="G98" s="11">
        <f>LosAngeles!$C$24*10^3</f>
        <v>5509720</v>
      </c>
      <c r="H98" s="11">
        <f>LasVegas!$C$24*10^3</f>
        <v>4851700</v>
      </c>
      <c r="I98" s="11">
        <f>SanFrancisco!$C$24*10^3</f>
        <v>6333940</v>
      </c>
      <c r="J98" s="11">
        <f>Baltimore!$C$24*10^3</f>
        <v>6454020</v>
      </c>
      <c r="K98" s="11">
        <f>Albuquerque!$C$24*10^3</f>
        <v>6310520</v>
      </c>
      <c r="L98" s="11">
        <f>Seattle!$C$24*10^3</f>
        <v>6847830</v>
      </c>
      <c r="M98" s="11">
        <f>Chicago!$C$24*10^3</f>
        <v>7118510</v>
      </c>
      <c r="N98" s="11">
        <f>Boulder!$C$24*10^3</f>
        <v>7083820</v>
      </c>
      <c r="O98" s="11">
        <f>Minneapolis!$C$24*10^3</f>
        <v>7692650</v>
      </c>
      <c r="P98" s="11">
        <f>Helena!$C$24*10^3</f>
        <v>7796900</v>
      </c>
      <c r="Q98" s="11">
        <f>Duluth!$C$24*10^3</f>
        <v>8639670</v>
      </c>
      <c r="R98" s="11">
        <f>Fairbanks!$C$24*10^3</f>
        <v>9786050</v>
      </c>
    </row>
    <row r="99" spans="1:18">
      <c r="A99" s="5"/>
      <c r="B99" s="9" t="s">
        <v>213</v>
      </c>
      <c r="C99" s="11">
        <f>Miami!$C$25*10^3</f>
        <v>0</v>
      </c>
      <c r="D99" s="11">
        <f>Houston!$C$25*10^3</f>
        <v>0</v>
      </c>
      <c r="E99" s="11">
        <f>Phoenix!$C$25*10^3</f>
        <v>0</v>
      </c>
      <c r="F99" s="11">
        <f>Atlanta!$C$25*10^3</f>
        <v>0</v>
      </c>
      <c r="G99" s="11">
        <f>LosAngeles!$C$25*10^3</f>
        <v>0</v>
      </c>
      <c r="H99" s="11">
        <f>LasVegas!$C$25*10^3</f>
        <v>0</v>
      </c>
      <c r="I99" s="11">
        <f>SanFrancisco!$C$25*10^3</f>
        <v>0</v>
      </c>
      <c r="J99" s="11">
        <f>Baltimore!$C$25*10^3</f>
        <v>0</v>
      </c>
      <c r="K99" s="11">
        <f>Albuquerque!$C$25*10^3</f>
        <v>0</v>
      </c>
      <c r="L99" s="11">
        <f>Seattle!$C$25*10^3</f>
        <v>0</v>
      </c>
      <c r="M99" s="11">
        <f>Chicago!$C$25*10^3</f>
        <v>0</v>
      </c>
      <c r="N99" s="11">
        <f>Boulder!$C$25*10^3</f>
        <v>0</v>
      </c>
      <c r="O99" s="11">
        <f>Minneapolis!$C$25*10^3</f>
        <v>0</v>
      </c>
      <c r="P99" s="11">
        <f>Helena!$C$25*10^3</f>
        <v>0</v>
      </c>
      <c r="Q99" s="11">
        <f>Duluth!$C$25*10^3</f>
        <v>0</v>
      </c>
      <c r="R99" s="11">
        <f>Fairbanks!$C$25*10^3</f>
        <v>0</v>
      </c>
    </row>
    <row r="100" spans="1:18">
      <c r="A100" s="5"/>
      <c r="B100" s="9" t="s">
        <v>214</v>
      </c>
      <c r="C100" s="11">
        <f>Miami!$C$26*10^3</f>
        <v>0</v>
      </c>
      <c r="D100" s="11">
        <f>Houston!$C$26*10^3</f>
        <v>0</v>
      </c>
      <c r="E100" s="11">
        <f>Phoenix!$C$26*10^3</f>
        <v>0</v>
      </c>
      <c r="F100" s="11">
        <f>Atlanta!$C$26*10^3</f>
        <v>0</v>
      </c>
      <c r="G100" s="11">
        <f>LosAngeles!$C$26*10^3</f>
        <v>0</v>
      </c>
      <c r="H100" s="11">
        <f>LasVegas!$C$26*10^3</f>
        <v>0</v>
      </c>
      <c r="I100" s="11">
        <f>SanFrancisco!$C$26*10^3</f>
        <v>0</v>
      </c>
      <c r="J100" s="11">
        <f>Baltimore!$C$26*10^3</f>
        <v>0</v>
      </c>
      <c r="K100" s="11">
        <f>Albuquerque!$C$26*10^3</f>
        <v>0</v>
      </c>
      <c r="L100" s="11">
        <f>Seattle!$C$26*10^3</f>
        <v>0</v>
      </c>
      <c r="M100" s="11">
        <f>Chicago!$C$26*10^3</f>
        <v>0</v>
      </c>
      <c r="N100" s="11">
        <f>Boulder!$C$26*10^3</f>
        <v>0</v>
      </c>
      <c r="O100" s="11">
        <f>Minneapolis!$C$26*10^3</f>
        <v>0</v>
      </c>
      <c r="P100" s="11">
        <f>Helena!$C$26*10^3</f>
        <v>0</v>
      </c>
      <c r="Q100" s="11">
        <f>Duluth!$C$26*10^3</f>
        <v>0</v>
      </c>
      <c r="R100" s="11">
        <f>Fairbanks!$C$26*10^3</f>
        <v>0</v>
      </c>
    </row>
    <row r="101" spans="1:18">
      <c r="A101" s="5"/>
      <c r="B101" s="9" t="s">
        <v>215</v>
      </c>
      <c r="C101" s="11">
        <f>Miami!$C$28*10^3</f>
        <v>4980600</v>
      </c>
      <c r="D101" s="11">
        <f>Houston!$C$28*10^3</f>
        <v>6183350</v>
      </c>
      <c r="E101" s="11">
        <f>Phoenix!$C$28*10^3</f>
        <v>5512400</v>
      </c>
      <c r="F101" s="11">
        <f>Atlanta!$C$28*10^3</f>
        <v>7379270</v>
      </c>
      <c r="G101" s="11">
        <f>LosAngeles!$C$28*10^3</f>
        <v>6792920</v>
      </c>
      <c r="H101" s="11">
        <f>LasVegas!$C$28*10^3</f>
        <v>6323800</v>
      </c>
      <c r="I101" s="11">
        <f>SanFrancisco!$C$28*10^3</f>
        <v>7811360</v>
      </c>
      <c r="J101" s="11">
        <f>Baltimore!$C$28*10^3</f>
        <v>8524610</v>
      </c>
      <c r="K101" s="11">
        <f>Albuquerque!$C$28*10^3</f>
        <v>8197889.9999999991</v>
      </c>
      <c r="L101" s="11">
        <f>Seattle!$C$28*10^3</f>
        <v>8812630</v>
      </c>
      <c r="M101" s="11">
        <f>Chicago!$C$28*10^3</f>
        <v>9536590</v>
      </c>
      <c r="N101" s="11">
        <f>Boulder!$C$28*10^3</f>
        <v>9286550</v>
      </c>
      <c r="O101" s="11">
        <f>Minneapolis!$C$28*10^3</f>
        <v>10472280</v>
      </c>
      <c r="P101" s="11">
        <f>Helena!$C$28*10^3</f>
        <v>10428320</v>
      </c>
      <c r="Q101" s="11">
        <f>Duluth!$C$28*10^3</f>
        <v>11824310</v>
      </c>
      <c r="R101" s="11">
        <f>Fairbanks!$C$28*10^3</f>
        <v>14030000</v>
      </c>
    </row>
    <row r="102" spans="1:18">
      <c r="A102" s="5"/>
      <c r="B102" s="8" t="s">
        <v>294</v>
      </c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</row>
    <row r="103" spans="1:18">
      <c r="A103" s="5"/>
      <c r="B103" s="9" t="s">
        <v>195</v>
      </c>
      <c r="C103" s="11">
        <f>Miami!$E$13*10^3</f>
        <v>0</v>
      </c>
      <c r="D103" s="11">
        <f>Houston!$E$13*10^3</f>
        <v>0</v>
      </c>
      <c r="E103" s="11">
        <f>Phoenix!$E$13*10^3</f>
        <v>0</v>
      </c>
      <c r="F103" s="11">
        <f>Atlanta!$E$13*10^3</f>
        <v>0</v>
      </c>
      <c r="G103" s="11">
        <f>LosAngeles!$E$13*10^3</f>
        <v>0</v>
      </c>
      <c r="H103" s="11">
        <f>LasVegas!$E$13*10^3</f>
        <v>0</v>
      </c>
      <c r="I103" s="11">
        <f>SanFrancisco!$E$13*10^3</f>
        <v>0</v>
      </c>
      <c r="J103" s="11">
        <f>Baltimore!$E$13*10^3</f>
        <v>0</v>
      </c>
      <c r="K103" s="11">
        <f>Albuquerque!$E$13*10^3</f>
        <v>0</v>
      </c>
      <c r="L103" s="11">
        <f>Seattle!$E$13*10^3</f>
        <v>0</v>
      </c>
      <c r="M103" s="11">
        <f>Chicago!$E$13*10^3</f>
        <v>0</v>
      </c>
      <c r="N103" s="11">
        <f>Boulder!$E$13*10^3</f>
        <v>0</v>
      </c>
      <c r="O103" s="11">
        <f>Minneapolis!$E$13*10^3</f>
        <v>0</v>
      </c>
      <c r="P103" s="11">
        <f>Helena!$E$13*10^3</f>
        <v>0</v>
      </c>
      <c r="Q103" s="11">
        <f>Duluth!$E$13*10^3</f>
        <v>0</v>
      </c>
      <c r="R103" s="11">
        <f>Fairbanks!$E$13*10^3</f>
        <v>0</v>
      </c>
    </row>
    <row r="104" spans="1:18">
      <c r="A104" s="5"/>
      <c r="B104" s="9" t="s">
        <v>196</v>
      </c>
      <c r="C104" s="11">
        <f>Miami!$E$14*10^3</f>
        <v>0</v>
      </c>
      <c r="D104" s="11">
        <f>Houston!$E$14*10^3</f>
        <v>0</v>
      </c>
      <c r="E104" s="11">
        <f>Phoenix!$E$14*10^3</f>
        <v>0</v>
      </c>
      <c r="F104" s="11">
        <f>Atlanta!$E$14*10^3</f>
        <v>0</v>
      </c>
      <c r="G104" s="11">
        <f>LosAngeles!$E$14*10^3</f>
        <v>0</v>
      </c>
      <c r="H104" s="11">
        <f>LasVegas!$E$14*10^3</f>
        <v>0</v>
      </c>
      <c r="I104" s="11">
        <f>SanFrancisco!$E$14*10^3</f>
        <v>0</v>
      </c>
      <c r="J104" s="11">
        <f>Baltimore!$E$14*10^3</f>
        <v>0</v>
      </c>
      <c r="K104" s="11">
        <f>Albuquerque!$E$14*10^3</f>
        <v>0</v>
      </c>
      <c r="L104" s="11">
        <f>Seattle!$E$14*10^3</f>
        <v>0</v>
      </c>
      <c r="M104" s="11">
        <f>Chicago!$E$14*10^3</f>
        <v>0</v>
      </c>
      <c r="N104" s="11">
        <f>Boulder!$E$14*10^3</f>
        <v>0</v>
      </c>
      <c r="O104" s="11">
        <f>Minneapolis!$E$14*10^3</f>
        <v>0</v>
      </c>
      <c r="P104" s="11">
        <f>Helena!$E$14*10^3</f>
        <v>0</v>
      </c>
      <c r="Q104" s="11">
        <f>Duluth!$E$14*10^3</f>
        <v>0</v>
      </c>
      <c r="R104" s="11">
        <f>Fairbanks!$E$14*10^3</f>
        <v>0</v>
      </c>
    </row>
    <row r="105" spans="1:18">
      <c r="A105" s="5"/>
      <c r="B105" s="9" t="s">
        <v>204</v>
      </c>
      <c r="C105" s="11">
        <f>Miami!$E$15*10^3</f>
        <v>0</v>
      </c>
      <c r="D105" s="11">
        <f>Houston!$E$15*10^3</f>
        <v>0</v>
      </c>
      <c r="E105" s="11">
        <f>Phoenix!$E$15*10^3</f>
        <v>0</v>
      </c>
      <c r="F105" s="11">
        <f>Atlanta!$E$15*10^3</f>
        <v>0</v>
      </c>
      <c r="G105" s="11">
        <f>LosAngeles!$E$15*10^3</f>
        <v>0</v>
      </c>
      <c r="H105" s="11">
        <f>LasVegas!$E$15*10^3</f>
        <v>0</v>
      </c>
      <c r="I105" s="11">
        <f>SanFrancisco!$E$15*10^3</f>
        <v>0</v>
      </c>
      <c r="J105" s="11">
        <f>Baltimore!$E$15*10^3</f>
        <v>0</v>
      </c>
      <c r="K105" s="11">
        <f>Albuquerque!$E$15*10^3</f>
        <v>0</v>
      </c>
      <c r="L105" s="11">
        <f>Seattle!$E$15*10^3</f>
        <v>0</v>
      </c>
      <c r="M105" s="11">
        <f>Chicago!$E$15*10^3</f>
        <v>0</v>
      </c>
      <c r="N105" s="11">
        <f>Boulder!$E$15*10^3</f>
        <v>0</v>
      </c>
      <c r="O105" s="11">
        <f>Minneapolis!$E$15*10^3</f>
        <v>0</v>
      </c>
      <c r="P105" s="11">
        <f>Helena!$E$15*10^3</f>
        <v>0</v>
      </c>
      <c r="Q105" s="11">
        <f>Duluth!$E$15*10^3</f>
        <v>0</v>
      </c>
      <c r="R105" s="11">
        <f>Fairbanks!$E$15*10^3</f>
        <v>0</v>
      </c>
    </row>
    <row r="106" spans="1:18">
      <c r="A106" s="5"/>
      <c r="B106" s="9" t="s">
        <v>205</v>
      </c>
      <c r="C106" s="11">
        <f>Miami!$E$16*10^3</f>
        <v>0</v>
      </c>
      <c r="D106" s="11">
        <f>Houston!$E$16*10^3</f>
        <v>0</v>
      </c>
      <c r="E106" s="11">
        <f>Phoenix!$E$16*10^3</f>
        <v>0</v>
      </c>
      <c r="F106" s="11">
        <f>Atlanta!$E$16*10^3</f>
        <v>0</v>
      </c>
      <c r="G106" s="11">
        <f>LosAngeles!$E$16*10^3</f>
        <v>0</v>
      </c>
      <c r="H106" s="11">
        <f>LasVegas!$E$16*10^3</f>
        <v>0</v>
      </c>
      <c r="I106" s="11">
        <f>SanFrancisco!$E$16*10^3</f>
        <v>0</v>
      </c>
      <c r="J106" s="11">
        <f>Baltimore!$E$16*10^3</f>
        <v>0</v>
      </c>
      <c r="K106" s="11">
        <f>Albuquerque!$E$16*10^3</f>
        <v>0</v>
      </c>
      <c r="L106" s="11">
        <f>Seattle!$E$16*10^3</f>
        <v>0</v>
      </c>
      <c r="M106" s="11">
        <f>Chicago!$E$16*10^3</f>
        <v>0</v>
      </c>
      <c r="N106" s="11">
        <f>Boulder!$E$16*10^3</f>
        <v>0</v>
      </c>
      <c r="O106" s="11">
        <f>Minneapolis!$E$16*10^3</f>
        <v>0</v>
      </c>
      <c r="P106" s="11">
        <f>Helena!$E$16*10^3</f>
        <v>0</v>
      </c>
      <c r="Q106" s="11">
        <f>Duluth!$E$16*10^3</f>
        <v>0</v>
      </c>
      <c r="R106" s="11">
        <f>Fairbanks!$E$16*10^3</f>
        <v>0</v>
      </c>
    </row>
    <row r="107" spans="1:18">
      <c r="A107" s="5"/>
      <c r="B107" s="9" t="s">
        <v>206</v>
      </c>
      <c r="C107" s="11">
        <f>Miami!$E$17*10^3</f>
        <v>0</v>
      </c>
      <c r="D107" s="11">
        <f>Houston!$E$17*10^3</f>
        <v>0</v>
      </c>
      <c r="E107" s="11">
        <f>Phoenix!$E$17*10^3</f>
        <v>0</v>
      </c>
      <c r="F107" s="11">
        <f>Atlanta!$E$17*10^3</f>
        <v>0</v>
      </c>
      <c r="G107" s="11">
        <f>LosAngeles!$E$17*10^3</f>
        <v>0</v>
      </c>
      <c r="H107" s="11">
        <f>LasVegas!$E$17*10^3</f>
        <v>0</v>
      </c>
      <c r="I107" s="11">
        <f>SanFrancisco!$E$17*10^3</f>
        <v>0</v>
      </c>
      <c r="J107" s="11">
        <f>Baltimore!$E$17*10^3</f>
        <v>0</v>
      </c>
      <c r="K107" s="11">
        <f>Albuquerque!$E$17*10^3</f>
        <v>0</v>
      </c>
      <c r="L107" s="11">
        <f>Seattle!$E$17*10^3</f>
        <v>0</v>
      </c>
      <c r="M107" s="11">
        <f>Chicago!$E$17*10^3</f>
        <v>0</v>
      </c>
      <c r="N107" s="11">
        <f>Boulder!$E$17*10^3</f>
        <v>0</v>
      </c>
      <c r="O107" s="11">
        <f>Minneapolis!$E$17*10^3</f>
        <v>0</v>
      </c>
      <c r="P107" s="11">
        <f>Helena!$E$17*10^3</f>
        <v>0</v>
      </c>
      <c r="Q107" s="11">
        <f>Duluth!$E$17*10^3</f>
        <v>0</v>
      </c>
      <c r="R107" s="11">
        <f>Fairbanks!$E$17*10^3</f>
        <v>0</v>
      </c>
    </row>
    <row r="108" spans="1:18">
      <c r="A108" s="5"/>
      <c r="B108" s="9" t="s">
        <v>207</v>
      </c>
      <c r="C108" s="11">
        <f>Miami!$E$18*10^3</f>
        <v>0</v>
      </c>
      <c r="D108" s="11">
        <f>Houston!$E$18*10^3</f>
        <v>0</v>
      </c>
      <c r="E108" s="11">
        <f>Phoenix!$E$18*10^3</f>
        <v>0</v>
      </c>
      <c r="F108" s="11">
        <f>Atlanta!$E$18*10^3</f>
        <v>0</v>
      </c>
      <c r="G108" s="11">
        <f>LosAngeles!$E$18*10^3</f>
        <v>0</v>
      </c>
      <c r="H108" s="11">
        <f>LasVegas!$E$18*10^3</f>
        <v>0</v>
      </c>
      <c r="I108" s="11">
        <f>SanFrancisco!$E$18*10^3</f>
        <v>0</v>
      </c>
      <c r="J108" s="11">
        <f>Baltimore!$E$18*10^3</f>
        <v>0</v>
      </c>
      <c r="K108" s="11">
        <f>Albuquerque!$E$18*10^3</f>
        <v>0</v>
      </c>
      <c r="L108" s="11">
        <f>Seattle!$E$18*10^3</f>
        <v>0</v>
      </c>
      <c r="M108" s="11">
        <f>Chicago!$E$18*10^3</f>
        <v>0</v>
      </c>
      <c r="N108" s="11">
        <f>Boulder!$E$18*10^3</f>
        <v>0</v>
      </c>
      <c r="O108" s="11">
        <f>Minneapolis!$E$18*10^3</f>
        <v>0</v>
      </c>
      <c r="P108" s="11">
        <f>Helena!$E$18*10^3</f>
        <v>0</v>
      </c>
      <c r="Q108" s="11">
        <f>Duluth!$E$18*10^3</f>
        <v>0</v>
      </c>
      <c r="R108" s="11">
        <f>Fairbanks!$E$18*10^3</f>
        <v>0</v>
      </c>
    </row>
    <row r="109" spans="1:18">
      <c r="A109" s="5"/>
      <c r="B109" s="9" t="s">
        <v>208</v>
      </c>
      <c r="C109" s="11">
        <f>Miami!$E$19*10^3</f>
        <v>0</v>
      </c>
      <c r="D109" s="11">
        <f>Houston!$E$19*10^3</f>
        <v>0</v>
      </c>
      <c r="E109" s="11">
        <f>Phoenix!$E$19*10^3</f>
        <v>0</v>
      </c>
      <c r="F109" s="11">
        <f>Atlanta!$E$19*10^3</f>
        <v>0</v>
      </c>
      <c r="G109" s="11">
        <f>LosAngeles!$E$19*10^3</f>
        <v>0</v>
      </c>
      <c r="H109" s="11">
        <f>LasVegas!$E$19*10^3</f>
        <v>0</v>
      </c>
      <c r="I109" s="11">
        <f>SanFrancisco!$E$19*10^3</f>
        <v>0</v>
      </c>
      <c r="J109" s="11">
        <f>Baltimore!$E$19*10^3</f>
        <v>0</v>
      </c>
      <c r="K109" s="11">
        <f>Albuquerque!$E$19*10^3</f>
        <v>0</v>
      </c>
      <c r="L109" s="11">
        <f>Seattle!$E$19*10^3</f>
        <v>0</v>
      </c>
      <c r="M109" s="11">
        <f>Chicago!$E$19*10^3</f>
        <v>0</v>
      </c>
      <c r="N109" s="11">
        <f>Boulder!$E$19*10^3</f>
        <v>0</v>
      </c>
      <c r="O109" s="11">
        <f>Minneapolis!$E$19*10^3</f>
        <v>0</v>
      </c>
      <c r="P109" s="11">
        <f>Helena!$E$19*10^3</f>
        <v>0</v>
      </c>
      <c r="Q109" s="11">
        <f>Duluth!$E$19*10^3</f>
        <v>0</v>
      </c>
      <c r="R109" s="11">
        <f>Fairbanks!$E$19*10^3</f>
        <v>0</v>
      </c>
    </row>
    <row r="110" spans="1:18">
      <c r="A110" s="5"/>
      <c r="B110" s="9" t="s">
        <v>209</v>
      </c>
      <c r="C110" s="11">
        <f>Miami!$E$20*10^3</f>
        <v>0</v>
      </c>
      <c r="D110" s="11">
        <f>Houston!$E$20*10^3</f>
        <v>0</v>
      </c>
      <c r="E110" s="11">
        <f>Phoenix!$E$20*10^3</f>
        <v>0</v>
      </c>
      <c r="F110" s="11">
        <f>Atlanta!$E$20*10^3</f>
        <v>0</v>
      </c>
      <c r="G110" s="11">
        <f>LosAngeles!$E$20*10^3</f>
        <v>0</v>
      </c>
      <c r="H110" s="11">
        <f>LasVegas!$E$20*10^3</f>
        <v>0</v>
      </c>
      <c r="I110" s="11">
        <f>SanFrancisco!$E$20*10^3</f>
        <v>0</v>
      </c>
      <c r="J110" s="11">
        <f>Baltimore!$E$20*10^3</f>
        <v>0</v>
      </c>
      <c r="K110" s="11">
        <f>Albuquerque!$E$20*10^3</f>
        <v>0</v>
      </c>
      <c r="L110" s="11">
        <f>Seattle!$E$20*10^3</f>
        <v>0</v>
      </c>
      <c r="M110" s="11">
        <f>Chicago!$E$20*10^3</f>
        <v>0</v>
      </c>
      <c r="N110" s="11">
        <f>Boulder!$E$20*10^3</f>
        <v>0</v>
      </c>
      <c r="O110" s="11">
        <f>Minneapolis!$E$20*10^3</f>
        <v>0</v>
      </c>
      <c r="P110" s="11">
        <f>Helena!$E$20*10^3</f>
        <v>0</v>
      </c>
      <c r="Q110" s="11">
        <f>Duluth!$E$20*10^3</f>
        <v>0</v>
      </c>
      <c r="R110" s="11">
        <f>Fairbanks!$E$20*10^3</f>
        <v>0</v>
      </c>
    </row>
    <row r="111" spans="1:18">
      <c r="A111" s="5"/>
      <c r="B111" s="9" t="s">
        <v>210</v>
      </c>
      <c r="C111" s="11">
        <f>Miami!$E$21*10^3</f>
        <v>0</v>
      </c>
      <c r="D111" s="11">
        <f>Houston!$E$21*10^3</f>
        <v>0</v>
      </c>
      <c r="E111" s="11">
        <f>Phoenix!$E$21*10^3</f>
        <v>0</v>
      </c>
      <c r="F111" s="11">
        <f>Atlanta!$E$21*10^3</f>
        <v>0</v>
      </c>
      <c r="G111" s="11">
        <f>LosAngeles!$E$21*10^3</f>
        <v>0</v>
      </c>
      <c r="H111" s="11">
        <f>LasVegas!$E$21*10^3</f>
        <v>0</v>
      </c>
      <c r="I111" s="11">
        <f>SanFrancisco!$E$21*10^3</f>
        <v>0</v>
      </c>
      <c r="J111" s="11">
        <f>Baltimore!$E$21*10^3</f>
        <v>0</v>
      </c>
      <c r="K111" s="11">
        <f>Albuquerque!$E$21*10^3</f>
        <v>0</v>
      </c>
      <c r="L111" s="11">
        <f>Seattle!$E$21*10^3</f>
        <v>0</v>
      </c>
      <c r="M111" s="11">
        <f>Chicago!$E$21*10^3</f>
        <v>0</v>
      </c>
      <c r="N111" s="11">
        <f>Boulder!$E$21*10^3</f>
        <v>0</v>
      </c>
      <c r="O111" s="11">
        <f>Minneapolis!$E$21*10^3</f>
        <v>0</v>
      </c>
      <c r="P111" s="11">
        <f>Helena!$E$21*10^3</f>
        <v>0</v>
      </c>
      <c r="Q111" s="11">
        <f>Duluth!$E$21*10^3</f>
        <v>0</v>
      </c>
      <c r="R111" s="11">
        <f>Fairbanks!$E$21*10^3</f>
        <v>0</v>
      </c>
    </row>
    <row r="112" spans="1:18">
      <c r="A112" s="5"/>
      <c r="B112" s="9" t="s">
        <v>211</v>
      </c>
      <c r="C112" s="11">
        <f>Miami!$E$22*10^3</f>
        <v>0</v>
      </c>
      <c r="D112" s="11">
        <f>Houston!$E$22*10^3</f>
        <v>0</v>
      </c>
      <c r="E112" s="11">
        <f>Phoenix!$E$22*10^3</f>
        <v>0</v>
      </c>
      <c r="F112" s="11">
        <f>Atlanta!$E$22*10^3</f>
        <v>0</v>
      </c>
      <c r="G112" s="11">
        <f>LosAngeles!$E$22*10^3</f>
        <v>0</v>
      </c>
      <c r="H112" s="11">
        <f>LasVegas!$E$22*10^3</f>
        <v>0</v>
      </c>
      <c r="I112" s="11">
        <f>SanFrancisco!$E$22*10^3</f>
        <v>0</v>
      </c>
      <c r="J112" s="11">
        <f>Baltimore!$E$22*10^3</f>
        <v>0</v>
      </c>
      <c r="K112" s="11">
        <f>Albuquerque!$E$22*10^3</f>
        <v>0</v>
      </c>
      <c r="L112" s="11">
        <f>Seattle!$E$22*10^3</f>
        <v>0</v>
      </c>
      <c r="M112" s="11">
        <f>Chicago!$E$22*10^3</f>
        <v>0</v>
      </c>
      <c r="N112" s="11">
        <f>Boulder!$E$22*10^3</f>
        <v>0</v>
      </c>
      <c r="O112" s="11">
        <f>Minneapolis!$E$22*10^3</f>
        <v>0</v>
      </c>
      <c r="P112" s="11">
        <f>Helena!$E$22*10^3</f>
        <v>0</v>
      </c>
      <c r="Q112" s="11">
        <f>Duluth!$E$22*10^3</f>
        <v>0</v>
      </c>
      <c r="R112" s="11">
        <f>Fairbanks!$E$22*10^3</f>
        <v>0</v>
      </c>
    </row>
    <row r="113" spans="1:18">
      <c r="A113" s="5"/>
      <c r="B113" s="9" t="s">
        <v>190</v>
      </c>
      <c r="C113" s="11">
        <f>Miami!$E$23*10^3</f>
        <v>0</v>
      </c>
      <c r="D113" s="11">
        <f>Houston!$E$23*10^3</f>
        <v>0</v>
      </c>
      <c r="E113" s="11">
        <f>Phoenix!$E$23*10^3</f>
        <v>0</v>
      </c>
      <c r="F113" s="11">
        <f>Atlanta!$E$23*10^3</f>
        <v>0</v>
      </c>
      <c r="G113" s="11">
        <f>LosAngeles!$E$23*10^3</f>
        <v>0</v>
      </c>
      <c r="H113" s="11">
        <f>LasVegas!$E$23*10^3</f>
        <v>0</v>
      </c>
      <c r="I113" s="11">
        <f>SanFrancisco!$E$23*10^3</f>
        <v>0</v>
      </c>
      <c r="J113" s="11">
        <f>Baltimore!$E$23*10^3</f>
        <v>0</v>
      </c>
      <c r="K113" s="11">
        <f>Albuquerque!$E$23*10^3</f>
        <v>0</v>
      </c>
      <c r="L113" s="11">
        <f>Seattle!$E$23*10^3</f>
        <v>0</v>
      </c>
      <c r="M113" s="11">
        <f>Chicago!$E$23*10^3</f>
        <v>0</v>
      </c>
      <c r="N113" s="11">
        <f>Boulder!$E$23*10^3</f>
        <v>0</v>
      </c>
      <c r="O113" s="11">
        <f>Minneapolis!$E$23*10^3</f>
        <v>0</v>
      </c>
      <c r="P113" s="11">
        <f>Helena!$E$23*10^3</f>
        <v>0</v>
      </c>
      <c r="Q113" s="11">
        <f>Duluth!$E$23*10^3</f>
        <v>0</v>
      </c>
      <c r="R113" s="11">
        <f>Fairbanks!$E$23*10^3</f>
        <v>0</v>
      </c>
    </row>
    <row r="114" spans="1:18">
      <c r="A114" s="5"/>
      <c r="B114" s="9" t="s">
        <v>212</v>
      </c>
      <c r="C114" s="11">
        <f>Miami!$E$24*10^3</f>
        <v>0</v>
      </c>
      <c r="D114" s="11">
        <f>Houston!$E$24*10^3</f>
        <v>0</v>
      </c>
      <c r="E114" s="11">
        <f>Phoenix!$E$24*10^3</f>
        <v>0</v>
      </c>
      <c r="F114" s="11">
        <f>Atlanta!$E$24*10^3</f>
        <v>0</v>
      </c>
      <c r="G114" s="11">
        <f>LosAngeles!$E$24*10^3</f>
        <v>0</v>
      </c>
      <c r="H114" s="11">
        <f>LasVegas!$E$24*10^3</f>
        <v>0</v>
      </c>
      <c r="I114" s="11">
        <f>SanFrancisco!$E$24*10^3</f>
        <v>0</v>
      </c>
      <c r="J114" s="11">
        <f>Baltimore!$E$24*10^3</f>
        <v>0</v>
      </c>
      <c r="K114" s="11">
        <f>Albuquerque!$E$24*10^3</f>
        <v>0</v>
      </c>
      <c r="L114" s="11">
        <f>Seattle!$E$24*10^3</f>
        <v>0</v>
      </c>
      <c r="M114" s="11">
        <f>Chicago!$E$24*10^3</f>
        <v>0</v>
      </c>
      <c r="N114" s="11">
        <f>Boulder!$E$24*10^3</f>
        <v>0</v>
      </c>
      <c r="O114" s="11">
        <f>Minneapolis!$E$24*10^3</f>
        <v>0</v>
      </c>
      <c r="P114" s="11">
        <f>Helena!$E$24*10^3</f>
        <v>0</v>
      </c>
      <c r="Q114" s="11">
        <f>Duluth!$E$24*10^3</f>
        <v>0</v>
      </c>
      <c r="R114" s="11">
        <f>Fairbanks!$E$24*10^3</f>
        <v>0</v>
      </c>
    </row>
    <row r="115" spans="1:18">
      <c r="A115" s="5"/>
      <c r="B115" s="9" t="s">
        <v>213</v>
      </c>
      <c r="C115" s="11">
        <f>Miami!$E$25*10^3</f>
        <v>0</v>
      </c>
      <c r="D115" s="11">
        <f>Houston!$E$25*10^3</f>
        <v>0</v>
      </c>
      <c r="E115" s="11">
        <f>Phoenix!$E$25*10^3</f>
        <v>0</v>
      </c>
      <c r="F115" s="11">
        <f>Atlanta!$E$25*10^3</f>
        <v>0</v>
      </c>
      <c r="G115" s="11">
        <f>LosAngeles!$E$25*10^3</f>
        <v>0</v>
      </c>
      <c r="H115" s="11">
        <f>LasVegas!$E$25*10^3</f>
        <v>0</v>
      </c>
      <c r="I115" s="11">
        <f>SanFrancisco!$E$25*10^3</f>
        <v>0</v>
      </c>
      <c r="J115" s="11">
        <f>Baltimore!$E$25*10^3</f>
        <v>0</v>
      </c>
      <c r="K115" s="11">
        <f>Albuquerque!$E$25*10^3</f>
        <v>0</v>
      </c>
      <c r="L115" s="11">
        <f>Seattle!$E$25*10^3</f>
        <v>0</v>
      </c>
      <c r="M115" s="11">
        <f>Chicago!$E$25*10^3</f>
        <v>0</v>
      </c>
      <c r="N115" s="11">
        <f>Boulder!$E$25*10^3</f>
        <v>0</v>
      </c>
      <c r="O115" s="11">
        <f>Minneapolis!$E$25*10^3</f>
        <v>0</v>
      </c>
      <c r="P115" s="11">
        <f>Helena!$E$25*10^3</f>
        <v>0</v>
      </c>
      <c r="Q115" s="11">
        <f>Duluth!$E$25*10^3</f>
        <v>0</v>
      </c>
      <c r="R115" s="11">
        <f>Fairbanks!$E$25*10^3</f>
        <v>0</v>
      </c>
    </row>
    <row r="116" spans="1:18">
      <c r="A116" s="5"/>
      <c r="B116" s="9" t="s">
        <v>214</v>
      </c>
      <c r="C116" s="11">
        <f>Miami!$E$26*10^3</f>
        <v>0</v>
      </c>
      <c r="D116" s="11">
        <f>Houston!$E$26*10^3</f>
        <v>0</v>
      </c>
      <c r="E116" s="11">
        <f>Phoenix!$E$26*10^3</f>
        <v>0</v>
      </c>
      <c r="F116" s="11">
        <f>Atlanta!$E$26*10^3</f>
        <v>0</v>
      </c>
      <c r="G116" s="11">
        <f>LosAngeles!$E$26*10^3</f>
        <v>0</v>
      </c>
      <c r="H116" s="11">
        <f>LasVegas!$E$26*10^3</f>
        <v>0</v>
      </c>
      <c r="I116" s="11">
        <f>SanFrancisco!$E$26*10^3</f>
        <v>0</v>
      </c>
      <c r="J116" s="11">
        <f>Baltimore!$E$26*10^3</f>
        <v>0</v>
      </c>
      <c r="K116" s="11">
        <f>Albuquerque!$E$26*10^3</f>
        <v>0</v>
      </c>
      <c r="L116" s="11">
        <f>Seattle!$E$26*10^3</f>
        <v>0</v>
      </c>
      <c r="M116" s="11">
        <f>Chicago!$E$26*10^3</f>
        <v>0</v>
      </c>
      <c r="N116" s="11">
        <f>Boulder!$E$26*10^3</f>
        <v>0</v>
      </c>
      <c r="O116" s="11">
        <f>Minneapolis!$E$26*10^3</f>
        <v>0</v>
      </c>
      <c r="P116" s="11">
        <f>Helena!$E$26*10^3</f>
        <v>0</v>
      </c>
      <c r="Q116" s="11">
        <f>Duluth!$E$26*10^3</f>
        <v>0</v>
      </c>
      <c r="R116" s="11">
        <f>Fairbanks!$E$26*10^3</f>
        <v>0</v>
      </c>
    </row>
    <row r="117" spans="1:18">
      <c r="A117" s="5"/>
      <c r="B117" s="9" t="s">
        <v>215</v>
      </c>
      <c r="C117" s="11">
        <f>Miami!$E$28*10^3</f>
        <v>0</v>
      </c>
      <c r="D117" s="11">
        <f>Houston!$E$28*10^3</f>
        <v>0</v>
      </c>
      <c r="E117" s="11">
        <f>Phoenix!$E$28*10^3</f>
        <v>0</v>
      </c>
      <c r="F117" s="11">
        <f>Atlanta!$E$28*10^3</f>
        <v>0</v>
      </c>
      <c r="G117" s="11">
        <f>LosAngeles!$E$28*10^3</f>
        <v>0</v>
      </c>
      <c r="H117" s="11">
        <f>LasVegas!$E$28*10^3</f>
        <v>0</v>
      </c>
      <c r="I117" s="11">
        <f>SanFrancisco!$E$28*10^3</f>
        <v>0</v>
      </c>
      <c r="J117" s="11">
        <f>Baltimore!$E$28*10^3</f>
        <v>0</v>
      </c>
      <c r="K117" s="11">
        <f>Albuquerque!$E$28*10^3</f>
        <v>0</v>
      </c>
      <c r="L117" s="11">
        <f>Seattle!$E$28*10^3</f>
        <v>0</v>
      </c>
      <c r="M117" s="11">
        <f>Chicago!$E$28*10^3</f>
        <v>0</v>
      </c>
      <c r="N117" s="11">
        <f>Boulder!$E$28*10^3</f>
        <v>0</v>
      </c>
      <c r="O117" s="11">
        <f>Minneapolis!$E$28*10^3</f>
        <v>0</v>
      </c>
      <c r="P117" s="11">
        <f>Helena!$E$28*10^3</f>
        <v>0</v>
      </c>
      <c r="Q117" s="11">
        <f>Duluth!$E$28*10^3</f>
        <v>0</v>
      </c>
      <c r="R117" s="11">
        <f>Fairbanks!$E$28*10^3</f>
        <v>0</v>
      </c>
    </row>
    <row r="118" spans="1:18">
      <c r="A118" s="5"/>
      <c r="B118" s="8" t="s">
        <v>295</v>
      </c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</row>
    <row r="119" spans="1:18">
      <c r="A119" s="5"/>
      <c r="B119" s="9" t="s">
        <v>195</v>
      </c>
      <c r="C119" s="11">
        <f>Miami!$F$13*10^3</f>
        <v>0</v>
      </c>
      <c r="D119" s="11">
        <f>Houston!$F$13*10^3</f>
        <v>0</v>
      </c>
      <c r="E119" s="11">
        <f>Phoenix!$F$13*10^3</f>
        <v>0</v>
      </c>
      <c r="F119" s="11">
        <f>Atlanta!$F$13*10^3</f>
        <v>0</v>
      </c>
      <c r="G119" s="11">
        <f>LosAngeles!$F$13*10^3</f>
        <v>0</v>
      </c>
      <c r="H119" s="11">
        <f>LasVegas!$F$13*10^3</f>
        <v>0</v>
      </c>
      <c r="I119" s="11">
        <f>SanFrancisco!$F$13*10^3</f>
        <v>0</v>
      </c>
      <c r="J119" s="11">
        <f>Baltimore!$F$13*10^3</f>
        <v>0</v>
      </c>
      <c r="K119" s="11">
        <f>Albuquerque!$F$13*10^3</f>
        <v>0</v>
      </c>
      <c r="L119" s="11">
        <f>Seattle!$F$13*10^3</f>
        <v>0</v>
      </c>
      <c r="M119" s="11">
        <f>Chicago!$F$13*10^3</f>
        <v>0</v>
      </c>
      <c r="N119" s="11">
        <f>Boulder!$F$13*10^3</f>
        <v>0</v>
      </c>
      <c r="O119" s="11">
        <f>Minneapolis!$F$13*10^3</f>
        <v>0</v>
      </c>
      <c r="P119" s="11">
        <f>Helena!$F$13*10^3</f>
        <v>0</v>
      </c>
      <c r="Q119" s="11">
        <f>Duluth!$F$13*10^3</f>
        <v>0</v>
      </c>
      <c r="R119" s="11">
        <f>Fairbanks!$F$13*10^3</f>
        <v>0</v>
      </c>
    </row>
    <row r="120" spans="1:18">
      <c r="A120" s="5"/>
      <c r="B120" s="9" t="s">
        <v>196</v>
      </c>
      <c r="C120" s="11">
        <f>Miami!$F$14*10^3</f>
        <v>0</v>
      </c>
      <c r="D120" s="11">
        <f>Houston!$F$14*10^3</f>
        <v>0</v>
      </c>
      <c r="E120" s="11">
        <f>Phoenix!$F$14*10^3</f>
        <v>0</v>
      </c>
      <c r="F120" s="11">
        <f>Atlanta!$F$14*10^3</f>
        <v>0</v>
      </c>
      <c r="G120" s="11">
        <f>LosAngeles!$F$14*10^3</f>
        <v>0</v>
      </c>
      <c r="H120" s="11">
        <f>LasVegas!$F$14*10^3</f>
        <v>0</v>
      </c>
      <c r="I120" s="11">
        <f>SanFrancisco!$F$14*10^3</f>
        <v>0</v>
      </c>
      <c r="J120" s="11">
        <f>Baltimore!$F$14*10^3</f>
        <v>0</v>
      </c>
      <c r="K120" s="11">
        <f>Albuquerque!$F$14*10^3</f>
        <v>0</v>
      </c>
      <c r="L120" s="11">
        <f>Seattle!$F$14*10^3</f>
        <v>0</v>
      </c>
      <c r="M120" s="11">
        <f>Chicago!$F$14*10^3</f>
        <v>0</v>
      </c>
      <c r="N120" s="11">
        <f>Boulder!$F$14*10^3</f>
        <v>0</v>
      </c>
      <c r="O120" s="11">
        <f>Minneapolis!$F$14*10^3</f>
        <v>0</v>
      </c>
      <c r="P120" s="11">
        <f>Helena!$F$14*10^3</f>
        <v>0</v>
      </c>
      <c r="Q120" s="11">
        <f>Duluth!$F$14*10^3</f>
        <v>0</v>
      </c>
      <c r="R120" s="11">
        <f>Fairbanks!$F$14*10^3</f>
        <v>0</v>
      </c>
    </row>
    <row r="121" spans="1:18">
      <c r="A121" s="5"/>
      <c r="B121" s="9" t="s">
        <v>204</v>
      </c>
      <c r="C121" s="11">
        <f>Miami!$F$15*10^3</f>
        <v>0</v>
      </c>
      <c r="D121" s="11">
        <f>Houston!$F$15*10^3</f>
        <v>0</v>
      </c>
      <c r="E121" s="11">
        <f>Phoenix!$F$15*10^3</f>
        <v>0</v>
      </c>
      <c r="F121" s="11">
        <f>Atlanta!$F$15*10^3</f>
        <v>0</v>
      </c>
      <c r="G121" s="11">
        <f>LosAngeles!$F$15*10^3</f>
        <v>0</v>
      </c>
      <c r="H121" s="11">
        <f>LasVegas!$F$15*10^3</f>
        <v>0</v>
      </c>
      <c r="I121" s="11">
        <f>SanFrancisco!$F$15*10^3</f>
        <v>0</v>
      </c>
      <c r="J121" s="11">
        <f>Baltimore!$F$15*10^3</f>
        <v>0</v>
      </c>
      <c r="K121" s="11">
        <f>Albuquerque!$F$15*10^3</f>
        <v>0</v>
      </c>
      <c r="L121" s="11">
        <f>Seattle!$F$15*10^3</f>
        <v>0</v>
      </c>
      <c r="M121" s="11">
        <f>Chicago!$F$15*10^3</f>
        <v>0</v>
      </c>
      <c r="N121" s="11">
        <f>Boulder!$F$15*10^3</f>
        <v>0</v>
      </c>
      <c r="O121" s="11">
        <f>Minneapolis!$F$15*10^3</f>
        <v>0</v>
      </c>
      <c r="P121" s="11">
        <f>Helena!$F$15*10^3</f>
        <v>0</v>
      </c>
      <c r="Q121" s="11">
        <f>Duluth!$F$15*10^3</f>
        <v>0</v>
      </c>
      <c r="R121" s="11">
        <f>Fairbanks!$F$15*10^3</f>
        <v>0</v>
      </c>
    </row>
    <row r="122" spans="1:18">
      <c r="A122" s="5"/>
      <c r="B122" s="9" t="s">
        <v>205</v>
      </c>
      <c r="C122" s="11">
        <f>Miami!$F$16*10^3</f>
        <v>0</v>
      </c>
      <c r="D122" s="11">
        <f>Houston!$F$16*10^3</f>
        <v>0</v>
      </c>
      <c r="E122" s="11">
        <f>Phoenix!$F$16*10^3</f>
        <v>0</v>
      </c>
      <c r="F122" s="11">
        <f>Atlanta!$F$16*10^3</f>
        <v>0</v>
      </c>
      <c r="G122" s="11">
        <f>LosAngeles!$F$16*10^3</f>
        <v>0</v>
      </c>
      <c r="H122" s="11">
        <f>LasVegas!$F$16*10^3</f>
        <v>0</v>
      </c>
      <c r="I122" s="11">
        <f>SanFrancisco!$F$16*10^3</f>
        <v>0</v>
      </c>
      <c r="J122" s="11">
        <f>Baltimore!$F$16*10^3</f>
        <v>0</v>
      </c>
      <c r="K122" s="11">
        <f>Albuquerque!$F$16*10^3</f>
        <v>0</v>
      </c>
      <c r="L122" s="11">
        <f>Seattle!$F$16*10^3</f>
        <v>0</v>
      </c>
      <c r="M122" s="11">
        <f>Chicago!$F$16*10^3</f>
        <v>0</v>
      </c>
      <c r="N122" s="11">
        <f>Boulder!$F$16*10^3</f>
        <v>0</v>
      </c>
      <c r="O122" s="11">
        <f>Minneapolis!$F$16*10^3</f>
        <v>0</v>
      </c>
      <c r="P122" s="11">
        <f>Helena!$F$16*10^3</f>
        <v>0</v>
      </c>
      <c r="Q122" s="11">
        <f>Duluth!$F$16*10^3</f>
        <v>0</v>
      </c>
      <c r="R122" s="11">
        <f>Fairbanks!$F$16*10^3</f>
        <v>0</v>
      </c>
    </row>
    <row r="123" spans="1:18">
      <c r="A123" s="5"/>
      <c r="B123" s="9" t="s">
        <v>206</v>
      </c>
      <c r="C123" s="11">
        <f>Miami!$F$17*10^3</f>
        <v>0</v>
      </c>
      <c r="D123" s="11">
        <f>Houston!$F$17*10^3</f>
        <v>0</v>
      </c>
      <c r="E123" s="11">
        <f>Phoenix!$F$17*10^3</f>
        <v>0</v>
      </c>
      <c r="F123" s="11">
        <f>Atlanta!$F$17*10^3</f>
        <v>0</v>
      </c>
      <c r="G123" s="11">
        <f>LosAngeles!$F$17*10^3</f>
        <v>0</v>
      </c>
      <c r="H123" s="11">
        <f>LasVegas!$F$17*10^3</f>
        <v>0</v>
      </c>
      <c r="I123" s="11">
        <f>SanFrancisco!$F$17*10^3</f>
        <v>0</v>
      </c>
      <c r="J123" s="11">
        <f>Baltimore!$F$17*10^3</f>
        <v>0</v>
      </c>
      <c r="K123" s="11">
        <f>Albuquerque!$F$17*10^3</f>
        <v>0</v>
      </c>
      <c r="L123" s="11">
        <f>Seattle!$F$17*10^3</f>
        <v>0</v>
      </c>
      <c r="M123" s="11">
        <f>Chicago!$F$17*10^3</f>
        <v>0</v>
      </c>
      <c r="N123" s="11">
        <f>Boulder!$F$17*10^3</f>
        <v>0</v>
      </c>
      <c r="O123" s="11">
        <f>Minneapolis!$F$17*10^3</f>
        <v>0</v>
      </c>
      <c r="P123" s="11">
        <f>Helena!$F$17*10^3</f>
        <v>0</v>
      </c>
      <c r="Q123" s="11">
        <f>Duluth!$F$17*10^3</f>
        <v>0</v>
      </c>
      <c r="R123" s="11">
        <f>Fairbanks!$F$17*10^3</f>
        <v>0</v>
      </c>
    </row>
    <row r="124" spans="1:18">
      <c r="A124" s="5"/>
      <c r="B124" s="9" t="s">
        <v>207</v>
      </c>
      <c r="C124" s="11">
        <f>Miami!$F$18*10^3</f>
        <v>0</v>
      </c>
      <c r="D124" s="11">
        <f>Houston!$F$18*10^3</f>
        <v>0</v>
      </c>
      <c r="E124" s="11">
        <f>Phoenix!$F$18*10^3</f>
        <v>0</v>
      </c>
      <c r="F124" s="11">
        <f>Atlanta!$F$18*10^3</f>
        <v>0</v>
      </c>
      <c r="G124" s="11">
        <f>LosAngeles!$F$18*10^3</f>
        <v>0</v>
      </c>
      <c r="H124" s="11">
        <f>LasVegas!$F$18*10^3</f>
        <v>0</v>
      </c>
      <c r="I124" s="11">
        <f>SanFrancisco!$F$18*10^3</f>
        <v>0</v>
      </c>
      <c r="J124" s="11">
        <f>Baltimore!$F$18*10^3</f>
        <v>0</v>
      </c>
      <c r="K124" s="11">
        <f>Albuquerque!$F$18*10^3</f>
        <v>0</v>
      </c>
      <c r="L124" s="11">
        <f>Seattle!$F$18*10^3</f>
        <v>0</v>
      </c>
      <c r="M124" s="11">
        <f>Chicago!$F$18*10^3</f>
        <v>0</v>
      </c>
      <c r="N124" s="11">
        <f>Boulder!$F$18*10^3</f>
        <v>0</v>
      </c>
      <c r="O124" s="11">
        <f>Minneapolis!$F$18*10^3</f>
        <v>0</v>
      </c>
      <c r="P124" s="11">
        <f>Helena!$F$18*10^3</f>
        <v>0</v>
      </c>
      <c r="Q124" s="11">
        <f>Duluth!$F$18*10^3</f>
        <v>0</v>
      </c>
      <c r="R124" s="11">
        <f>Fairbanks!$F$18*10^3</f>
        <v>0</v>
      </c>
    </row>
    <row r="125" spans="1:18">
      <c r="A125" s="5"/>
      <c r="B125" s="9" t="s">
        <v>208</v>
      </c>
      <c r="C125" s="11">
        <f>Miami!$F$19*10^3</f>
        <v>0</v>
      </c>
      <c r="D125" s="11">
        <f>Houston!$F$19*10^3</f>
        <v>0</v>
      </c>
      <c r="E125" s="11">
        <f>Phoenix!$F$19*10^3</f>
        <v>0</v>
      </c>
      <c r="F125" s="11">
        <f>Atlanta!$F$19*10^3</f>
        <v>0</v>
      </c>
      <c r="G125" s="11">
        <f>LosAngeles!$F$19*10^3</f>
        <v>0</v>
      </c>
      <c r="H125" s="11">
        <f>LasVegas!$F$19*10^3</f>
        <v>0</v>
      </c>
      <c r="I125" s="11">
        <f>SanFrancisco!$F$19*10^3</f>
        <v>0</v>
      </c>
      <c r="J125" s="11">
        <f>Baltimore!$F$19*10^3</f>
        <v>0</v>
      </c>
      <c r="K125" s="11">
        <f>Albuquerque!$F$19*10^3</f>
        <v>0</v>
      </c>
      <c r="L125" s="11">
        <f>Seattle!$F$19*10^3</f>
        <v>0</v>
      </c>
      <c r="M125" s="11">
        <f>Chicago!$F$19*10^3</f>
        <v>0</v>
      </c>
      <c r="N125" s="11">
        <f>Boulder!$F$19*10^3</f>
        <v>0</v>
      </c>
      <c r="O125" s="11">
        <f>Minneapolis!$F$19*10^3</f>
        <v>0</v>
      </c>
      <c r="P125" s="11">
        <f>Helena!$F$19*10^3</f>
        <v>0</v>
      </c>
      <c r="Q125" s="11">
        <f>Duluth!$F$19*10^3</f>
        <v>0</v>
      </c>
      <c r="R125" s="11">
        <f>Fairbanks!$F$19*10^3</f>
        <v>0</v>
      </c>
    </row>
    <row r="126" spans="1:18">
      <c r="A126" s="5"/>
      <c r="B126" s="9" t="s">
        <v>209</v>
      </c>
      <c r="C126" s="11">
        <f>Miami!$F$20*10^3</f>
        <v>0</v>
      </c>
      <c r="D126" s="11">
        <f>Houston!$F$20*10^3</f>
        <v>0</v>
      </c>
      <c r="E126" s="11">
        <f>Phoenix!$F$20*10^3</f>
        <v>0</v>
      </c>
      <c r="F126" s="11">
        <f>Atlanta!$F$20*10^3</f>
        <v>0</v>
      </c>
      <c r="G126" s="11">
        <f>LosAngeles!$F$20*10^3</f>
        <v>0</v>
      </c>
      <c r="H126" s="11">
        <f>LasVegas!$F$20*10^3</f>
        <v>0</v>
      </c>
      <c r="I126" s="11">
        <f>SanFrancisco!$F$20*10^3</f>
        <v>0</v>
      </c>
      <c r="J126" s="11">
        <f>Baltimore!$F$20*10^3</f>
        <v>0</v>
      </c>
      <c r="K126" s="11">
        <f>Albuquerque!$F$20*10^3</f>
        <v>0</v>
      </c>
      <c r="L126" s="11">
        <f>Seattle!$F$20*10^3</f>
        <v>0</v>
      </c>
      <c r="M126" s="11">
        <f>Chicago!$F$20*10^3</f>
        <v>0</v>
      </c>
      <c r="N126" s="11">
        <f>Boulder!$F$20*10^3</f>
        <v>0</v>
      </c>
      <c r="O126" s="11">
        <f>Minneapolis!$F$20*10^3</f>
        <v>0</v>
      </c>
      <c r="P126" s="11">
        <f>Helena!$F$20*10^3</f>
        <v>0</v>
      </c>
      <c r="Q126" s="11">
        <f>Duluth!$F$20*10^3</f>
        <v>0</v>
      </c>
      <c r="R126" s="11">
        <f>Fairbanks!$F$20*10^3</f>
        <v>0</v>
      </c>
    </row>
    <row r="127" spans="1:18">
      <c r="A127" s="5"/>
      <c r="B127" s="9" t="s">
        <v>210</v>
      </c>
      <c r="C127" s="11">
        <f>Miami!$F$21*10^3</f>
        <v>0</v>
      </c>
      <c r="D127" s="11">
        <f>Houston!$F$21*10^3</f>
        <v>0</v>
      </c>
      <c r="E127" s="11">
        <f>Phoenix!$F$21*10^3</f>
        <v>0</v>
      </c>
      <c r="F127" s="11">
        <f>Atlanta!$F$21*10^3</f>
        <v>0</v>
      </c>
      <c r="G127" s="11">
        <f>LosAngeles!$F$21*10^3</f>
        <v>0</v>
      </c>
      <c r="H127" s="11">
        <f>LasVegas!$F$21*10^3</f>
        <v>0</v>
      </c>
      <c r="I127" s="11">
        <f>SanFrancisco!$F$21*10^3</f>
        <v>0</v>
      </c>
      <c r="J127" s="11">
        <f>Baltimore!$F$21*10^3</f>
        <v>0</v>
      </c>
      <c r="K127" s="11">
        <f>Albuquerque!$F$21*10^3</f>
        <v>0</v>
      </c>
      <c r="L127" s="11">
        <f>Seattle!$F$21*10^3</f>
        <v>0</v>
      </c>
      <c r="M127" s="11">
        <f>Chicago!$F$21*10^3</f>
        <v>0</v>
      </c>
      <c r="N127" s="11">
        <f>Boulder!$F$21*10^3</f>
        <v>0</v>
      </c>
      <c r="O127" s="11">
        <f>Minneapolis!$F$21*10^3</f>
        <v>0</v>
      </c>
      <c r="P127" s="11">
        <f>Helena!$F$21*10^3</f>
        <v>0</v>
      </c>
      <c r="Q127" s="11">
        <f>Duluth!$F$21*10^3</f>
        <v>0</v>
      </c>
      <c r="R127" s="11">
        <f>Fairbanks!$F$21*10^3</f>
        <v>0</v>
      </c>
    </row>
    <row r="128" spans="1:18">
      <c r="A128" s="5"/>
      <c r="B128" s="9" t="s">
        <v>211</v>
      </c>
      <c r="C128" s="11">
        <f>Miami!$F$22*10^3</f>
        <v>0</v>
      </c>
      <c r="D128" s="11">
        <f>Houston!$F$22*10^3</f>
        <v>0</v>
      </c>
      <c r="E128" s="11">
        <f>Phoenix!$F$22*10^3</f>
        <v>0</v>
      </c>
      <c r="F128" s="11">
        <f>Atlanta!$F$22*10^3</f>
        <v>0</v>
      </c>
      <c r="G128" s="11">
        <f>LosAngeles!$F$22*10^3</f>
        <v>0</v>
      </c>
      <c r="H128" s="11">
        <f>LasVegas!$F$22*10^3</f>
        <v>0</v>
      </c>
      <c r="I128" s="11">
        <f>SanFrancisco!$F$22*10^3</f>
        <v>0</v>
      </c>
      <c r="J128" s="11">
        <f>Baltimore!$F$22*10^3</f>
        <v>0</v>
      </c>
      <c r="K128" s="11">
        <f>Albuquerque!$F$22*10^3</f>
        <v>0</v>
      </c>
      <c r="L128" s="11">
        <f>Seattle!$F$22*10^3</f>
        <v>0</v>
      </c>
      <c r="M128" s="11">
        <f>Chicago!$F$22*10^3</f>
        <v>0</v>
      </c>
      <c r="N128" s="11">
        <f>Boulder!$F$22*10^3</f>
        <v>0</v>
      </c>
      <c r="O128" s="11">
        <f>Minneapolis!$F$22*10^3</f>
        <v>0</v>
      </c>
      <c r="P128" s="11">
        <f>Helena!$F$22*10^3</f>
        <v>0</v>
      </c>
      <c r="Q128" s="11">
        <f>Duluth!$F$22*10^3</f>
        <v>0</v>
      </c>
      <c r="R128" s="11">
        <f>Fairbanks!$F$22*10^3</f>
        <v>0</v>
      </c>
    </row>
    <row r="129" spans="1:18">
      <c r="A129" s="5"/>
      <c r="B129" s="9" t="s">
        <v>190</v>
      </c>
      <c r="C129" s="11">
        <f>Miami!$F$23*10^3</f>
        <v>0</v>
      </c>
      <c r="D129" s="11">
        <f>Houston!$F$23*10^3</f>
        <v>0</v>
      </c>
      <c r="E129" s="11">
        <f>Phoenix!$F$23*10^3</f>
        <v>0</v>
      </c>
      <c r="F129" s="11">
        <f>Atlanta!$F$23*10^3</f>
        <v>0</v>
      </c>
      <c r="G129" s="11">
        <f>LosAngeles!$F$23*10^3</f>
        <v>0</v>
      </c>
      <c r="H129" s="11">
        <f>LasVegas!$F$23*10^3</f>
        <v>0</v>
      </c>
      <c r="I129" s="11">
        <f>SanFrancisco!$F$23*10^3</f>
        <v>0</v>
      </c>
      <c r="J129" s="11">
        <f>Baltimore!$F$23*10^3</f>
        <v>0</v>
      </c>
      <c r="K129" s="11">
        <f>Albuquerque!$F$23*10^3</f>
        <v>0</v>
      </c>
      <c r="L129" s="11">
        <f>Seattle!$F$23*10^3</f>
        <v>0</v>
      </c>
      <c r="M129" s="11">
        <f>Chicago!$F$23*10^3</f>
        <v>0</v>
      </c>
      <c r="N129" s="11">
        <f>Boulder!$F$23*10^3</f>
        <v>0</v>
      </c>
      <c r="O129" s="11">
        <f>Minneapolis!$F$23*10^3</f>
        <v>0</v>
      </c>
      <c r="P129" s="11">
        <f>Helena!$F$23*10^3</f>
        <v>0</v>
      </c>
      <c r="Q129" s="11">
        <f>Duluth!$F$23*10^3</f>
        <v>0</v>
      </c>
      <c r="R129" s="11">
        <f>Fairbanks!$F$23*10^3</f>
        <v>0</v>
      </c>
    </row>
    <row r="130" spans="1:18">
      <c r="A130" s="5"/>
      <c r="B130" s="9" t="s">
        <v>212</v>
      </c>
      <c r="C130" s="11">
        <f>Miami!$F$24*10^3</f>
        <v>0</v>
      </c>
      <c r="D130" s="11">
        <f>Houston!$F$24*10^3</f>
        <v>0</v>
      </c>
      <c r="E130" s="11">
        <f>Phoenix!$F$24*10^3</f>
        <v>0</v>
      </c>
      <c r="F130" s="11">
        <f>Atlanta!$F$24*10^3</f>
        <v>0</v>
      </c>
      <c r="G130" s="11">
        <f>LosAngeles!$F$24*10^3</f>
        <v>0</v>
      </c>
      <c r="H130" s="11">
        <f>LasVegas!$F$24*10^3</f>
        <v>0</v>
      </c>
      <c r="I130" s="11">
        <f>SanFrancisco!$F$24*10^3</f>
        <v>0</v>
      </c>
      <c r="J130" s="11">
        <f>Baltimore!$F$24*10^3</f>
        <v>0</v>
      </c>
      <c r="K130" s="11">
        <f>Albuquerque!$F$24*10^3</f>
        <v>0</v>
      </c>
      <c r="L130" s="11">
        <f>Seattle!$F$24*10^3</f>
        <v>0</v>
      </c>
      <c r="M130" s="11">
        <f>Chicago!$F$24*10^3</f>
        <v>0</v>
      </c>
      <c r="N130" s="11">
        <f>Boulder!$F$24*10^3</f>
        <v>0</v>
      </c>
      <c r="O130" s="11">
        <f>Minneapolis!$F$24*10^3</f>
        <v>0</v>
      </c>
      <c r="P130" s="11">
        <f>Helena!$F$24*10^3</f>
        <v>0</v>
      </c>
      <c r="Q130" s="11">
        <f>Duluth!$F$24*10^3</f>
        <v>0</v>
      </c>
      <c r="R130" s="11">
        <f>Fairbanks!$F$24*10^3</f>
        <v>0</v>
      </c>
    </row>
    <row r="131" spans="1:18">
      <c r="A131" s="5"/>
      <c r="B131" s="9" t="s">
        <v>213</v>
      </c>
      <c r="C131" s="11">
        <f>Miami!$F$25*10^3</f>
        <v>0</v>
      </c>
      <c r="D131" s="11">
        <f>Houston!$F$25*10^3</f>
        <v>0</v>
      </c>
      <c r="E131" s="11">
        <f>Phoenix!$F$25*10^3</f>
        <v>0</v>
      </c>
      <c r="F131" s="11">
        <f>Atlanta!$F$25*10^3</f>
        <v>0</v>
      </c>
      <c r="G131" s="11">
        <f>LosAngeles!$F$25*10^3</f>
        <v>0</v>
      </c>
      <c r="H131" s="11">
        <f>LasVegas!$F$25*10^3</f>
        <v>0</v>
      </c>
      <c r="I131" s="11">
        <f>SanFrancisco!$F$25*10^3</f>
        <v>0</v>
      </c>
      <c r="J131" s="11">
        <f>Baltimore!$F$25*10^3</f>
        <v>0</v>
      </c>
      <c r="K131" s="11">
        <f>Albuquerque!$F$25*10^3</f>
        <v>0</v>
      </c>
      <c r="L131" s="11">
        <f>Seattle!$F$25*10^3</f>
        <v>0</v>
      </c>
      <c r="M131" s="11">
        <f>Chicago!$F$25*10^3</f>
        <v>0</v>
      </c>
      <c r="N131" s="11">
        <f>Boulder!$F$25*10^3</f>
        <v>0</v>
      </c>
      <c r="O131" s="11">
        <f>Minneapolis!$F$25*10^3</f>
        <v>0</v>
      </c>
      <c r="P131" s="11">
        <f>Helena!$F$25*10^3</f>
        <v>0</v>
      </c>
      <c r="Q131" s="11">
        <f>Duluth!$F$25*10^3</f>
        <v>0</v>
      </c>
      <c r="R131" s="11">
        <f>Fairbanks!$F$25*10^3</f>
        <v>0</v>
      </c>
    </row>
    <row r="132" spans="1:18">
      <c r="A132" s="5"/>
      <c r="B132" s="9" t="s">
        <v>214</v>
      </c>
      <c r="C132" s="11">
        <f>Miami!$F$26*10^3</f>
        <v>0</v>
      </c>
      <c r="D132" s="11">
        <f>Houston!$F$26*10^3</f>
        <v>0</v>
      </c>
      <c r="E132" s="11">
        <f>Phoenix!$F$26*10^3</f>
        <v>0</v>
      </c>
      <c r="F132" s="11">
        <f>Atlanta!$F$26*10^3</f>
        <v>0</v>
      </c>
      <c r="G132" s="11">
        <f>LosAngeles!$F$26*10^3</f>
        <v>0</v>
      </c>
      <c r="H132" s="11">
        <f>LasVegas!$F$26*10^3</f>
        <v>0</v>
      </c>
      <c r="I132" s="11">
        <f>SanFrancisco!$F$26*10^3</f>
        <v>0</v>
      </c>
      <c r="J132" s="11">
        <f>Baltimore!$F$26*10^3</f>
        <v>0</v>
      </c>
      <c r="K132" s="11">
        <f>Albuquerque!$F$26*10^3</f>
        <v>0</v>
      </c>
      <c r="L132" s="11">
        <f>Seattle!$F$26*10^3</f>
        <v>0</v>
      </c>
      <c r="M132" s="11">
        <f>Chicago!$F$26*10^3</f>
        <v>0</v>
      </c>
      <c r="N132" s="11">
        <f>Boulder!$F$26*10^3</f>
        <v>0</v>
      </c>
      <c r="O132" s="11">
        <f>Minneapolis!$F$26*10^3</f>
        <v>0</v>
      </c>
      <c r="P132" s="11">
        <f>Helena!$F$26*10^3</f>
        <v>0</v>
      </c>
      <c r="Q132" s="11">
        <f>Duluth!$F$26*10^3</f>
        <v>0</v>
      </c>
      <c r="R132" s="11">
        <f>Fairbanks!$F$26*10^3</f>
        <v>0</v>
      </c>
    </row>
    <row r="133" spans="1:18">
      <c r="A133" s="5"/>
      <c r="B133" s="9" t="s">
        <v>215</v>
      </c>
      <c r="C133" s="11">
        <f>Miami!$F$28*10^3</f>
        <v>0</v>
      </c>
      <c r="D133" s="11">
        <f>Houston!$F$28*10^3</f>
        <v>0</v>
      </c>
      <c r="E133" s="11">
        <f>Phoenix!$F$28*10^3</f>
        <v>0</v>
      </c>
      <c r="F133" s="11">
        <f>Atlanta!$F$28*10^3</f>
        <v>0</v>
      </c>
      <c r="G133" s="11">
        <f>LosAngeles!$F$28*10^3</f>
        <v>0</v>
      </c>
      <c r="H133" s="11">
        <f>LasVegas!$F$28*10^3</f>
        <v>0</v>
      </c>
      <c r="I133" s="11">
        <f>SanFrancisco!$F$28*10^3</f>
        <v>0</v>
      </c>
      <c r="J133" s="11">
        <f>Baltimore!$F$28*10^3</f>
        <v>0</v>
      </c>
      <c r="K133" s="11">
        <f>Albuquerque!$F$28*10^3</f>
        <v>0</v>
      </c>
      <c r="L133" s="11">
        <f>Seattle!$F$28*10^3</f>
        <v>0</v>
      </c>
      <c r="M133" s="11">
        <f>Chicago!$F$28*10^3</f>
        <v>0</v>
      </c>
      <c r="N133" s="11">
        <f>Boulder!$F$28*10^3</f>
        <v>0</v>
      </c>
      <c r="O133" s="11">
        <f>Minneapolis!$F$28*10^3</f>
        <v>0</v>
      </c>
      <c r="P133" s="11">
        <f>Helena!$F$28*10^3</f>
        <v>0</v>
      </c>
      <c r="Q133" s="11">
        <f>Duluth!$F$28*10^3</f>
        <v>0</v>
      </c>
      <c r="R133" s="11">
        <f>Fairbanks!$F$28*10^3</f>
        <v>0</v>
      </c>
    </row>
    <row r="134" spans="1:18">
      <c r="A134" s="5"/>
      <c r="B134" s="8" t="s">
        <v>296</v>
      </c>
      <c r="C134" s="70">
        <f>Miami!$B$2*10^3</f>
        <v>15984870</v>
      </c>
      <c r="D134" s="70">
        <f>Houston!$B$2*10^3</f>
        <v>16156620</v>
      </c>
      <c r="E134" s="70">
        <f>Phoenix!$B$2*10^3</f>
        <v>15606720</v>
      </c>
      <c r="F134" s="70">
        <f>Atlanta!$B$2*10^3</f>
        <v>16206800</v>
      </c>
      <c r="G134" s="70">
        <f>LosAngeles!$B$2*10^3</f>
        <v>15074670</v>
      </c>
      <c r="H134" s="70">
        <f>LasVegas!$B$2*10^3</f>
        <v>15668510</v>
      </c>
      <c r="I134" s="70">
        <f>SanFrancisco!$B$2*10^3</f>
        <v>15416470</v>
      </c>
      <c r="J134" s="70">
        <f>Baltimore!$B$2*10^3</f>
        <v>16878710</v>
      </c>
      <c r="K134" s="70">
        <f>Albuquerque!$B$2*10^3</f>
        <v>16499919.999999998</v>
      </c>
      <c r="L134" s="70">
        <f>Seattle!$B$2*10^3</f>
        <v>16260860</v>
      </c>
      <c r="M134" s="70">
        <f>Chicago!$B$2*10^3</f>
        <v>17408470</v>
      </c>
      <c r="N134" s="70">
        <f>Boulder!$B$2*10^3</f>
        <v>17055360</v>
      </c>
      <c r="O134" s="70">
        <f>Minneapolis!$B$2*10^3</f>
        <v>18249310</v>
      </c>
      <c r="P134" s="70">
        <f>Helena!$B$2*10^3</f>
        <v>17917660</v>
      </c>
      <c r="Q134" s="70">
        <f>Duluth!$B$2*10^3</f>
        <v>19116170</v>
      </c>
      <c r="R134" s="70">
        <f>Fairbanks!$B$2*10^3</f>
        <v>21130740</v>
      </c>
    </row>
    <row r="135" spans="1:18">
      <c r="A135" s="8" t="s">
        <v>216</v>
      </c>
      <c r="B135" s="2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</row>
    <row r="136" spans="1:18">
      <c r="A136" s="5"/>
      <c r="B136" s="8" t="s">
        <v>330</v>
      </c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</row>
    <row r="137" spans="1:18">
      <c r="A137" s="5"/>
      <c r="B137" s="9" t="s">
        <v>297</v>
      </c>
      <c r="C137" s="71">
        <f>(Miami!$B$13*10^3)/Miami!$B$8</f>
        <v>0</v>
      </c>
      <c r="D137" s="71">
        <f>(Houston!$B$13*10^3)/Houston!$B$8</f>
        <v>1.0577076478432899E-2</v>
      </c>
      <c r="E137" s="71">
        <f>(Phoenix!$B$13*10^3)/Phoenix!$B$8</f>
        <v>0</v>
      </c>
      <c r="F137" s="71">
        <f>(Atlanta!$B$13*10^3)/Atlanta!$B$8</f>
        <v>4.4952575033339826E-2</v>
      </c>
      <c r="G137" s="71">
        <f>(LosAngeles!$B$13*10^3)/LosAngeles!$B$8</f>
        <v>0</v>
      </c>
      <c r="H137" s="71">
        <f>(LasVegas!$B$13*10^3)/LasVegas!$B$8</f>
        <v>0</v>
      </c>
      <c r="I137" s="71">
        <f>(SanFrancisco!$B$13*10^3)/SanFrancisco!$B$8</f>
        <v>0</v>
      </c>
      <c r="J137" s="71">
        <f>(Baltimore!$B$13*10^3)/Baltimore!$B$8</f>
        <v>0.10312649566472078</v>
      </c>
      <c r="K137" s="71">
        <f>(Albuquerque!$B$13*10^3)/Albuquerque!$B$8</f>
        <v>0</v>
      </c>
      <c r="L137" s="71">
        <f>(Seattle!$B$13*10^3)/Seattle!$B$8</f>
        <v>0</v>
      </c>
      <c r="M137" s="71">
        <f>(Chicago!$B$13*10^3)/Chicago!$B$8</f>
        <v>0.12516207166145599</v>
      </c>
      <c r="N137" s="71">
        <f>(Boulder!$B$13*10^3)/Boulder!$B$8</f>
        <v>9.2549419186287868E-2</v>
      </c>
      <c r="O137" s="71">
        <f>(Minneapolis!$B$13*10^3)/Minneapolis!$B$8</f>
        <v>0.32788937083141989</v>
      </c>
      <c r="P137" s="71">
        <f>(Helena!$B$13*10^3)/Helena!$B$8</f>
        <v>0.25649410460199784</v>
      </c>
      <c r="Q137" s="71">
        <f>(Duluth!$B$13*10^3)/Duluth!$B$8</f>
        <v>0.67781431765957501</v>
      </c>
      <c r="R137" s="71">
        <f>(Fairbanks!$B$13*10^3)/Fairbanks!$B$8</f>
        <v>3.7301823047273359</v>
      </c>
    </row>
    <row r="138" spans="1:18">
      <c r="A138" s="5"/>
      <c r="B138" s="9" t="s">
        <v>298</v>
      </c>
      <c r="C138" s="71">
        <f>(Miami!$B$14*10^3)/Miami!$B$8</f>
        <v>354.11082484449491</v>
      </c>
      <c r="D138" s="71">
        <f>(Houston!$B$14*10^3)/Houston!$B$8</f>
        <v>270.85689303666982</v>
      </c>
      <c r="E138" s="71">
        <f>(Phoenix!$B$14*10^3)/Phoenix!$B$8</f>
        <v>275.22081850706326</v>
      </c>
      <c r="F138" s="71">
        <f>(Atlanta!$B$14*10^3)/Atlanta!$B$8</f>
        <v>174.94748922239975</v>
      </c>
      <c r="G138" s="71">
        <f>(LosAngeles!$B$14*10^3)/LosAngeles!$B$8</f>
        <v>129.886499155156</v>
      </c>
      <c r="H138" s="71">
        <f>(LasVegas!$B$14*10^3)/LasVegas!$B$8</f>
        <v>213.30613849447656</v>
      </c>
      <c r="I138" s="71">
        <f>(SanFrancisco!$B$14*10^3)/SanFrancisco!$B$8</f>
        <v>76.253670025182245</v>
      </c>
      <c r="J138" s="71">
        <f>(Baltimore!$B$14*10^3)/Baltimore!$B$8</f>
        <v>138.75097066712266</v>
      </c>
      <c r="K138" s="71">
        <f>(Albuquerque!$B$14*10^3)/Albuquerque!$B$8</f>
        <v>125.57105195195538</v>
      </c>
      <c r="L138" s="71">
        <f>(Seattle!$B$14*10^3)/Seattle!$B$8</f>
        <v>64.23722972264261</v>
      </c>
      <c r="M138" s="71">
        <f>(Chicago!$B$14*10^3)/Chicago!$B$8</f>
        <v>102.95814386410571</v>
      </c>
      <c r="N138" s="71">
        <f>(Boulder!$B$14*10^3)/Boulder!$B$8</f>
        <v>89.022845603770364</v>
      </c>
      <c r="O138" s="71">
        <f>(Minneapolis!$B$14*10^3)/Minneapolis!$B$8</f>
        <v>95.080866156792808</v>
      </c>
      <c r="P138" s="71">
        <f>(Helena!$B$14*10^3)/Helena!$B$8</f>
        <v>68.388732240427515</v>
      </c>
      <c r="Q138" s="71">
        <f>(Duluth!$B$14*10^3)/Duluth!$B$8</f>
        <v>56.41107455164213</v>
      </c>
      <c r="R138" s="71">
        <f>(Fairbanks!$B$14*10^3)/Fairbanks!$B$8</f>
        <v>39.393439920883466</v>
      </c>
    </row>
    <row r="139" spans="1:18">
      <c r="A139" s="5"/>
      <c r="B139" s="9" t="s">
        <v>299</v>
      </c>
      <c r="C139" s="71">
        <f>(Miami!$B$15*10^3)/Miami!$B$8</f>
        <v>197.23074509333827</v>
      </c>
      <c r="D139" s="71">
        <f>(Houston!$B$15*10^3)/Houston!$B$8</f>
        <v>197.23074509333827</v>
      </c>
      <c r="E139" s="71">
        <f>(Phoenix!$B$15*10^3)/Phoenix!$B$8</f>
        <v>197.23074509333827</v>
      </c>
      <c r="F139" s="71">
        <f>(Atlanta!$B$15*10^3)/Atlanta!$B$8</f>
        <v>197.23074509333827</v>
      </c>
      <c r="G139" s="71">
        <f>(LosAngeles!$B$15*10^3)/LosAngeles!$B$8</f>
        <v>197.23074509333827</v>
      </c>
      <c r="H139" s="71">
        <f>(LasVegas!$B$15*10^3)/LasVegas!$B$8</f>
        <v>197.23074509333827</v>
      </c>
      <c r="I139" s="71">
        <f>(SanFrancisco!$B$15*10^3)/SanFrancisco!$B$8</f>
        <v>197.23074509333827</v>
      </c>
      <c r="J139" s="71">
        <f>(Baltimore!$B$15*10^3)/Baltimore!$B$8</f>
        <v>197.23074509333827</v>
      </c>
      <c r="K139" s="71">
        <f>(Albuquerque!$B$15*10^3)/Albuquerque!$B$8</f>
        <v>197.23074509333827</v>
      </c>
      <c r="L139" s="71">
        <f>(Seattle!$B$15*10^3)/Seattle!$B$8</f>
        <v>197.23074509333827</v>
      </c>
      <c r="M139" s="71">
        <f>(Chicago!$B$15*10^3)/Chicago!$B$8</f>
        <v>197.23074509333827</v>
      </c>
      <c r="N139" s="71">
        <f>(Boulder!$B$15*10^3)/Boulder!$B$8</f>
        <v>197.23074509333827</v>
      </c>
      <c r="O139" s="71">
        <f>(Minneapolis!$B$15*10^3)/Minneapolis!$B$8</f>
        <v>197.23074509333827</v>
      </c>
      <c r="P139" s="71">
        <f>(Helena!$B$15*10^3)/Helena!$B$8</f>
        <v>197.23074509333827</v>
      </c>
      <c r="Q139" s="71">
        <f>(Duluth!$B$15*10^3)/Duluth!$B$8</f>
        <v>197.23074509333827</v>
      </c>
      <c r="R139" s="71">
        <f>(Fairbanks!$B$15*10^3)/Fairbanks!$B$8</f>
        <v>197.23074509333827</v>
      </c>
    </row>
    <row r="140" spans="1:18">
      <c r="A140" s="5"/>
      <c r="B140" s="9" t="s">
        <v>300</v>
      </c>
      <c r="C140" s="71">
        <f>(Miami!$B$16*10^3)/Miami!$B$8</f>
        <v>16.487899383797153</v>
      </c>
      <c r="D140" s="71">
        <f>(Houston!$B$16*10^3)/Houston!$B$8</f>
        <v>16.481729422518065</v>
      </c>
      <c r="E140" s="71">
        <f>(Phoenix!$B$16*10^3)/Phoenix!$B$8</f>
        <v>16.479085153398458</v>
      </c>
      <c r="F140" s="71">
        <f>(Atlanta!$B$16*10^3)/Atlanta!$B$8</f>
        <v>16.476440884278848</v>
      </c>
      <c r="G140" s="71">
        <f>(LosAngeles!$B$16*10^3)/LosAngeles!$B$8</f>
        <v>16.464100961720678</v>
      </c>
      <c r="H140" s="71">
        <f>(LasVegas!$B$16*10^3)/LasVegas!$B$8</f>
        <v>16.459693846521329</v>
      </c>
      <c r="I140" s="71">
        <f>(SanFrancisco!$B$16*10^3)/SanFrancisco!$B$8</f>
        <v>16.468508076920024</v>
      </c>
      <c r="J140" s="71">
        <f>(Baltimore!$B$16*10^3)/Baltimore!$B$8</f>
        <v>16.458812423481461</v>
      </c>
      <c r="K140" s="71">
        <f>(Albuquerque!$B$16*10^3)/Albuquerque!$B$8</f>
        <v>16.464982384760546</v>
      </c>
      <c r="L140" s="71">
        <f>(Seattle!$B$16*10^3)/Seattle!$B$8</f>
        <v>16.43236973228538</v>
      </c>
      <c r="M140" s="71">
        <f>(Chicago!$B$16*10^3)/Chicago!$B$8</f>
        <v>16.461456692601068</v>
      </c>
      <c r="N140" s="71">
        <f>(Boulder!$B$16*10^3)/Boulder!$B$8</f>
        <v>16.451761039162506</v>
      </c>
      <c r="O140" s="71">
        <f>(Minneapolis!$B$16*10^3)/Minneapolis!$B$8</f>
        <v>16.450879616122638</v>
      </c>
      <c r="P140" s="71">
        <f>(Helena!$B$16*10^3)/Helena!$B$8</f>
        <v>16.446472500923289</v>
      </c>
      <c r="Q140" s="71">
        <f>(Duluth!$B$16*10^3)/Duluth!$B$8</f>
        <v>16.437658270524594</v>
      </c>
      <c r="R140" s="71">
        <f>(Fairbanks!$B$16*10^3)/Fairbanks!$B$8</f>
        <v>16.337176043979483</v>
      </c>
    </row>
    <row r="141" spans="1:18">
      <c r="A141" s="5"/>
      <c r="B141" s="9" t="s">
        <v>301</v>
      </c>
      <c r="C141" s="71">
        <f>(Miami!$B$17*10^3)/Miami!$B$8</f>
        <v>172.06964299722614</v>
      </c>
      <c r="D141" s="71">
        <f>(Houston!$B$17*10^3)/Houston!$B$8</f>
        <v>172.06964299722614</v>
      </c>
      <c r="E141" s="71">
        <f>(Phoenix!$B$17*10^3)/Phoenix!$B$8</f>
        <v>172.06964299722614</v>
      </c>
      <c r="F141" s="71">
        <f>(Atlanta!$B$17*10^3)/Atlanta!$B$8</f>
        <v>172.06964299722614</v>
      </c>
      <c r="G141" s="71">
        <f>(LosAngeles!$B$17*10^3)/LosAngeles!$B$8</f>
        <v>172.06964299722614</v>
      </c>
      <c r="H141" s="71">
        <f>(LasVegas!$B$17*10^3)/LasVegas!$B$8</f>
        <v>172.06964299722614</v>
      </c>
      <c r="I141" s="71">
        <f>(SanFrancisco!$B$17*10^3)/SanFrancisco!$B$8</f>
        <v>172.06964299722614</v>
      </c>
      <c r="J141" s="71">
        <f>(Baltimore!$B$17*10^3)/Baltimore!$B$8</f>
        <v>172.06964299722614</v>
      </c>
      <c r="K141" s="71">
        <f>(Albuquerque!$B$17*10^3)/Albuquerque!$B$8</f>
        <v>172.06964299722614</v>
      </c>
      <c r="L141" s="71">
        <f>(Seattle!$B$17*10^3)/Seattle!$B$8</f>
        <v>172.06964299722614</v>
      </c>
      <c r="M141" s="71">
        <f>(Chicago!$B$17*10^3)/Chicago!$B$8</f>
        <v>172.06964299722614</v>
      </c>
      <c r="N141" s="71">
        <f>(Boulder!$B$17*10^3)/Boulder!$B$8</f>
        <v>172.06964299722614</v>
      </c>
      <c r="O141" s="71">
        <f>(Minneapolis!$B$17*10^3)/Minneapolis!$B$8</f>
        <v>172.06964299722614</v>
      </c>
      <c r="P141" s="71">
        <f>(Helena!$B$17*10^3)/Helena!$B$8</f>
        <v>172.06964299722614</v>
      </c>
      <c r="Q141" s="71">
        <f>(Duluth!$B$17*10^3)/Duluth!$B$8</f>
        <v>172.06964299722614</v>
      </c>
      <c r="R141" s="71">
        <f>(Fairbanks!$B$17*10^3)/Fairbanks!$B$8</f>
        <v>172.06964299722614</v>
      </c>
    </row>
    <row r="142" spans="1:18">
      <c r="A142" s="5"/>
      <c r="B142" s="9" t="s">
        <v>302</v>
      </c>
      <c r="C142" s="71">
        <f>(Miami!$B$18*10^3)/Miami!$B$8</f>
        <v>83.518358719785908</v>
      </c>
      <c r="D142" s="71">
        <f>(Houston!$B$18*10^3)/Houston!$B$8</f>
        <v>83.518358719785908</v>
      </c>
      <c r="E142" s="71">
        <f>(Phoenix!$B$18*10^3)/Phoenix!$B$8</f>
        <v>83.518358719785908</v>
      </c>
      <c r="F142" s="71">
        <f>(Atlanta!$B$18*10^3)/Atlanta!$B$8</f>
        <v>83.518358719785908</v>
      </c>
      <c r="G142" s="71">
        <f>(LosAngeles!$B$18*10^3)/LosAngeles!$B$8</f>
        <v>83.518358719785908</v>
      </c>
      <c r="H142" s="71">
        <f>(LasVegas!$B$18*10^3)/LasVegas!$B$8</f>
        <v>83.518358719785908</v>
      </c>
      <c r="I142" s="71">
        <f>(SanFrancisco!$B$18*10^3)/SanFrancisco!$B$8</f>
        <v>83.518358719785908</v>
      </c>
      <c r="J142" s="71">
        <f>(Baltimore!$B$18*10^3)/Baltimore!$B$8</f>
        <v>83.518358719785908</v>
      </c>
      <c r="K142" s="71">
        <f>(Albuquerque!$B$18*10^3)/Albuquerque!$B$8</f>
        <v>83.518358719785908</v>
      </c>
      <c r="L142" s="71">
        <f>(Seattle!$B$18*10^3)/Seattle!$B$8</f>
        <v>83.518358719785908</v>
      </c>
      <c r="M142" s="71">
        <f>(Chicago!$B$18*10^3)/Chicago!$B$8</f>
        <v>83.518358719785908</v>
      </c>
      <c r="N142" s="71">
        <f>(Boulder!$B$18*10^3)/Boulder!$B$8</f>
        <v>83.518358719785908</v>
      </c>
      <c r="O142" s="71">
        <f>(Minneapolis!$B$18*10^3)/Minneapolis!$B$8</f>
        <v>83.518358719785908</v>
      </c>
      <c r="P142" s="71">
        <f>(Helena!$B$18*10^3)/Helena!$B$8</f>
        <v>83.518358719785908</v>
      </c>
      <c r="Q142" s="71">
        <f>(Duluth!$B$18*10^3)/Duluth!$B$8</f>
        <v>83.518358719785908</v>
      </c>
      <c r="R142" s="71">
        <f>(Fairbanks!$B$18*10^3)/Fairbanks!$B$8</f>
        <v>83.518358719785908</v>
      </c>
    </row>
    <row r="143" spans="1:18">
      <c r="A143" s="5"/>
      <c r="B143" s="9" t="s">
        <v>303</v>
      </c>
      <c r="C143" s="71">
        <f>(Miami!$B$19*10^3)/Miami!$B$8</f>
        <v>126.97515885446735</v>
      </c>
      <c r="D143" s="71">
        <f>(Houston!$B$19*10^3)/Houston!$B$8</f>
        <v>122.06739536847448</v>
      </c>
      <c r="E143" s="71">
        <f>(Phoenix!$B$19*10^3)/Phoenix!$B$8</f>
        <v>129.28889433412454</v>
      </c>
      <c r="F143" s="71">
        <f>(Atlanta!$B$19*10^3)/Atlanta!$B$8</f>
        <v>119.45221320918195</v>
      </c>
      <c r="G143" s="71">
        <f>(LosAngeles!$B$19*10^3)/LosAngeles!$B$8</f>
        <v>117.92118138892879</v>
      </c>
      <c r="H143" s="71">
        <f>(LasVegas!$B$19*10^3)/LasVegas!$B$8</f>
        <v>127.01570431430135</v>
      </c>
      <c r="I143" s="71">
        <f>(SanFrancisco!$B$19*10^3)/SanFrancisco!$B$8</f>
        <v>113.28225193009609</v>
      </c>
      <c r="J143" s="71">
        <f>(Baltimore!$B$19*10^3)/Baltimore!$B$8</f>
        <v>115.00719681912052</v>
      </c>
      <c r="K143" s="71">
        <f>(Albuquerque!$B$19*10^3)/Albuquerque!$B$8</f>
        <v>124.11141539793164</v>
      </c>
      <c r="L143" s="71">
        <f>(Seattle!$B$19*10^3)/Seattle!$B$8</f>
        <v>111.9363189482155</v>
      </c>
      <c r="M143" s="71">
        <f>(Chicago!$B$19*10^3)/Chicago!$B$8</f>
        <v>109.35198659531841</v>
      </c>
      <c r="N143" s="71">
        <f>(Boulder!$B$19*10^3)/Boulder!$B$8</f>
        <v>114.93315728377149</v>
      </c>
      <c r="O143" s="71">
        <f>(Minneapolis!$B$19*10^3)/Minneapolis!$B$8</f>
        <v>108.89452803762617</v>
      </c>
      <c r="P143" s="71">
        <f>(Helena!$B$19*10^3)/Helena!$B$8</f>
        <v>111.17124374960886</v>
      </c>
      <c r="Q143" s="71">
        <f>(Duluth!$B$19*10^3)/Duluth!$B$8</f>
        <v>105.62709282883029</v>
      </c>
      <c r="R143" s="71">
        <f>(Fairbanks!$B$19*10^3)/Fairbanks!$B$8</f>
        <v>103.29837315749531</v>
      </c>
    </row>
    <row r="144" spans="1:18">
      <c r="A144" s="5"/>
      <c r="B144" s="9" t="s">
        <v>304</v>
      </c>
      <c r="C144" s="71">
        <f>(Miami!$B$20*10^3)/Miami!$B$8</f>
        <v>12.497697282308341</v>
      </c>
      <c r="D144" s="71">
        <f>(Houston!$B$20*10^3)/Houston!$B$8</f>
        <v>10.020898540275303</v>
      </c>
      <c r="E144" s="71">
        <f>(Phoenix!$B$20*10^3)/Phoenix!$B$8</f>
        <v>9.0707245032960806</v>
      </c>
      <c r="F144" s="71">
        <f>(Atlanta!$B$20*10^3)/Atlanta!$B$8</f>
        <v>7.7477085204520986</v>
      </c>
      <c r="G144" s="71">
        <f>(LosAngeles!$B$20*10^3)/LosAngeles!$B$8</f>
        <v>6.2739691977904481</v>
      </c>
      <c r="H144" s="71">
        <f>(LasVegas!$B$20*10^3)/LasVegas!$B$8</f>
        <v>7.3695780363481225</v>
      </c>
      <c r="I144" s="71">
        <f>(SanFrancisco!$B$20*10^3)/SanFrancisco!$B$8</f>
        <v>5.1025579778040049</v>
      </c>
      <c r="J144" s="71">
        <f>(Baltimore!$B$20*10^3)/Baltimore!$B$8</f>
        <v>6.7649218309977091</v>
      </c>
      <c r="K144" s="71">
        <f>(Albuquerque!$B$20*10^3)/Albuquerque!$B$8</f>
        <v>6.3497715792192171</v>
      </c>
      <c r="L144" s="71">
        <f>(Seattle!$B$20*10^3)/Seattle!$B$8</f>
        <v>4.7702614917732378</v>
      </c>
      <c r="M144" s="71">
        <f>(Chicago!$B$20*10^3)/Chicago!$B$8</f>
        <v>5.7662695268256687</v>
      </c>
      <c r="N144" s="71">
        <f>(Boulder!$B$20*10^3)/Boulder!$B$8</f>
        <v>5.106083669963482</v>
      </c>
      <c r="O144" s="71">
        <f>(Minneapolis!$B$20*10^3)/Minneapolis!$B$8</f>
        <v>5.5926291879713954</v>
      </c>
      <c r="P144" s="71">
        <f>(Helena!$B$20*10^3)/Helena!$B$8</f>
        <v>4.8028741442484062</v>
      </c>
      <c r="Q144" s="71">
        <f>(Duluth!$B$20*10^3)/Duluth!$B$8</f>
        <v>4.5842812303607925</v>
      </c>
      <c r="R144" s="71">
        <f>(Fairbanks!$B$20*10^3)/Fairbanks!$B$8</f>
        <v>4.2422890908914619</v>
      </c>
    </row>
    <row r="145" spans="1:18">
      <c r="A145" s="5"/>
      <c r="B145" s="9" t="s">
        <v>305</v>
      </c>
      <c r="C145" s="71">
        <f>(Miami!$B$21*10^3)/Miami!$B$8</f>
        <v>0</v>
      </c>
      <c r="D145" s="71">
        <f>(Houston!$B$21*10^3)/Houston!$B$8</f>
        <v>0</v>
      </c>
      <c r="E145" s="71">
        <f>(Phoenix!$B$21*10^3)/Phoenix!$B$8</f>
        <v>0</v>
      </c>
      <c r="F145" s="71">
        <f>(Atlanta!$B$21*10^3)/Atlanta!$B$8</f>
        <v>0</v>
      </c>
      <c r="G145" s="71">
        <f>(LosAngeles!$B$21*10^3)/LosAngeles!$B$8</f>
        <v>0</v>
      </c>
      <c r="H145" s="71">
        <f>(LasVegas!$B$21*10^3)/LasVegas!$B$8</f>
        <v>0</v>
      </c>
      <c r="I145" s="71">
        <f>(SanFrancisco!$B$21*10^3)/SanFrancisco!$B$8</f>
        <v>0</v>
      </c>
      <c r="J145" s="71">
        <f>(Baltimore!$B$21*10^3)/Baltimore!$B$8</f>
        <v>0</v>
      </c>
      <c r="K145" s="71">
        <f>(Albuquerque!$B$21*10^3)/Albuquerque!$B$8</f>
        <v>0</v>
      </c>
      <c r="L145" s="71">
        <f>(Seattle!$B$21*10^3)/Seattle!$B$8</f>
        <v>0</v>
      </c>
      <c r="M145" s="71">
        <f>(Chicago!$B$21*10^3)/Chicago!$B$8</f>
        <v>0</v>
      </c>
      <c r="N145" s="71">
        <f>(Boulder!$B$21*10^3)/Boulder!$B$8</f>
        <v>0</v>
      </c>
      <c r="O145" s="71">
        <f>(Minneapolis!$B$21*10^3)/Minneapolis!$B$8</f>
        <v>0</v>
      </c>
      <c r="P145" s="71">
        <f>(Helena!$B$21*10^3)/Helena!$B$8</f>
        <v>0</v>
      </c>
      <c r="Q145" s="71">
        <f>(Duluth!$B$21*10^3)/Duluth!$B$8</f>
        <v>0</v>
      </c>
      <c r="R145" s="71">
        <f>(Fairbanks!$B$21*10^3)/Fairbanks!$B$8</f>
        <v>0</v>
      </c>
    </row>
    <row r="146" spans="1:18">
      <c r="A146" s="5"/>
      <c r="B146" s="9" t="s">
        <v>306</v>
      </c>
      <c r="C146" s="71">
        <f>(Miami!$B$22*10^3)/Miami!$B$8</f>
        <v>0</v>
      </c>
      <c r="D146" s="71">
        <f>(Houston!$B$22*10^3)/Houston!$B$8</f>
        <v>0</v>
      </c>
      <c r="E146" s="71">
        <f>(Phoenix!$B$22*10^3)/Phoenix!$B$8</f>
        <v>0</v>
      </c>
      <c r="F146" s="71">
        <f>(Atlanta!$B$22*10^3)/Atlanta!$B$8</f>
        <v>0</v>
      </c>
      <c r="G146" s="71">
        <f>(LosAngeles!$B$22*10^3)/LosAngeles!$B$8</f>
        <v>0</v>
      </c>
      <c r="H146" s="71">
        <f>(LasVegas!$B$22*10^3)/LasVegas!$B$8</f>
        <v>0</v>
      </c>
      <c r="I146" s="71">
        <f>(SanFrancisco!$B$22*10^3)/SanFrancisco!$B$8</f>
        <v>0</v>
      </c>
      <c r="J146" s="71">
        <f>(Baltimore!$B$22*10^3)/Baltimore!$B$8</f>
        <v>0</v>
      </c>
      <c r="K146" s="71">
        <f>(Albuquerque!$B$22*10^3)/Albuquerque!$B$8</f>
        <v>0</v>
      </c>
      <c r="L146" s="71">
        <f>(Seattle!$B$22*10^3)/Seattle!$B$8</f>
        <v>0</v>
      </c>
      <c r="M146" s="71">
        <f>(Chicago!$B$22*10^3)/Chicago!$B$8</f>
        <v>0</v>
      </c>
      <c r="N146" s="71">
        <f>(Boulder!$B$22*10^3)/Boulder!$B$8</f>
        <v>0</v>
      </c>
      <c r="O146" s="71">
        <f>(Minneapolis!$B$22*10^3)/Minneapolis!$B$8</f>
        <v>0</v>
      </c>
      <c r="P146" s="71">
        <f>(Helena!$B$22*10^3)/Helena!$B$8</f>
        <v>0</v>
      </c>
      <c r="Q146" s="71">
        <f>(Duluth!$B$22*10^3)/Duluth!$B$8</f>
        <v>0</v>
      </c>
      <c r="R146" s="71">
        <f>(Fairbanks!$B$22*10^3)/Fairbanks!$B$8</f>
        <v>0</v>
      </c>
    </row>
    <row r="147" spans="1:18">
      <c r="A147" s="5"/>
      <c r="B147" s="9" t="s">
        <v>307</v>
      </c>
      <c r="C147" s="71">
        <f>(Miami!$B$23*10^3)/Miami!$B$8</f>
        <v>0</v>
      </c>
      <c r="D147" s="71">
        <f>(Houston!$B$23*10^3)/Houston!$B$8</f>
        <v>0</v>
      </c>
      <c r="E147" s="71">
        <f>(Phoenix!$B$23*10^3)/Phoenix!$B$8</f>
        <v>0</v>
      </c>
      <c r="F147" s="71">
        <f>(Atlanta!$B$23*10^3)/Atlanta!$B$8</f>
        <v>0</v>
      </c>
      <c r="G147" s="71">
        <f>(LosAngeles!$B$23*10^3)/LosAngeles!$B$8</f>
        <v>0</v>
      </c>
      <c r="H147" s="71">
        <f>(LasVegas!$B$23*10^3)/LasVegas!$B$8</f>
        <v>0</v>
      </c>
      <c r="I147" s="71">
        <f>(SanFrancisco!$B$23*10^3)/SanFrancisco!$B$8</f>
        <v>0</v>
      </c>
      <c r="J147" s="71">
        <f>(Baltimore!$B$23*10^3)/Baltimore!$B$8</f>
        <v>0</v>
      </c>
      <c r="K147" s="71">
        <f>(Albuquerque!$B$23*10^3)/Albuquerque!$B$8</f>
        <v>0</v>
      </c>
      <c r="L147" s="71">
        <f>(Seattle!$B$23*10^3)/Seattle!$B$8</f>
        <v>0</v>
      </c>
      <c r="M147" s="71">
        <f>(Chicago!$B$23*10^3)/Chicago!$B$8</f>
        <v>0</v>
      </c>
      <c r="N147" s="71">
        <f>(Boulder!$B$23*10^3)/Boulder!$B$8</f>
        <v>0</v>
      </c>
      <c r="O147" s="71">
        <f>(Minneapolis!$B$23*10^3)/Minneapolis!$B$8</f>
        <v>0</v>
      </c>
      <c r="P147" s="71">
        <f>(Helena!$B$23*10^3)/Helena!$B$8</f>
        <v>0</v>
      </c>
      <c r="Q147" s="71">
        <f>(Duluth!$B$23*10^3)/Duluth!$B$8</f>
        <v>0</v>
      </c>
      <c r="R147" s="71">
        <f>(Fairbanks!$B$23*10^3)/Fairbanks!$B$8</f>
        <v>0</v>
      </c>
    </row>
    <row r="148" spans="1:18">
      <c r="A148" s="5"/>
      <c r="B148" s="9" t="s">
        <v>308</v>
      </c>
      <c r="C148" s="71">
        <f>(Miami!$B$24*10^3)/Miami!$B$8</f>
        <v>0</v>
      </c>
      <c r="D148" s="71">
        <f>(Houston!$B$24*10^3)/Houston!$B$8</f>
        <v>0</v>
      </c>
      <c r="E148" s="71">
        <f>(Phoenix!$B$24*10^3)/Phoenix!$B$8</f>
        <v>0</v>
      </c>
      <c r="F148" s="71">
        <f>(Atlanta!$B$24*10^3)/Atlanta!$B$8</f>
        <v>0</v>
      </c>
      <c r="G148" s="71">
        <f>(LosAngeles!$B$24*10^3)/LosAngeles!$B$8</f>
        <v>0</v>
      </c>
      <c r="H148" s="71">
        <f>(LasVegas!$B$24*10^3)/LasVegas!$B$8</f>
        <v>0</v>
      </c>
      <c r="I148" s="71">
        <f>(SanFrancisco!$B$24*10^3)/SanFrancisco!$B$8</f>
        <v>0</v>
      </c>
      <c r="J148" s="71">
        <f>(Baltimore!$B$24*10^3)/Baltimore!$B$8</f>
        <v>0</v>
      </c>
      <c r="K148" s="71">
        <f>(Albuquerque!$B$24*10^3)/Albuquerque!$B$8</f>
        <v>0</v>
      </c>
      <c r="L148" s="71">
        <f>(Seattle!$B$24*10^3)/Seattle!$B$8</f>
        <v>0</v>
      </c>
      <c r="M148" s="71">
        <f>(Chicago!$B$24*10^3)/Chicago!$B$8</f>
        <v>0</v>
      </c>
      <c r="N148" s="71">
        <f>(Boulder!$B$24*10^3)/Boulder!$B$8</f>
        <v>0</v>
      </c>
      <c r="O148" s="71">
        <f>(Minneapolis!$B$24*10^3)/Minneapolis!$B$8</f>
        <v>0</v>
      </c>
      <c r="P148" s="71">
        <f>(Helena!$B$24*10^3)/Helena!$B$8</f>
        <v>0</v>
      </c>
      <c r="Q148" s="71">
        <f>(Duluth!$B$24*10^3)/Duluth!$B$8</f>
        <v>0</v>
      </c>
      <c r="R148" s="71">
        <f>(Fairbanks!$B$24*10^3)/Fairbanks!$B$8</f>
        <v>0</v>
      </c>
    </row>
    <row r="149" spans="1:18">
      <c r="A149" s="5"/>
      <c r="B149" s="9" t="s">
        <v>309</v>
      </c>
      <c r="C149" s="71">
        <f>(Miami!$B$25*10^3)/Miami!$B$8</f>
        <v>7.0496214728755273</v>
      </c>
      <c r="D149" s="71">
        <f>(Houston!$B$25*10^3)/Houston!$B$8</f>
        <v>6.8098744060310485</v>
      </c>
      <c r="E149" s="71">
        <f>(Phoenix!$B$25*10^3)/Phoenix!$B$8</f>
        <v>6.858352673223866</v>
      </c>
      <c r="F149" s="71">
        <f>(Atlanta!$B$25*10^3)/Atlanta!$B$8</f>
        <v>6.5912814921434348</v>
      </c>
      <c r="G149" s="71">
        <f>(LosAngeles!$B$25*10^3)/LosAngeles!$B$8</f>
        <v>6.6089099529408237</v>
      </c>
      <c r="H149" s="71">
        <f>(LasVegas!$B$25*10^3)/LasVegas!$B$8</f>
        <v>6.6935265647682867</v>
      </c>
      <c r="I149" s="71">
        <f>(SanFrancisco!$B$25*10^3)/SanFrancisco!$B$8</f>
        <v>6.4053012307309904</v>
      </c>
      <c r="J149" s="71">
        <f>(Baltimore!$B$25*10^3)/Baltimore!$B$8</f>
        <v>6.444965267525113</v>
      </c>
      <c r="K149" s="71">
        <f>(Albuquerque!$B$25*10^3)/Albuquerque!$B$8</f>
        <v>6.4440838444852444</v>
      </c>
      <c r="L149" s="71">
        <f>(Seattle!$B$25*10^3)/Seattle!$B$8</f>
        <v>6.3083446963453556</v>
      </c>
      <c r="M149" s="71">
        <f>(Chicago!$B$25*10^3)/Chicago!$B$8</f>
        <v>6.363874347857128</v>
      </c>
      <c r="N149" s="71">
        <f>(Boulder!$B$25*10^3)/Boulder!$B$8</f>
        <v>6.3347873875414376</v>
      </c>
      <c r="O149" s="71">
        <f>(Minneapolis!$B$25*10^3)/Minneapolis!$B$8</f>
        <v>6.3206846189035266</v>
      </c>
      <c r="P149" s="71">
        <f>(Helena!$B$25*10^3)/Helena!$B$8</f>
        <v>6.2422379683551492</v>
      </c>
      <c r="Q149" s="71">
        <f>(Duluth!$B$25*10^3)/Duluth!$B$8</f>
        <v>6.1646727408466413</v>
      </c>
      <c r="R149" s="71">
        <f>(Fairbanks!$B$25*10^3)/Fairbanks!$B$8</f>
        <v>6.0553762839028353</v>
      </c>
    </row>
    <row r="150" spans="1:18">
      <c r="A150" s="5"/>
      <c r="B150" s="9" t="s">
        <v>310</v>
      </c>
      <c r="C150" s="71">
        <f>(Miami!$B$26*10^3)/Miami!$B$8</f>
        <v>0</v>
      </c>
      <c r="D150" s="71">
        <f>(Houston!$B$26*10^3)/Houston!$B$8</f>
        <v>0</v>
      </c>
      <c r="E150" s="71">
        <f>(Phoenix!$B$26*10^3)/Phoenix!$B$8</f>
        <v>0</v>
      </c>
      <c r="F150" s="71">
        <f>(Atlanta!$B$26*10^3)/Atlanta!$B$8</f>
        <v>0</v>
      </c>
      <c r="G150" s="71">
        <f>(LosAngeles!$B$26*10^3)/LosAngeles!$B$8</f>
        <v>0</v>
      </c>
      <c r="H150" s="71">
        <f>(LasVegas!$B$26*10^3)/LasVegas!$B$8</f>
        <v>0</v>
      </c>
      <c r="I150" s="71">
        <f>(SanFrancisco!$B$26*10^3)/SanFrancisco!$B$8</f>
        <v>0</v>
      </c>
      <c r="J150" s="71">
        <f>(Baltimore!$B$26*10^3)/Baltimore!$B$8</f>
        <v>0</v>
      </c>
      <c r="K150" s="71">
        <f>(Albuquerque!$B$26*10^3)/Albuquerque!$B$8</f>
        <v>0</v>
      </c>
      <c r="L150" s="71">
        <f>(Seattle!$B$26*10^3)/Seattle!$B$8</f>
        <v>0</v>
      </c>
      <c r="M150" s="71">
        <f>(Chicago!$B$26*10^3)/Chicago!$B$8</f>
        <v>0</v>
      </c>
      <c r="N150" s="71">
        <f>(Boulder!$B$26*10^3)/Boulder!$B$8</f>
        <v>0</v>
      </c>
      <c r="O150" s="71">
        <f>(Minneapolis!$B$26*10^3)/Minneapolis!$B$8</f>
        <v>0</v>
      </c>
      <c r="P150" s="71">
        <f>(Helena!$B$26*10^3)/Helena!$B$8</f>
        <v>0</v>
      </c>
      <c r="Q150" s="71">
        <f>(Duluth!$B$26*10^3)/Duluth!$B$8</f>
        <v>0</v>
      </c>
      <c r="R150" s="71">
        <f>(Fairbanks!$B$26*10^3)/Fairbanks!$B$8</f>
        <v>0</v>
      </c>
    </row>
    <row r="151" spans="1:18">
      <c r="A151" s="5"/>
      <c r="B151" s="9" t="s">
        <v>215</v>
      </c>
      <c r="C151" s="71">
        <f>(Miami!$B$28*10^3)/Miami!$B$8</f>
        <v>969.94171149437341</v>
      </c>
      <c r="D151" s="71">
        <f>(Houston!$B$28*10^3)/Houston!$B$8</f>
        <v>879.06611466079755</v>
      </c>
      <c r="E151" s="71">
        <f>(Phoenix!$B$28*10^3)/Phoenix!$B$8</f>
        <v>889.73662198145655</v>
      </c>
      <c r="F151" s="71">
        <f>(Atlanta!$B$28*10^3)/Atlanta!$B$8</f>
        <v>778.0788327138398</v>
      </c>
      <c r="G151" s="71">
        <f>(LosAngeles!$B$28*10^3)/LosAngeles!$B$8</f>
        <v>729.97252604384721</v>
      </c>
      <c r="H151" s="71">
        <f>(LasVegas!$B$28*10^3)/LasVegas!$B$8</f>
        <v>823.66338806676595</v>
      </c>
      <c r="I151" s="71">
        <f>(SanFrancisco!$B$28*10^3)/SanFrancisco!$B$8</f>
        <v>670.33191747412354</v>
      </c>
      <c r="J151" s="71">
        <f>(Baltimore!$B$28*10^3)/Baltimore!$B$8</f>
        <v>736.34962173730241</v>
      </c>
      <c r="K151" s="71">
        <f>(Albuquerque!$B$28*10^3)/Albuquerque!$B$8</f>
        <v>731.76093339174236</v>
      </c>
      <c r="L151" s="71">
        <f>(Seattle!$B$28*10^3)/Seattle!$B$8</f>
        <v>656.50415282465224</v>
      </c>
      <c r="M151" s="71">
        <f>(Chicago!$B$28*10^3)/Chicago!$B$8</f>
        <v>693.84563990871982</v>
      </c>
      <c r="N151" s="71">
        <f>(Boulder!$B$28*10^3)/Boulder!$B$8</f>
        <v>684.76081263678577</v>
      </c>
      <c r="O151" s="71">
        <f>(Minneapolis!$B$28*10^3)/Minneapolis!$B$8</f>
        <v>685.48534237555839</v>
      </c>
      <c r="P151" s="71">
        <f>(Helena!$B$28*10^3)/Helena!$B$8</f>
        <v>660.12768294155546</v>
      </c>
      <c r="Q151" s="71">
        <f>(Duluth!$B$28*10^3)/Duluth!$B$8</f>
        <v>642.72134075021438</v>
      </c>
      <c r="R151" s="71">
        <f>(Fairbanks!$B$28*10^3)/Fairbanks!$B$8</f>
        <v>625.87470218919032</v>
      </c>
    </row>
    <row r="152" spans="1:18">
      <c r="A152" s="5"/>
      <c r="B152" s="8" t="s">
        <v>331</v>
      </c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</row>
    <row r="153" spans="1:18">
      <c r="A153" s="5"/>
      <c r="B153" s="9" t="s">
        <v>311</v>
      </c>
      <c r="C153" s="71">
        <f>(Miami!$C$13*10^3)/Miami!$B$8</f>
        <v>0.71571550837395947</v>
      </c>
      <c r="D153" s="71">
        <f>(Houston!$C$13*10^3)/Houston!$B$8</f>
        <v>18.587449064766083</v>
      </c>
      <c r="E153" s="71">
        <f>(Phoenix!$C$13*10^3)/Phoenix!$B$8</f>
        <v>10.075546768747206</v>
      </c>
      <c r="F153" s="71">
        <f>(Atlanta!$C$13*10^3)/Atlanta!$B$8</f>
        <v>39.10257031772656</v>
      </c>
      <c r="G153" s="71">
        <f>(LosAngeles!$C$13*10^3)/LosAngeles!$B$8</f>
        <v>3.9267396426182137</v>
      </c>
      <c r="H153" s="71">
        <f>(LasVegas!$C$13*10^3)/LasVegas!$B$8</f>
        <v>20.577702288791205</v>
      </c>
      <c r="I153" s="71">
        <f>(SanFrancisco!$C$13*10^3)/SanFrancisco!$B$8</f>
        <v>21.045737922961862</v>
      </c>
      <c r="J153" s="71">
        <f>(Baltimore!$C$13*10^3)/Baltimore!$B$8</f>
        <v>73.329108378895555</v>
      </c>
      <c r="K153" s="71">
        <f>(Albuquerque!$C$13*10^3)/Albuquerque!$B$8</f>
        <v>57.179675442408254</v>
      </c>
      <c r="L153" s="71">
        <f>(Seattle!$C$13*10^3)/Seattle!$B$8</f>
        <v>64.004534040117079</v>
      </c>
      <c r="M153" s="71">
        <f>(Chicago!$C$13*10^3)/Chicago!$B$8</f>
        <v>103.95679616827775</v>
      </c>
      <c r="N153" s="71">
        <f>(Boulder!$C$13*10^3)/Boulder!$B$8</f>
        <v>84.976232427729911</v>
      </c>
      <c r="O153" s="71">
        <f>(Minneapolis!$C$13*10^3)/Minneapolis!$B$8</f>
        <v>135.82552759779608</v>
      </c>
      <c r="P153" s="71">
        <f>(Helena!$C$13*10^3)/Helena!$B$8</f>
        <v>122.76195672389157</v>
      </c>
      <c r="Q153" s="71">
        <f>(Duluth!$C$13*10^3)/Duluth!$B$8</f>
        <v>171.52404213554698</v>
      </c>
      <c r="R153" s="71">
        <f>(Fairbanks!$C$13*10^3)/Fairbanks!$B$8</f>
        <v>264.89494759499314</v>
      </c>
    </row>
    <row r="154" spans="1:18">
      <c r="A154" s="5"/>
      <c r="B154" s="9" t="s">
        <v>312</v>
      </c>
      <c r="C154" s="71">
        <f>(Miami!$C$14*10^3)/Miami!$B$8</f>
        <v>0</v>
      </c>
      <c r="D154" s="71">
        <f>(Houston!$C$14*10^3)/Houston!$B$8</f>
        <v>0</v>
      </c>
      <c r="E154" s="71">
        <f>(Phoenix!$C$14*10^3)/Phoenix!$B$8</f>
        <v>0</v>
      </c>
      <c r="F154" s="71">
        <f>(Atlanta!$C$14*10^3)/Atlanta!$B$8</f>
        <v>0</v>
      </c>
      <c r="G154" s="71">
        <f>(LosAngeles!$C$14*10^3)/LosAngeles!$B$8</f>
        <v>0</v>
      </c>
      <c r="H154" s="71">
        <f>(LasVegas!$C$14*10^3)/LasVegas!$B$8</f>
        <v>0</v>
      </c>
      <c r="I154" s="71">
        <f>(SanFrancisco!$C$14*10^3)/SanFrancisco!$B$8</f>
        <v>0</v>
      </c>
      <c r="J154" s="71">
        <f>(Baltimore!$C$14*10^3)/Baltimore!$B$8</f>
        <v>0</v>
      </c>
      <c r="K154" s="71">
        <f>(Albuquerque!$C$14*10^3)/Albuquerque!$B$8</f>
        <v>0</v>
      </c>
      <c r="L154" s="71">
        <f>(Seattle!$C$14*10^3)/Seattle!$B$8</f>
        <v>0</v>
      </c>
      <c r="M154" s="71">
        <f>(Chicago!$C$14*10^3)/Chicago!$B$8</f>
        <v>0</v>
      </c>
      <c r="N154" s="71">
        <f>(Boulder!$C$14*10^3)/Boulder!$B$8</f>
        <v>0</v>
      </c>
      <c r="O154" s="71">
        <f>(Minneapolis!$C$14*10^3)/Minneapolis!$B$8</f>
        <v>0</v>
      </c>
      <c r="P154" s="71">
        <f>(Helena!$C$14*10^3)/Helena!$B$8</f>
        <v>0</v>
      </c>
      <c r="Q154" s="71">
        <f>(Duluth!$C$14*10^3)/Duluth!$B$8</f>
        <v>0</v>
      </c>
      <c r="R154" s="71">
        <f>(Fairbanks!$C$14*10^3)/Fairbanks!$B$8</f>
        <v>0</v>
      </c>
    </row>
    <row r="155" spans="1:18">
      <c r="A155" s="5"/>
      <c r="B155" s="9" t="s">
        <v>313</v>
      </c>
      <c r="C155" s="71">
        <f>(Miami!$C$15*10^3)/Miami!$B$8</f>
        <v>0</v>
      </c>
      <c r="D155" s="71">
        <f>(Houston!$C$15*10^3)/Houston!$B$8</f>
        <v>0</v>
      </c>
      <c r="E155" s="71">
        <f>(Phoenix!$C$15*10^3)/Phoenix!$B$8</f>
        <v>0</v>
      </c>
      <c r="F155" s="71">
        <f>(Atlanta!$C$15*10^3)/Atlanta!$B$8</f>
        <v>0</v>
      </c>
      <c r="G155" s="71">
        <f>(LosAngeles!$C$15*10^3)/LosAngeles!$B$8</f>
        <v>0</v>
      </c>
      <c r="H155" s="71">
        <f>(LasVegas!$C$15*10^3)/LasVegas!$B$8</f>
        <v>0</v>
      </c>
      <c r="I155" s="71">
        <f>(SanFrancisco!$C$15*10^3)/SanFrancisco!$B$8</f>
        <v>0</v>
      </c>
      <c r="J155" s="71">
        <f>(Baltimore!$C$15*10^3)/Baltimore!$B$8</f>
        <v>0</v>
      </c>
      <c r="K155" s="71">
        <f>(Albuquerque!$C$15*10^3)/Albuquerque!$B$8</f>
        <v>0</v>
      </c>
      <c r="L155" s="71">
        <f>(Seattle!$C$15*10^3)/Seattle!$B$8</f>
        <v>0</v>
      </c>
      <c r="M155" s="71">
        <f>(Chicago!$C$15*10^3)/Chicago!$B$8</f>
        <v>0</v>
      </c>
      <c r="N155" s="71">
        <f>(Boulder!$C$15*10^3)/Boulder!$B$8</f>
        <v>0</v>
      </c>
      <c r="O155" s="71">
        <f>(Minneapolis!$C$15*10^3)/Minneapolis!$B$8</f>
        <v>0</v>
      </c>
      <c r="P155" s="71">
        <f>(Helena!$C$15*10^3)/Helena!$B$8</f>
        <v>0</v>
      </c>
      <c r="Q155" s="71">
        <f>(Duluth!$C$15*10^3)/Duluth!$B$8</f>
        <v>0</v>
      </c>
      <c r="R155" s="71">
        <f>(Fairbanks!$C$15*10^3)/Fairbanks!$B$8</f>
        <v>0</v>
      </c>
    </row>
    <row r="156" spans="1:18">
      <c r="A156" s="5"/>
      <c r="B156" s="9" t="s">
        <v>314</v>
      </c>
      <c r="C156" s="71">
        <f>(Miami!$C$16*10^3)/Miami!$B$8</f>
        <v>0</v>
      </c>
      <c r="D156" s="71">
        <f>(Houston!$C$16*10^3)/Houston!$B$8</f>
        <v>0</v>
      </c>
      <c r="E156" s="71">
        <f>(Phoenix!$C$16*10^3)/Phoenix!$B$8</f>
        <v>0</v>
      </c>
      <c r="F156" s="71">
        <f>(Atlanta!$C$16*10^3)/Atlanta!$B$8</f>
        <v>0</v>
      </c>
      <c r="G156" s="71">
        <f>(LosAngeles!$C$16*10^3)/LosAngeles!$B$8</f>
        <v>0</v>
      </c>
      <c r="H156" s="71">
        <f>(LasVegas!$C$16*10^3)/LasVegas!$B$8</f>
        <v>0</v>
      </c>
      <c r="I156" s="71">
        <f>(SanFrancisco!$C$16*10^3)/SanFrancisco!$B$8</f>
        <v>0</v>
      </c>
      <c r="J156" s="71">
        <f>(Baltimore!$C$16*10^3)/Baltimore!$B$8</f>
        <v>0</v>
      </c>
      <c r="K156" s="71">
        <f>(Albuquerque!$C$16*10^3)/Albuquerque!$B$8</f>
        <v>0</v>
      </c>
      <c r="L156" s="71">
        <f>(Seattle!$C$16*10^3)/Seattle!$B$8</f>
        <v>0</v>
      </c>
      <c r="M156" s="71">
        <f>(Chicago!$C$16*10^3)/Chicago!$B$8</f>
        <v>0</v>
      </c>
      <c r="N156" s="71">
        <f>(Boulder!$C$16*10^3)/Boulder!$B$8</f>
        <v>0</v>
      </c>
      <c r="O156" s="71">
        <f>(Minneapolis!$C$16*10^3)/Minneapolis!$B$8</f>
        <v>0</v>
      </c>
      <c r="P156" s="71">
        <f>(Helena!$C$16*10^3)/Helena!$B$8</f>
        <v>0</v>
      </c>
      <c r="Q156" s="71">
        <f>(Duluth!$C$16*10^3)/Duluth!$B$8</f>
        <v>0</v>
      </c>
      <c r="R156" s="71">
        <f>(Fairbanks!$C$16*10^3)/Fairbanks!$B$8</f>
        <v>0</v>
      </c>
    </row>
    <row r="157" spans="1:18">
      <c r="A157" s="5"/>
      <c r="B157" s="9" t="s">
        <v>315</v>
      </c>
      <c r="C157" s="71">
        <f>(Miami!$C$17*10^3)/Miami!$B$8</f>
        <v>109.17746483342425</v>
      </c>
      <c r="D157" s="71">
        <f>(Houston!$C$17*10^3)/Houston!$B$8</f>
        <v>109.17746483342425</v>
      </c>
      <c r="E157" s="71">
        <f>(Phoenix!$C$17*10^3)/Phoenix!$B$8</f>
        <v>109.17746483342425</v>
      </c>
      <c r="F157" s="71">
        <f>(Atlanta!$C$17*10^3)/Atlanta!$B$8</f>
        <v>109.17746483342425</v>
      </c>
      <c r="G157" s="71">
        <f>(LosAngeles!$C$17*10^3)/LosAngeles!$B$8</f>
        <v>109.17746483342425</v>
      </c>
      <c r="H157" s="71">
        <f>(LasVegas!$C$17*10^3)/LasVegas!$B$8</f>
        <v>109.17746483342425</v>
      </c>
      <c r="I157" s="71">
        <f>(SanFrancisco!$C$17*10^3)/SanFrancisco!$B$8</f>
        <v>109.17746483342425</v>
      </c>
      <c r="J157" s="71">
        <f>(Baltimore!$C$17*10^3)/Baltimore!$B$8</f>
        <v>109.17746483342425</v>
      </c>
      <c r="K157" s="71">
        <f>(Albuquerque!$C$17*10^3)/Albuquerque!$B$8</f>
        <v>109.17746483342425</v>
      </c>
      <c r="L157" s="71">
        <f>(Seattle!$C$17*10^3)/Seattle!$B$8</f>
        <v>109.17746483342425</v>
      </c>
      <c r="M157" s="71">
        <f>(Chicago!$C$17*10^3)/Chicago!$B$8</f>
        <v>109.17746483342425</v>
      </c>
      <c r="N157" s="71">
        <f>(Boulder!$C$17*10^3)/Boulder!$B$8</f>
        <v>109.17746483342425</v>
      </c>
      <c r="O157" s="71">
        <f>(Minneapolis!$C$17*10^3)/Minneapolis!$B$8</f>
        <v>109.17746483342425</v>
      </c>
      <c r="P157" s="71">
        <f>(Helena!$C$17*10^3)/Helena!$B$8</f>
        <v>109.17746483342425</v>
      </c>
      <c r="Q157" s="71">
        <f>(Duluth!$C$17*10^3)/Duluth!$B$8</f>
        <v>109.17746483342425</v>
      </c>
      <c r="R157" s="71">
        <f>(Fairbanks!$C$17*10^3)/Fairbanks!$B$8</f>
        <v>109.17746483342425</v>
      </c>
    </row>
    <row r="158" spans="1:18">
      <c r="A158" s="5"/>
      <c r="B158" s="9" t="s">
        <v>316</v>
      </c>
      <c r="C158" s="71">
        <f>(Miami!$C$18*10^3)/Miami!$B$8</f>
        <v>0</v>
      </c>
      <c r="D158" s="71">
        <f>(Houston!$C$18*10^3)/Houston!$B$8</f>
        <v>0</v>
      </c>
      <c r="E158" s="71">
        <f>(Phoenix!$C$18*10^3)/Phoenix!$B$8</f>
        <v>0</v>
      </c>
      <c r="F158" s="71">
        <f>(Atlanta!$C$18*10^3)/Atlanta!$B$8</f>
        <v>0</v>
      </c>
      <c r="G158" s="71">
        <f>(LosAngeles!$C$18*10^3)/LosAngeles!$B$8</f>
        <v>0</v>
      </c>
      <c r="H158" s="71">
        <f>(LasVegas!$C$18*10^3)/LasVegas!$B$8</f>
        <v>0</v>
      </c>
      <c r="I158" s="71">
        <f>(SanFrancisco!$C$18*10^3)/SanFrancisco!$B$8</f>
        <v>0</v>
      </c>
      <c r="J158" s="71">
        <f>(Baltimore!$C$18*10^3)/Baltimore!$B$8</f>
        <v>0</v>
      </c>
      <c r="K158" s="71">
        <f>(Albuquerque!$C$18*10^3)/Albuquerque!$B$8</f>
        <v>0</v>
      </c>
      <c r="L158" s="71">
        <f>(Seattle!$C$18*10^3)/Seattle!$B$8</f>
        <v>0</v>
      </c>
      <c r="M158" s="71">
        <f>(Chicago!$C$18*10^3)/Chicago!$B$8</f>
        <v>0</v>
      </c>
      <c r="N158" s="71">
        <f>(Boulder!$C$18*10^3)/Boulder!$B$8</f>
        <v>0</v>
      </c>
      <c r="O158" s="71">
        <f>(Minneapolis!$C$18*10^3)/Minneapolis!$B$8</f>
        <v>0</v>
      </c>
      <c r="P158" s="71">
        <f>(Helena!$C$18*10^3)/Helena!$B$8</f>
        <v>0</v>
      </c>
      <c r="Q158" s="71">
        <f>(Duluth!$C$18*10^3)/Duluth!$B$8</f>
        <v>0</v>
      </c>
      <c r="R158" s="71">
        <f>(Fairbanks!$C$18*10^3)/Fairbanks!$B$8</f>
        <v>0</v>
      </c>
    </row>
    <row r="159" spans="1:18">
      <c r="A159" s="5"/>
      <c r="B159" s="9" t="s">
        <v>317</v>
      </c>
      <c r="C159" s="71">
        <f>(Miami!$C$19*10^3)/Miami!$B$8</f>
        <v>0</v>
      </c>
      <c r="D159" s="71">
        <f>(Houston!$C$19*10^3)/Houston!$B$8</f>
        <v>0</v>
      </c>
      <c r="E159" s="71">
        <f>(Phoenix!$C$19*10^3)/Phoenix!$B$8</f>
        <v>0</v>
      </c>
      <c r="F159" s="71">
        <f>(Atlanta!$C$19*10^3)/Atlanta!$B$8</f>
        <v>0</v>
      </c>
      <c r="G159" s="71">
        <f>(LosAngeles!$C$19*10^3)/LosAngeles!$B$8</f>
        <v>0</v>
      </c>
      <c r="H159" s="71">
        <f>(LasVegas!$C$19*10^3)/LasVegas!$B$8</f>
        <v>0</v>
      </c>
      <c r="I159" s="71">
        <f>(SanFrancisco!$C$19*10^3)/SanFrancisco!$B$8</f>
        <v>0</v>
      </c>
      <c r="J159" s="71">
        <f>(Baltimore!$C$19*10^3)/Baltimore!$B$8</f>
        <v>0</v>
      </c>
      <c r="K159" s="71">
        <f>(Albuquerque!$C$19*10^3)/Albuquerque!$B$8</f>
        <v>0</v>
      </c>
      <c r="L159" s="71">
        <f>(Seattle!$C$19*10^3)/Seattle!$B$8</f>
        <v>0</v>
      </c>
      <c r="M159" s="71">
        <f>(Chicago!$C$19*10^3)/Chicago!$B$8</f>
        <v>0</v>
      </c>
      <c r="N159" s="71">
        <f>(Boulder!$C$19*10^3)/Boulder!$B$8</f>
        <v>0</v>
      </c>
      <c r="O159" s="71">
        <f>(Minneapolis!$C$19*10^3)/Minneapolis!$B$8</f>
        <v>0</v>
      </c>
      <c r="P159" s="71">
        <f>(Helena!$C$19*10^3)/Helena!$B$8</f>
        <v>0</v>
      </c>
      <c r="Q159" s="71">
        <f>(Duluth!$C$19*10^3)/Duluth!$B$8</f>
        <v>0</v>
      </c>
      <c r="R159" s="71">
        <f>(Fairbanks!$C$19*10^3)/Fairbanks!$B$8</f>
        <v>0</v>
      </c>
    </row>
    <row r="160" spans="1:18">
      <c r="A160" s="5"/>
      <c r="B160" s="9" t="s">
        <v>318</v>
      </c>
      <c r="C160" s="71">
        <f>(Miami!$C$20*10^3)/Miami!$B$8</f>
        <v>0</v>
      </c>
      <c r="D160" s="71">
        <f>(Houston!$C$20*10^3)/Houston!$B$8</f>
        <v>0</v>
      </c>
      <c r="E160" s="71">
        <f>(Phoenix!$C$20*10^3)/Phoenix!$B$8</f>
        <v>0</v>
      </c>
      <c r="F160" s="71">
        <f>(Atlanta!$C$20*10^3)/Atlanta!$B$8</f>
        <v>0</v>
      </c>
      <c r="G160" s="71">
        <f>(LosAngeles!$C$20*10^3)/LosAngeles!$B$8</f>
        <v>0</v>
      </c>
      <c r="H160" s="71">
        <f>(LasVegas!$C$20*10^3)/LasVegas!$B$8</f>
        <v>0</v>
      </c>
      <c r="I160" s="71">
        <f>(SanFrancisco!$C$20*10^3)/SanFrancisco!$B$8</f>
        <v>0</v>
      </c>
      <c r="J160" s="71">
        <f>(Baltimore!$C$20*10^3)/Baltimore!$B$8</f>
        <v>0</v>
      </c>
      <c r="K160" s="71">
        <f>(Albuquerque!$C$20*10^3)/Albuquerque!$B$8</f>
        <v>0</v>
      </c>
      <c r="L160" s="71">
        <f>(Seattle!$C$20*10^3)/Seattle!$B$8</f>
        <v>0</v>
      </c>
      <c r="M160" s="71">
        <f>(Chicago!$C$20*10^3)/Chicago!$B$8</f>
        <v>0</v>
      </c>
      <c r="N160" s="71">
        <f>(Boulder!$C$20*10^3)/Boulder!$B$8</f>
        <v>0</v>
      </c>
      <c r="O160" s="71">
        <f>(Minneapolis!$C$20*10^3)/Minneapolis!$B$8</f>
        <v>0</v>
      </c>
      <c r="P160" s="71">
        <f>(Helena!$C$20*10^3)/Helena!$B$8</f>
        <v>0</v>
      </c>
      <c r="Q160" s="71">
        <f>(Duluth!$C$20*10^3)/Duluth!$B$8</f>
        <v>0</v>
      </c>
      <c r="R160" s="71">
        <f>(Fairbanks!$C$20*10^3)/Fairbanks!$B$8</f>
        <v>0</v>
      </c>
    </row>
    <row r="161" spans="1:18">
      <c r="A161" s="5"/>
      <c r="B161" s="9" t="s">
        <v>319</v>
      </c>
      <c r="C161" s="71">
        <f>(Miami!$C$21*10^3)/Miami!$B$8</f>
        <v>0</v>
      </c>
      <c r="D161" s="71">
        <f>(Houston!$C$21*10^3)/Houston!$B$8</f>
        <v>0</v>
      </c>
      <c r="E161" s="71">
        <f>(Phoenix!$C$21*10^3)/Phoenix!$B$8</f>
        <v>0</v>
      </c>
      <c r="F161" s="71">
        <f>(Atlanta!$C$21*10^3)/Atlanta!$B$8</f>
        <v>0</v>
      </c>
      <c r="G161" s="71">
        <f>(LosAngeles!$C$21*10^3)/LosAngeles!$B$8</f>
        <v>0</v>
      </c>
      <c r="H161" s="71">
        <f>(LasVegas!$C$21*10^3)/LasVegas!$B$8</f>
        <v>0</v>
      </c>
      <c r="I161" s="71">
        <f>(SanFrancisco!$C$21*10^3)/SanFrancisco!$B$8</f>
        <v>0</v>
      </c>
      <c r="J161" s="71">
        <f>(Baltimore!$C$21*10^3)/Baltimore!$B$8</f>
        <v>0</v>
      </c>
      <c r="K161" s="71">
        <f>(Albuquerque!$C$21*10^3)/Albuquerque!$B$8</f>
        <v>0</v>
      </c>
      <c r="L161" s="71">
        <f>(Seattle!$C$21*10^3)/Seattle!$B$8</f>
        <v>0</v>
      </c>
      <c r="M161" s="71">
        <f>(Chicago!$C$21*10^3)/Chicago!$B$8</f>
        <v>0</v>
      </c>
      <c r="N161" s="71">
        <f>(Boulder!$C$21*10^3)/Boulder!$B$8</f>
        <v>0</v>
      </c>
      <c r="O161" s="71">
        <f>(Minneapolis!$C$21*10^3)/Minneapolis!$B$8</f>
        <v>0</v>
      </c>
      <c r="P161" s="71">
        <f>(Helena!$C$21*10^3)/Helena!$B$8</f>
        <v>0</v>
      </c>
      <c r="Q161" s="71">
        <f>(Duluth!$C$21*10^3)/Duluth!$B$8</f>
        <v>0</v>
      </c>
      <c r="R161" s="71">
        <f>(Fairbanks!$C$21*10^3)/Fairbanks!$B$8</f>
        <v>0</v>
      </c>
    </row>
    <row r="162" spans="1:18">
      <c r="A162" s="5"/>
      <c r="B162" s="9" t="s">
        <v>320</v>
      </c>
      <c r="C162" s="71">
        <f>(Miami!$C$22*10^3)/Miami!$B$8</f>
        <v>0</v>
      </c>
      <c r="D162" s="71">
        <f>(Houston!$C$22*10^3)/Houston!$B$8</f>
        <v>0</v>
      </c>
      <c r="E162" s="71">
        <f>(Phoenix!$C$22*10^3)/Phoenix!$B$8</f>
        <v>0</v>
      </c>
      <c r="F162" s="71">
        <f>(Atlanta!$C$22*10^3)/Atlanta!$B$8</f>
        <v>0</v>
      </c>
      <c r="G162" s="71">
        <f>(LosAngeles!$C$22*10^3)/LosAngeles!$B$8</f>
        <v>0</v>
      </c>
      <c r="H162" s="71">
        <f>(LasVegas!$C$22*10^3)/LasVegas!$B$8</f>
        <v>0</v>
      </c>
      <c r="I162" s="71">
        <f>(SanFrancisco!$C$22*10^3)/SanFrancisco!$B$8</f>
        <v>0</v>
      </c>
      <c r="J162" s="71">
        <f>(Baltimore!$C$22*10^3)/Baltimore!$B$8</f>
        <v>0</v>
      </c>
      <c r="K162" s="71">
        <f>(Albuquerque!$C$22*10^3)/Albuquerque!$B$8</f>
        <v>0</v>
      </c>
      <c r="L162" s="71">
        <f>(Seattle!$C$22*10^3)/Seattle!$B$8</f>
        <v>0</v>
      </c>
      <c r="M162" s="71">
        <f>(Chicago!$C$22*10^3)/Chicago!$B$8</f>
        <v>0</v>
      </c>
      <c r="N162" s="71">
        <f>(Boulder!$C$22*10^3)/Boulder!$B$8</f>
        <v>0</v>
      </c>
      <c r="O162" s="71">
        <f>(Minneapolis!$C$22*10^3)/Minneapolis!$B$8</f>
        <v>0</v>
      </c>
      <c r="P162" s="71">
        <f>(Helena!$C$22*10^3)/Helena!$B$8</f>
        <v>0</v>
      </c>
      <c r="Q162" s="71">
        <f>(Duluth!$C$22*10^3)/Duluth!$B$8</f>
        <v>0</v>
      </c>
      <c r="R162" s="71">
        <f>(Fairbanks!$C$22*10^3)/Fairbanks!$B$8</f>
        <v>0</v>
      </c>
    </row>
    <row r="163" spans="1:18">
      <c r="A163" s="5"/>
      <c r="B163" s="9" t="s">
        <v>321</v>
      </c>
      <c r="C163" s="71">
        <f>(Miami!$C$23*10^3)/Miami!$B$8</f>
        <v>0</v>
      </c>
      <c r="D163" s="71">
        <f>(Houston!$C$23*10^3)/Houston!$B$8</f>
        <v>0</v>
      </c>
      <c r="E163" s="71">
        <f>(Phoenix!$C$23*10^3)/Phoenix!$B$8</f>
        <v>0</v>
      </c>
      <c r="F163" s="71">
        <f>(Atlanta!$C$23*10^3)/Atlanta!$B$8</f>
        <v>0</v>
      </c>
      <c r="G163" s="71">
        <f>(LosAngeles!$C$23*10^3)/LosAngeles!$B$8</f>
        <v>0</v>
      </c>
      <c r="H163" s="71">
        <f>(LasVegas!$C$23*10^3)/LasVegas!$B$8</f>
        <v>0</v>
      </c>
      <c r="I163" s="71">
        <f>(SanFrancisco!$C$23*10^3)/SanFrancisco!$B$8</f>
        <v>0</v>
      </c>
      <c r="J163" s="71">
        <f>(Baltimore!$C$23*10^3)/Baltimore!$B$8</f>
        <v>0</v>
      </c>
      <c r="K163" s="71">
        <f>(Albuquerque!$C$23*10^3)/Albuquerque!$B$8</f>
        <v>0</v>
      </c>
      <c r="L163" s="71">
        <f>(Seattle!$C$23*10^3)/Seattle!$B$8</f>
        <v>0</v>
      </c>
      <c r="M163" s="71">
        <f>(Chicago!$C$23*10^3)/Chicago!$B$8</f>
        <v>0</v>
      </c>
      <c r="N163" s="71">
        <f>(Boulder!$C$23*10^3)/Boulder!$B$8</f>
        <v>0</v>
      </c>
      <c r="O163" s="71">
        <f>(Minneapolis!$C$23*10^3)/Minneapolis!$B$8</f>
        <v>0</v>
      </c>
      <c r="P163" s="71">
        <f>(Helena!$C$23*10^3)/Helena!$B$8</f>
        <v>0</v>
      </c>
      <c r="Q163" s="71">
        <f>(Duluth!$C$23*10^3)/Duluth!$B$8</f>
        <v>0</v>
      </c>
      <c r="R163" s="71">
        <f>(Fairbanks!$C$23*10^3)/Fairbanks!$B$8</f>
        <v>0</v>
      </c>
    </row>
    <row r="164" spans="1:18">
      <c r="A164" s="5"/>
      <c r="B164" s="9" t="s">
        <v>322</v>
      </c>
      <c r="C164" s="71">
        <f>(Miami!$C$24*10^3)/Miami!$B$8</f>
        <v>329.10837889555927</v>
      </c>
      <c r="D164" s="71">
        <f>(Houston!$C$24*10^3)/Houston!$B$8</f>
        <v>417.25068288250009</v>
      </c>
      <c r="E164" s="71">
        <f>(Phoenix!$C$24*10^3)/Phoenix!$B$8</f>
        <v>366.62262489544111</v>
      </c>
      <c r="F164" s="71">
        <f>(Atlanta!$C$24*10^3)/Atlanta!$B$8</f>
        <v>502.14494296752218</v>
      </c>
      <c r="G164" s="71">
        <f>(LosAngeles!$C$24*10^3)/LosAngeles!$B$8</f>
        <v>485.63941512292763</v>
      </c>
      <c r="H164" s="71">
        <f>(LasVegas!$C$24*10^3)/LasVegas!$B$8</f>
        <v>427.64001625344082</v>
      </c>
      <c r="I164" s="71">
        <f>(SanFrancisco!$C$24*10^3)/SanFrancisco!$B$8</f>
        <v>558.28806491504395</v>
      </c>
      <c r="J164" s="71">
        <f>(Baltimore!$C$24*10^3)/Baltimore!$B$8</f>
        <v>568.87219277779582</v>
      </c>
      <c r="K164" s="71">
        <f>(Albuquerque!$C$24*10^3)/Albuquerque!$B$8</f>
        <v>556.22377215566985</v>
      </c>
      <c r="L164" s="71">
        <f>(Seattle!$C$24*10^3)/Seattle!$B$8</f>
        <v>603.583513510893</v>
      </c>
      <c r="M164" s="71">
        <f>(Chicago!$C$24*10^3)/Chicago!$B$8</f>
        <v>627.44187235407821</v>
      </c>
      <c r="N164" s="71">
        <f>(Boulder!$C$24*10^3)/Boulder!$B$8</f>
        <v>624.38421582877118</v>
      </c>
      <c r="O164" s="71">
        <f>(Minneapolis!$C$24*10^3)/Minneapolis!$B$8</f>
        <v>678.04789476514043</v>
      </c>
      <c r="P164" s="71">
        <f>(Helena!$C$24*10^3)/Helena!$B$8</f>
        <v>687.23672995577897</v>
      </c>
      <c r="Q164" s="71">
        <f>(Duluth!$C$24*10^3)/Duluth!$B$8</f>
        <v>761.52041948685303</v>
      </c>
      <c r="R164" s="71">
        <f>(Fairbanks!$C$24*10^3)/Fairbanks!$B$8</f>
        <v>862.56499393140234</v>
      </c>
    </row>
    <row r="165" spans="1:18">
      <c r="A165" s="5"/>
      <c r="B165" s="9" t="s">
        <v>323</v>
      </c>
      <c r="C165" s="71">
        <f>(Miami!$C$25*10^3)/Miami!$B$8</f>
        <v>0</v>
      </c>
      <c r="D165" s="71">
        <f>(Houston!$C$25*10^3)/Houston!$B$8</f>
        <v>0</v>
      </c>
      <c r="E165" s="71">
        <f>(Phoenix!$C$25*10^3)/Phoenix!$B$8</f>
        <v>0</v>
      </c>
      <c r="F165" s="71">
        <f>(Atlanta!$C$25*10^3)/Atlanta!$B$8</f>
        <v>0</v>
      </c>
      <c r="G165" s="71">
        <f>(LosAngeles!$C$25*10^3)/LosAngeles!$B$8</f>
        <v>0</v>
      </c>
      <c r="H165" s="71">
        <f>(LasVegas!$C$25*10^3)/LasVegas!$B$8</f>
        <v>0</v>
      </c>
      <c r="I165" s="71">
        <f>(SanFrancisco!$C$25*10^3)/SanFrancisco!$B$8</f>
        <v>0</v>
      </c>
      <c r="J165" s="71">
        <f>(Baltimore!$C$25*10^3)/Baltimore!$B$8</f>
        <v>0</v>
      </c>
      <c r="K165" s="71">
        <f>(Albuquerque!$C$25*10^3)/Albuquerque!$B$8</f>
        <v>0</v>
      </c>
      <c r="L165" s="71">
        <f>(Seattle!$C$25*10^3)/Seattle!$B$8</f>
        <v>0</v>
      </c>
      <c r="M165" s="71">
        <f>(Chicago!$C$25*10^3)/Chicago!$B$8</f>
        <v>0</v>
      </c>
      <c r="N165" s="71">
        <f>(Boulder!$C$25*10^3)/Boulder!$B$8</f>
        <v>0</v>
      </c>
      <c r="O165" s="71">
        <f>(Minneapolis!$C$25*10^3)/Minneapolis!$B$8</f>
        <v>0</v>
      </c>
      <c r="P165" s="71">
        <f>(Helena!$C$25*10^3)/Helena!$B$8</f>
        <v>0</v>
      </c>
      <c r="Q165" s="71">
        <f>(Duluth!$C$25*10^3)/Duluth!$B$8</f>
        <v>0</v>
      </c>
      <c r="R165" s="71">
        <f>(Fairbanks!$C$25*10^3)/Fairbanks!$B$8</f>
        <v>0</v>
      </c>
    </row>
    <row r="166" spans="1:18">
      <c r="A166" s="5"/>
      <c r="B166" s="9" t="s">
        <v>324</v>
      </c>
      <c r="C166" s="71">
        <f>(Miami!$C$26*10^3)/Miami!$B$8</f>
        <v>0</v>
      </c>
      <c r="D166" s="71">
        <f>(Houston!$C$26*10^3)/Houston!$B$8</f>
        <v>0</v>
      </c>
      <c r="E166" s="71">
        <f>(Phoenix!$C$26*10^3)/Phoenix!$B$8</f>
        <v>0</v>
      </c>
      <c r="F166" s="71">
        <f>(Atlanta!$C$26*10^3)/Atlanta!$B$8</f>
        <v>0</v>
      </c>
      <c r="G166" s="71">
        <f>(LosAngeles!$C$26*10^3)/LosAngeles!$B$8</f>
        <v>0</v>
      </c>
      <c r="H166" s="71">
        <f>(LasVegas!$C$26*10^3)/LasVegas!$B$8</f>
        <v>0</v>
      </c>
      <c r="I166" s="71">
        <f>(SanFrancisco!$C$26*10^3)/SanFrancisco!$B$8</f>
        <v>0</v>
      </c>
      <c r="J166" s="71">
        <f>(Baltimore!$C$26*10^3)/Baltimore!$B$8</f>
        <v>0</v>
      </c>
      <c r="K166" s="71">
        <f>(Albuquerque!$C$26*10^3)/Albuquerque!$B$8</f>
        <v>0</v>
      </c>
      <c r="L166" s="71">
        <f>(Seattle!$C$26*10^3)/Seattle!$B$8</f>
        <v>0</v>
      </c>
      <c r="M166" s="71">
        <f>(Chicago!$C$26*10^3)/Chicago!$B$8</f>
        <v>0</v>
      </c>
      <c r="N166" s="71">
        <f>(Boulder!$C$26*10^3)/Boulder!$B$8</f>
        <v>0</v>
      </c>
      <c r="O166" s="71">
        <f>(Minneapolis!$C$26*10^3)/Minneapolis!$B$8</f>
        <v>0</v>
      </c>
      <c r="P166" s="71">
        <f>(Helena!$C$26*10^3)/Helena!$B$8</f>
        <v>0</v>
      </c>
      <c r="Q166" s="71">
        <f>(Duluth!$C$26*10^3)/Duluth!$B$8</f>
        <v>0</v>
      </c>
      <c r="R166" s="71">
        <f>(Fairbanks!$C$26*10^3)/Fairbanks!$B$8</f>
        <v>0</v>
      </c>
    </row>
    <row r="167" spans="1:18">
      <c r="A167" s="5"/>
      <c r="B167" s="9" t="s">
        <v>215</v>
      </c>
      <c r="C167" s="71">
        <f>(Miami!$C$28*10^3)/Miami!$B$8</f>
        <v>439.00155923735747</v>
      </c>
      <c r="D167" s="71">
        <f>(Houston!$C$28*10^3)/Houston!$B$8</f>
        <v>545.01471535765063</v>
      </c>
      <c r="E167" s="71">
        <f>(Phoenix!$C$28*10^3)/Phoenix!$B$8</f>
        <v>485.87563649761262</v>
      </c>
      <c r="F167" s="71">
        <f>(Atlanta!$C$28*10^3)/Atlanta!$B$8</f>
        <v>650.42585954171284</v>
      </c>
      <c r="G167" s="71">
        <f>(LosAngeles!$C$28*10^3)/LosAngeles!$B$8</f>
        <v>598.7436195989701</v>
      </c>
      <c r="H167" s="71">
        <f>(LasVegas!$C$28*10^3)/LasVegas!$B$8</f>
        <v>557.39430195261639</v>
      </c>
      <c r="I167" s="71">
        <f>(SanFrancisco!$C$28*10^3)/SanFrancisco!$B$8</f>
        <v>688.51126767143012</v>
      </c>
      <c r="J167" s="71">
        <f>(Baltimore!$C$28*10^3)/Baltimore!$B$8</f>
        <v>751.37876599011565</v>
      </c>
      <c r="K167" s="71">
        <f>(Albuquerque!$C$28*10^3)/Albuquerque!$B$8</f>
        <v>722.58091243150227</v>
      </c>
      <c r="L167" s="71">
        <f>(Seattle!$C$28*10^3)/Seattle!$B$8</f>
        <v>776.76551238443437</v>
      </c>
      <c r="M167" s="71">
        <f>(Chicago!$C$28*10^3)/Chicago!$B$8</f>
        <v>840.57701477882006</v>
      </c>
      <c r="N167" s="71">
        <f>(Boulder!$C$28*10^3)/Boulder!$B$8</f>
        <v>818.53791308992538</v>
      </c>
      <c r="O167" s="71">
        <f>(Minneapolis!$C$28*10^3)/Minneapolis!$B$8</f>
        <v>923.05088719636069</v>
      </c>
      <c r="P167" s="71">
        <f>(Helena!$C$28*10^3)/Helena!$B$8</f>
        <v>919.17615151309474</v>
      </c>
      <c r="Q167" s="71">
        <f>(Duluth!$C$28*10^3)/Duluth!$B$8</f>
        <v>1042.2219264558244</v>
      </c>
      <c r="R167" s="71">
        <f>(Fairbanks!$C$28*10^3)/Fairbanks!$B$8</f>
        <v>1236.6365249367798</v>
      </c>
    </row>
    <row r="168" spans="1:18">
      <c r="A168" s="5"/>
      <c r="B168" s="8" t="s">
        <v>332</v>
      </c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</row>
    <row r="169" spans="1:18">
      <c r="A169" s="5"/>
      <c r="B169" s="9" t="s">
        <v>195</v>
      </c>
      <c r="C169" s="71">
        <f>(Miami!$E$13*10^3)/Miami!$B$8</f>
        <v>0</v>
      </c>
      <c r="D169" s="71">
        <f>(Houston!$E$13*10^3)/Houston!$B$8</f>
        <v>0</v>
      </c>
      <c r="E169" s="71">
        <f>(Phoenix!$E$13*10^3)/Phoenix!$B$8</f>
        <v>0</v>
      </c>
      <c r="F169" s="71">
        <f>(Atlanta!$E$13*10^3)/Atlanta!$B$8</f>
        <v>0</v>
      </c>
      <c r="G169" s="71">
        <f>(LosAngeles!$E$13*10^3)/LosAngeles!$B$8</f>
        <v>0</v>
      </c>
      <c r="H169" s="71">
        <f>(LasVegas!$E$13*10^3)/LasVegas!$B$8</f>
        <v>0</v>
      </c>
      <c r="I169" s="71">
        <f>(SanFrancisco!$E$13*10^3)/SanFrancisco!$B$8</f>
        <v>0</v>
      </c>
      <c r="J169" s="71">
        <f>(Baltimore!$E$13*10^3)/Baltimore!$B$8</f>
        <v>0</v>
      </c>
      <c r="K169" s="71">
        <f>(Albuquerque!$E$13*10^3)/Albuquerque!$B$8</f>
        <v>0</v>
      </c>
      <c r="L169" s="71">
        <f>(Seattle!$E$13*10^3)/Seattle!$B$8</f>
        <v>0</v>
      </c>
      <c r="M169" s="71">
        <f>(Chicago!$E$13*10^3)/Chicago!$B$8</f>
        <v>0</v>
      </c>
      <c r="N169" s="71">
        <f>(Boulder!$E$13*10^3)/Boulder!$B$8</f>
        <v>0</v>
      </c>
      <c r="O169" s="71">
        <f>(Minneapolis!$E$13*10^3)/Minneapolis!$B$8</f>
        <v>0</v>
      </c>
      <c r="P169" s="71">
        <f>(Helena!$E$13*10^3)/Helena!$B$8</f>
        <v>0</v>
      </c>
      <c r="Q169" s="71">
        <f>(Duluth!$E$13*10^3)/Duluth!$B$8</f>
        <v>0</v>
      </c>
      <c r="R169" s="71">
        <f>(Fairbanks!$E$13*10^3)/Fairbanks!$B$8</f>
        <v>0</v>
      </c>
    </row>
    <row r="170" spans="1:18">
      <c r="A170" s="5"/>
      <c r="B170" s="9" t="s">
        <v>196</v>
      </c>
      <c r="C170" s="71">
        <f>(Miami!$E$14*10^3)/Miami!$B$8</f>
        <v>0</v>
      </c>
      <c r="D170" s="71">
        <f>(Houston!$E$14*10^3)/Houston!$B$8</f>
        <v>0</v>
      </c>
      <c r="E170" s="71">
        <f>(Phoenix!$E$14*10^3)/Phoenix!$B$8</f>
        <v>0</v>
      </c>
      <c r="F170" s="71">
        <f>(Atlanta!$E$14*10^3)/Atlanta!$B$8</f>
        <v>0</v>
      </c>
      <c r="G170" s="71">
        <f>(LosAngeles!$E$14*10^3)/LosAngeles!$B$8</f>
        <v>0</v>
      </c>
      <c r="H170" s="71">
        <f>(LasVegas!$E$14*10^3)/LasVegas!$B$8</f>
        <v>0</v>
      </c>
      <c r="I170" s="71">
        <f>(SanFrancisco!$E$14*10^3)/SanFrancisco!$B$8</f>
        <v>0</v>
      </c>
      <c r="J170" s="71">
        <f>(Baltimore!$E$14*10^3)/Baltimore!$B$8</f>
        <v>0</v>
      </c>
      <c r="K170" s="71">
        <f>(Albuquerque!$E$14*10^3)/Albuquerque!$B$8</f>
        <v>0</v>
      </c>
      <c r="L170" s="71">
        <f>(Seattle!$E$14*10^3)/Seattle!$B$8</f>
        <v>0</v>
      </c>
      <c r="M170" s="71">
        <f>(Chicago!$E$14*10^3)/Chicago!$B$8</f>
        <v>0</v>
      </c>
      <c r="N170" s="71">
        <f>(Boulder!$E$14*10^3)/Boulder!$B$8</f>
        <v>0</v>
      </c>
      <c r="O170" s="71">
        <f>(Minneapolis!$E$14*10^3)/Minneapolis!$B$8</f>
        <v>0</v>
      </c>
      <c r="P170" s="71">
        <f>(Helena!$E$14*10^3)/Helena!$B$8</f>
        <v>0</v>
      </c>
      <c r="Q170" s="71">
        <f>(Duluth!$E$14*10^3)/Duluth!$B$8</f>
        <v>0</v>
      </c>
      <c r="R170" s="71">
        <f>(Fairbanks!$E$14*10^3)/Fairbanks!$B$8</f>
        <v>0</v>
      </c>
    </row>
    <row r="171" spans="1:18">
      <c r="A171" s="5"/>
      <c r="B171" s="9" t="s">
        <v>204</v>
      </c>
      <c r="C171" s="71">
        <f>(Miami!$E$15*10^3)/Miami!$B$8</f>
        <v>0</v>
      </c>
      <c r="D171" s="71">
        <f>(Houston!$E$15*10^3)/Houston!$B$8</f>
        <v>0</v>
      </c>
      <c r="E171" s="71">
        <f>(Phoenix!$E$15*10^3)/Phoenix!$B$8</f>
        <v>0</v>
      </c>
      <c r="F171" s="71">
        <f>(Atlanta!$E$15*10^3)/Atlanta!$B$8</f>
        <v>0</v>
      </c>
      <c r="G171" s="71">
        <f>(LosAngeles!$E$15*10^3)/LosAngeles!$B$8</f>
        <v>0</v>
      </c>
      <c r="H171" s="71">
        <f>(LasVegas!$E$15*10^3)/LasVegas!$B$8</f>
        <v>0</v>
      </c>
      <c r="I171" s="71">
        <f>(SanFrancisco!$E$15*10^3)/SanFrancisco!$B$8</f>
        <v>0</v>
      </c>
      <c r="J171" s="71">
        <f>(Baltimore!$E$15*10^3)/Baltimore!$B$8</f>
        <v>0</v>
      </c>
      <c r="K171" s="71">
        <f>(Albuquerque!$E$15*10^3)/Albuquerque!$B$8</f>
        <v>0</v>
      </c>
      <c r="L171" s="71">
        <f>(Seattle!$E$15*10^3)/Seattle!$B$8</f>
        <v>0</v>
      </c>
      <c r="M171" s="71">
        <f>(Chicago!$E$15*10^3)/Chicago!$B$8</f>
        <v>0</v>
      </c>
      <c r="N171" s="71">
        <f>(Boulder!$E$15*10^3)/Boulder!$B$8</f>
        <v>0</v>
      </c>
      <c r="O171" s="71">
        <f>(Minneapolis!$E$15*10^3)/Minneapolis!$B$8</f>
        <v>0</v>
      </c>
      <c r="P171" s="71">
        <f>(Helena!$E$15*10^3)/Helena!$B$8</f>
        <v>0</v>
      </c>
      <c r="Q171" s="71">
        <f>(Duluth!$E$15*10^3)/Duluth!$B$8</f>
        <v>0</v>
      </c>
      <c r="R171" s="71">
        <f>(Fairbanks!$E$15*10^3)/Fairbanks!$B$8</f>
        <v>0</v>
      </c>
    </row>
    <row r="172" spans="1:18">
      <c r="A172" s="5"/>
      <c r="B172" s="9" t="s">
        <v>205</v>
      </c>
      <c r="C172" s="71">
        <f>(Miami!$E$16*10^3)/Miami!$B$8</f>
        <v>0</v>
      </c>
      <c r="D172" s="71">
        <f>(Houston!$E$16*10^3)/Houston!$B$8</f>
        <v>0</v>
      </c>
      <c r="E172" s="71">
        <f>(Phoenix!$E$16*10^3)/Phoenix!$B$8</f>
        <v>0</v>
      </c>
      <c r="F172" s="71">
        <f>(Atlanta!$E$16*10^3)/Atlanta!$B$8</f>
        <v>0</v>
      </c>
      <c r="G172" s="71">
        <f>(LosAngeles!$E$16*10^3)/LosAngeles!$B$8</f>
        <v>0</v>
      </c>
      <c r="H172" s="71">
        <f>(LasVegas!$E$16*10^3)/LasVegas!$B$8</f>
        <v>0</v>
      </c>
      <c r="I172" s="71">
        <f>(SanFrancisco!$E$16*10^3)/SanFrancisco!$B$8</f>
        <v>0</v>
      </c>
      <c r="J172" s="71">
        <f>(Baltimore!$E$16*10^3)/Baltimore!$B$8</f>
        <v>0</v>
      </c>
      <c r="K172" s="71">
        <f>(Albuquerque!$E$16*10^3)/Albuquerque!$B$8</f>
        <v>0</v>
      </c>
      <c r="L172" s="71">
        <f>(Seattle!$E$16*10^3)/Seattle!$B$8</f>
        <v>0</v>
      </c>
      <c r="M172" s="71">
        <f>(Chicago!$E$16*10^3)/Chicago!$B$8</f>
        <v>0</v>
      </c>
      <c r="N172" s="71">
        <f>(Boulder!$E$16*10^3)/Boulder!$B$8</f>
        <v>0</v>
      </c>
      <c r="O172" s="71">
        <f>(Minneapolis!$E$16*10^3)/Minneapolis!$B$8</f>
        <v>0</v>
      </c>
      <c r="P172" s="71">
        <f>(Helena!$E$16*10^3)/Helena!$B$8</f>
        <v>0</v>
      </c>
      <c r="Q172" s="71">
        <f>(Duluth!$E$16*10^3)/Duluth!$B$8</f>
        <v>0</v>
      </c>
      <c r="R172" s="71">
        <f>(Fairbanks!$E$16*10^3)/Fairbanks!$B$8</f>
        <v>0</v>
      </c>
    </row>
    <row r="173" spans="1:18">
      <c r="A173" s="5"/>
      <c r="B173" s="9" t="s">
        <v>206</v>
      </c>
      <c r="C173" s="71">
        <f>(Miami!$E$17*10^3)/Miami!$B$8</f>
        <v>0</v>
      </c>
      <c r="D173" s="71">
        <f>(Houston!$E$17*10^3)/Houston!$B$8</f>
        <v>0</v>
      </c>
      <c r="E173" s="71">
        <f>(Phoenix!$E$17*10^3)/Phoenix!$B$8</f>
        <v>0</v>
      </c>
      <c r="F173" s="71">
        <f>(Atlanta!$E$17*10^3)/Atlanta!$B$8</f>
        <v>0</v>
      </c>
      <c r="G173" s="71">
        <f>(LosAngeles!$E$17*10^3)/LosAngeles!$B$8</f>
        <v>0</v>
      </c>
      <c r="H173" s="71">
        <f>(LasVegas!$E$17*10^3)/LasVegas!$B$8</f>
        <v>0</v>
      </c>
      <c r="I173" s="71">
        <f>(SanFrancisco!$E$17*10^3)/SanFrancisco!$B$8</f>
        <v>0</v>
      </c>
      <c r="J173" s="71">
        <f>(Baltimore!$E$17*10^3)/Baltimore!$B$8</f>
        <v>0</v>
      </c>
      <c r="K173" s="71">
        <f>(Albuquerque!$E$17*10^3)/Albuquerque!$B$8</f>
        <v>0</v>
      </c>
      <c r="L173" s="71">
        <f>(Seattle!$E$17*10^3)/Seattle!$B$8</f>
        <v>0</v>
      </c>
      <c r="M173" s="71">
        <f>(Chicago!$E$17*10^3)/Chicago!$B$8</f>
        <v>0</v>
      </c>
      <c r="N173" s="71">
        <f>(Boulder!$E$17*10^3)/Boulder!$B$8</f>
        <v>0</v>
      </c>
      <c r="O173" s="71">
        <f>(Minneapolis!$E$17*10^3)/Minneapolis!$B$8</f>
        <v>0</v>
      </c>
      <c r="P173" s="71">
        <f>(Helena!$E$17*10^3)/Helena!$B$8</f>
        <v>0</v>
      </c>
      <c r="Q173" s="71">
        <f>(Duluth!$E$17*10^3)/Duluth!$B$8</f>
        <v>0</v>
      </c>
      <c r="R173" s="71">
        <f>(Fairbanks!$E$17*10^3)/Fairbanks!$B$8</f>
        <v>0</v>
      </c>
    </row>
    <row r="174" spans="1:18">
      <c r="A174" s="5"/>
      <c r="B174" s="9" t="s">
        <v>207</v>
      </c>
      <c r="C174" s="71">
        <f>(Miami!$E$18*10^3)/Miami!$B$8</f>
        <v>0</v>
      </c>
      <c r="D174" s="71">
        <f>(Houston!$E$18*10^3)/Houston!$B$8</f>
        <v>0</v>
      </c>
      <c r="E174" s="71">
        <f>(Phoenix!$E$18*10^3)/Phoenix!$B$8</f>
        <v>0</v>
      </c>
      <c r="F174" s="71">
        <f>(Atlanta!$E$18*10^3)/Atlanta!$B$8</f>
        <v>0</v>
      </c>
      <c r="G174" s="71">
        <f>(LosAngeles!$E$18*10^3)/LosAngeles!$B$8</f>
        <v>0</v>
      </c>
      <c r="H174" s="71">
        <f>(LasVegas!$E$18*10^3)/LasVegas!$B$8</f>
        <v>0</v>
      </c>
      <c r="I174" s="71">
        <f>(SanFrancisco!$E$18*10^3)/SanFrancisco!$B$8</f>
        <v>0</v>
      </c>
      <c r="J174" s="71">
        <f>(Baltimore!$E$18*10^3)/Baltimore!$B$8</f>
        <v>0</v>
      </c>
      <c r="K174" s="71">
        <f>(Albuquerque!$E$18*10^3)/Albuquerque!$B$8</f>
        <v>0</v>
      </c>
      <c r="L174" s="71">
        <f>(Seattle!$E$18*10^3)/Seattle!$B$8</f>
        <v>0</v>
      </c>
      <c r="M174" s="71">
        <f>(Chicago!$E$18*10^3)/Chicago!$B$8</f>
        <v>0</v>
      </c>
      <c r="N174" s="71">
        <f>(Boulder!$E$18*10^3)/Boulder!$B$8</f>
        <v>0</v>
      </c>
      <c r="O174" s="71">
        <f>(Minneapolis!$E$18*10^3)/Minneapolis!$B$8</f>
        <v>0</v>
      </c>
      <c r="P174" s="71">
        <f>(Helena!$E$18*10^3)/Helena!$B$8</f>
        <v>0</v>
      </c>
      <c r="Q174" s="71">
        <f>(Duluth!$E$18*10^3)/Duluth!$B$8</f>
        <v>0</v>
      </c>
      <c r="R174" s="71">
        <f>(Fairbanks!$E$18*10^3)/Fairbanks!$B$8</f>
        <v>0</v>
      </c>
    </row>
    <row r="175" spans="1:18">
      <c r="A175" s="5"/>
      <c r="B175" s="9" t="s">
        <v>208</v>
      </c>
      <c r="C175" s="71">
        <f>(Miami!$E$19*10^3)/Miami!$B$8</f>
        <v>0</v>
      </c>
      <c r="D175" s="71">
        <f>(Houston!$E$19*10^3)/Houston!$B$8</f>
        <v>0</v>
      </c>
      <c r="E175" s="71">
        <f>(Phoenix!$E$19*10^3)/Phoenix!$B$8</f>
        <v>0</v>
      </c>
      <c r="F175" s="71">
        <f>(Atlanta!$E$19*10^3)/Atlanta!$B$8</f>
        <v>0</v>
      </c>
      <c r="G175" s="71">
        <f>(LosAngeles!$E$19*10^3)/LosAngeles!$B$8</f>
        <v>0</v>
      </c>
      <c r="H175" s="71">
        <f>(LasVegas!$E$19*10^3)/LasVegas!$B$8</f>
        <v>0</v>
      </c>
      <c r="I175" s="71">
        <f>(SanFrancisco!$E$19*10^3)/SanFrancisco!$B$8</f>
        <v>0</v>
      </c>
      <c r="J175" s="71">
        <f>(Baltimore!$E$19*10^3)/Baltimore!$B$8</f>
        <v>0</v>
      </c>
      <c r="K175" s="71">
        <f>(Albuquerque!$E$19*10^3)/Albuquerque!$B$8</f>
        <v>0</v>
      </c>
      <c r="L175" s="71">
        <f>(Seattle!$E$19*10^3)/Seattle!$B$8</f>
        <v>0</v>
      </c>
      <c r="M175" s="71">
        <f>(Chicago!$E$19*10^3)/Chicago!$B$8</f>
        <v>0</v>
      </c>
      <c r="N175" s="71">
        <f>(Boulder!$E$19*10^3)/Boulder!$B$8</f>
        <v>0</v>
      </c>
      <c r="O175" s="71">
        <f>(Minneapolis!$E$19*10^3)/Minneapolis!$B$8</f>
        <v>0</v>
      </c>
      <c r="P175" s="71">
        <f>(Helena!$E$19*10^3)/Helena!$B$8</f>
        <v>0</v>
      </c>
      <c r="Q175" s="71">
        <f>(Duluth!$E$19*10^3)/Duluth!$B$8</f>
        <v>0</v>
      </c>
      <c r="R175" s="71">
        <f>(Fairbanks!$E$19*10^3)/Fairbanks!$B$8</f>
        <v>0</v>
      </c>
    </row>
    <row r="176" spans="1:18">
      <c r="A176" s="5"/>
      <c r="B176" s="9" t="s">
        <v>209</v>
      </c>
      <c r="C176" s="71">
        <f>(Miami!$E$20*10^3)/Miami!$B$8</f>
        <v>0</v>
      </c>
      <c r="D176" s="71">
        <f>(Houston!$E$20*10^3)/Houston!$B$8</f>
        <v>0</v>
      </c>
      <c r="E176" s="71">
        <f>(Phoenix!$E$20*10^3)/Phoenix!$B$8</f>
        <v>0</v>
      </c>
      <c r="F176" s="71">
        <f>(Atlanta!$E$20*10^3)/Atlanta!$B$8</f>
        <v>0</v>
      </c>
      <c r="G176" s="71">
        <f>(LosAngeles!$E$20*10^3)/LosAngeles!$B$8</f>
        <v>0</v>
      </c>
      <c r="H176" s="71">
        <f>(LasVegas!$E$20*10^3)/LasVegas!$B$8</f>
        <v>0</v>
      </c>
      <c r="I176" s="71">
        <f>(SanFrancisco!$E$20*10^3)/SanFrancisco!$B$8</f>
        <v>0</v>
      </c>
      <c r="J176" s="71">
        <f>(Baltimore!$E$20*10^3)/Baltimore!$B$8</f>
        <v>0</v>
      </c>
      <c r="K176" s="71">
        <f>(Albuquerque!$E$20*10^3)/Albuquerque!$B$8</f>
        <v>0</v>
      </c>
      <c r="L176" s="71">
        <f>(Seattle!$E$20*10^3)/Seattle!$B$8</f>
        <v>0</v>
      </c>
      <c r="M176" s="71">
        <f>(Chicago!$E$20*10^3)/Chicago!$B$8</f>
        <v>0</v>
      </c>
      <c r="N176" s="71">
        <f>(Boulder!$E$20*10^3)/Boulder!$B$8</f>
        <v>0</v>
      </c>
      <c r="O176" s="71">
        <f>(Minneapolis!$E$20*10^3)/Minneapolis!$B$8</f>
        <v>0</v>
      </c>
      <c r="P176" s="71">
        <f>(Helena!$E$20*10^3)/Helena!$B$8</f>
        <v>0</v>
      </c>
      <c r="Q176" s="71">
        <f>(Duluth!$E$20*10^3)/Duluth!$B$8</f>
        <v>0</v>
      </c>
      <c r="R176" s="71">
        <f>(Fairbanks!$E$20*10^3)/Fairbanks!$B$8</f>
        <v>0</v>
      </c>
    </row>
    <row r="177" spans="1:18">
      <c r="A177" s="5"/>
      <c r="B177" s="9" t="s">
        <v>210</v>
      </c>
      <c r="C177" s="71">
        <f>(Miami!$E$21*10^3)/Miami!$B$8</f>
        <v>0</v>
      </c>
      <c r="D177" s="71">
        <f>(Houston!$E$21*10^3)/Houston!$B$8</f>
        <v>0</v>
      </c>
      <c r="E177" s="71">
        <f>(Phoenix!$E$21*10^3)/Phoenix!$B$8</f>
        <v>0</v>
      </c>
      <c r="F177" s="71">
        <f>(Atlanta!$E$21*10^3)/Atlanta!$B$8</f>
        <v>0</v>
      </c>
      <c r="G177" s="71">
        <f>(LosAngeles!$E$21*10^3)/LosAngeles!$B$8</f>
        <v>0</v>
      </c>
      <c r="H177" s="71">
        <f>(LasVegas!$E$21*10^3)/LasVegas!$B$8</f>
        <v>0</v>
      </c>
      <c r="I177" s="71">
        <f>(SanFrancisco!$E$21*10^3)/SanFrancisco!$B$8</f>
        <v>0</v>
      </c>
      <c r="J177" s="71">
        <f>(Baltimore!$E$21*10^3)/Baltimore!$B$8</f>
        <v>0</v>
      </c>
      <c r="K177" s="71">
        <f>(Albuquerque!$E$21*10^3)/Albuquerque!$B$8</f>
        <v>0</v>
      </c>
      <c r="L177" s="71">
        <f>(Seattle!$E$21*10^3)/Seattle!$B$8</f>
        <v>0</v>
      </c>
      <c r="M177" s="71">
        <f>(Chicago!$E$21*10^3)/Chicago!$B$8</f>
        <v>0</v>
      </c>
      <c r="N177" s="71">
        <f>(Boulder!$E$21*10^3)/Boulder!$B$8</f>
        <v>0</v>
      </c>
      <c r="O177" s="71">
        <f>(Minneapolis!$E$21*10^3)/Minneapolis!$B$8</f>
        <v>0</v>
      </c>
      <c r="P177" s="71">
        <f>(Helena!$E$21*10^3)/Helena!$B$8</f>
        <v>0</v>
      </c>
      <c r="Q177" s="71">
        <f>(Duluth!$E$21*10^3)/Duluth!$B$8</f>
        <v>0</v>
      </c>
      <c r="R177" s="71">
        <f>(Fairbanks!$E$21*10^3)/Fairbanks!$B$8</f>
        <v>0</v>
      </c>
    </row>
    <row r="178" spans="1:18">
      <c r="A178" s="5"/>
      <c r="B178" s="9" t="s">
        <v>211</v>
      </c>
      <c r="C178" s="71">
        <f>(Miami!$E$22*10^3)/Miami!$B$8</f>
        <v>0</v>
      </c>
      <c r="D178" s="71">
        <f>(Houston!$E$22*10^3)/Houston!$B$8</f>
        <v>0</v>
      </c>
      <c r="E178" s="71">
        <f>(Phoenix!$E$22*10^3)/Phoenix!$B$8</f>
        <v>0</v>
      </c>
      <c r="F178" s="71">
        <f>(Atlanta!$E$22*10^3)/Atlanta!$B$8</f>
        <v>0</v>
      </c>
      <c r="G178" s="71">
        <f>(LosAngeles!$E$22*10^3)/LosAngeles!$B$8</f>
        <v>0</v>
      </c>
      <c r="H178" s="71">
        <f>(LasVegas!$E$22*10^3)/LasVegas!$B$8</f>
        <v>0</v>
      </c>
      <c r="I178" s="71">
        <f>(SanFrancisco!$E$22*10^3)/SanFrancisco!$B$8</f>
        <v>0</v>
      </c>
      <c r="J178" s="71">
        <f>(Baltimore!$E$22*10^3)/Baltimore!$B$8</f>
        <v>0</v>
      </c>
      <c r="K178" s="71">
        <f>(Albuquerque!$E$22*10^3)/Albuquerque!$B$8</f>
        <v>0</v>
      </c>
      <c r="L178" s="71">
        <f>(Seattle!$E$22*10^3)/Seattle!$B$8</f>
        <v>0</v>
      </c>
      <c r="M178" s="71">
        <f>(Chicago!$E$22*10^3)/Chicago!$B$8</f>
        <v>0</v>
      </c>
      <c r="N178" s="71">
        <f>(Boulder!$E$22*10^3)/Boulder!$B$8</f>
        <v>0</v>
      </c>
      <c r="O178" s="71">
        <f>(Minneapolis!$E$22*10^3)/Minneapolis!$B$8</f>
        <v>0</v>
      </c>
      <c r="P178" s="71">
        <f>(Helena!$E$22*10^3)/Helena!$B$8</f>
        <v>0</v>
      </c>
      <c r="Q178" s="71">
        <f>(Duluth!$E$22*10^3)/Duluth!$B$8</f>
        <v>0</v>
      </c>
      <c r="R178" s="71">
        <f>(Fairbanks!$E$22*10^3)/Fairbanks!$B$8</f>
        <v>0</v>
      </c>
    </row>
    <row r="179" spans="1:18">
      <c r="A179" s="5"/>
      <c r="B179" s="9" t="s">
        <v>190</v>
      </c>
      <c r="C179" s="71">
        <f>(Miami!$E$23*10^3)/Miami!$B$8</f>
        <v>0</v>
      </c>
      <c r="D179" s="71">
        <f>(Houston!$E$23*10^3)/Houston!$B$8</f>
        <v>0</v>
      </c>
      <c r="E179" s="71">
        <f>(Phoenix!$E$23*10^3)/Phoenix!$B$8</f>
        <v>0</v>
      </c>
      <c r="F179" s="71">
        <f>(Atlanta!$E$23*10^3)/Atlanta!$B$8</f>
        <v>0</v>
      </c>
      <c r="G179" s="71">
        <f>(LosAngeles!$E$23*10^3)/LosAngeles!$B$8</f>
        <v>0</v>
      </c>
      <c r="H179" s="71">
        <f>(LasVegas!$E$23*10^3)/LasVegas!$B$8</f>
        <v>0</v>
      </c>
      <c r="I179" s="71">
        <f>(SanFrancisco!$E$23*10^3)/SanFrancisco!$B$8</f>
        <v>0</v>
      </c>
      <c r="J179" s="71">
        <f>(Baltimore!$E$23*10^3)/Baltimore!$B$8</f>
        <v>0</v>
      </c>
      <c r="K179" s="71">
        <f>(Albuquerque!$E$23*10^3)/Albuquerque!$B$8</f>
        <v>0</v>
      </c>
      <c r="L179" s="71">
        <f>(Seattle!$E$23*10^3)/Seattle!$B$8</f>
        <v>0</v>
      </c>
      <c r="M179" s="71">
        <f>(Chicago!$E$23*10^3)/Chicago!$B$8</f>
        <v>0</v>
      </c>
      <c r="N179" s="71">
        <f>(Boulder!$E$23*10^3)/Boulder!$B$8</f>
        <v>0</v>
      </c>
      <c r="O179" s="71">
        <f>(Minneapolis!$E$23*10^3)/Minneapolis!$B$8</f>
        <v>0</v>
      </c>
      <c r="P179" s="71">
        <f>(Helena!$E$23*10^3)/Helena!$B$8</f>
        <v>0</v>
      </c>
      <c r="Q179" s="71">
        <f>(Duluth!$E$23*10^3)/Duluth!$B$8</f>
        <v>0</v>
      </c>
      <c r="R179" s="71">
        <f>(Fairbanks!$E$23*10^3)/Fairbanks!$B$8</f>
        <v>0</v>
      </c>
    </row>
    <row r="180" spans="1:18">
      <c r="A180" s="5"/>
      <c r="B180" s="9" t="s">
        <v>212</v>
      </c>
      <c r="C180" s="71">
        <f>(Miami!$E$24*10^3)/Miami!$B$8</f>
        <v>0</v>
      </c>
      <c r="D180" s="71">
        <f>(Houston!$E$24*10^3)/Houston!$B$8</f>
        <v>0</v>
      </c>
      <c r="E180" s="71">
        <f>(Phoenix!$E$24*10^3)/Phoenix!$B$8</f>
        <v>0</v>
      </c>
      <c r="F180" s="71">
        <f>(Atlanta!$E$24*10^3)/Atlanta!$B$8</f>
        <v>0</v>
      </c>
      <c r="G180" s="71">
        <f>(LosAngeles!$E$24*10^3)/LosAngeles!$B$8</f>
        <v>0</v>
      </c>
      <c r="H180" s="71">
        <f>(LasVegas!$E$24*10^3)/LasVegas!$B$8</f>
        <v>0</v>
      </c>
      <c r="I180" s="71">
        <f>(SanFrancisco!$E$24*10^3)/SanFrancisco!$B$8</f>
        <v>0</v>
      </c>
      <c r="J180" s="71">
        <f>(Baltimore!$E$24*10^3)/Baltimore!$B$8</f>
        <v>0</v>
      </c>
      <c r="K180" s="71">
        <f>(Albuquerque!$E$24*10^3)/Albuquerque!$B$8</f>
        <v>0</v>
      </c>
      <c r="L180" s="71">
        <f>(Seattle!$E$24*10^3)/Seattle!$B$8</f>
        <v>0</v>
      </c>
      <c r="M180" s="71">
        <f>(Chicago!$E$24*10^3)/Chicago!$B$8</f>
        <v>0</v>
      </c>
      <c r="N180" s="71">
        <f>(Boulder!$E$24*10^3)/Boulder!$B$8</f>
        <v>0</v>
      </c>
      <c r="O180" s="71">
        <f>(Minneapolis!$E$24*10^3)/Minneapolis!$B$8</f>
        <v>0</v>
      </c>
      <c r="P180" s="71">
        <f>(Helena!$E$24*10^3)/Helena!$B$8</f>
        <v>0</v>
      </c>
      <c r="Q180" s="71">
        <f>(Duluth!$E$24*10^3)/Duluth!$B$8</f>
        <v>0</v>
      </c>
      <c r="R180" s="71">
        <f>(Fairbanks!$E$24*10^3)/Fairbanks!$B$8</f>
        <v>0</v>
      </c>
    </row>
    <row r="181" spans="1:18">
      <c r="A181" s="5"/>
      <c r="B181" s="9" t="s">
        <v>213</v>
      </c>
      <c r="C181" s="71">
        <f>(Miami!$E$25*10^3)/Miami!$B$8</f>
        <v>0</v>
      </c>
      <c r="D181" s="71">
        <f>(Houston!$E$25*10^3)/Houston!$B$8</f>
        <v>0</v>
      </c>
      <c r="E181" s="71">
        <f>(Phoenix!$E$25*10^3)/Phoenix!$B$8</f>
        <v>0</v>
      </c>
      <c r="F181" s="71">
        <f>(Atlanta!$E$25*10^3)/Atlanta!$B$8</f>
        <v>0</v>
      </c>
      <c r="G181" s="71">
        <f>(LosAngeles!$E$25*10^3)/LosAngeles!$B$8</f>
        <v>0</v>
      </c>
      <c r="H181" s="71">
        <f>(LasVegas!$E$25*10^3)/LasVegas!$B$8</f>
        <v>0</v>
      </c>
      <c r="I181" s="71">
        <f>(SanFrancisco!$E$25*10^3)/SanFrancisco!$B$8</f>
        <v>0</v>
      </c>
      <c r="J181" s="71">
        <f>(Baltimore!$E$25*10^3)/Baltimore!$B$8</f>
        <v>0</v>
      </c>
      <c r="K181" s="71">
        <f>(Albuquerque!$E$25*10^3)/Albuquerque!$B$8</f>
        <v>0</v>
      </c>
      <c r="L181" s="71">
        <f>(Seattle!$E$25*10^3)/Seattle!$B$8</f>
        <v>0</v>
      </c>
      <c r="M181" s="71">
        <f>(Chicago!$E$25*10^3)/Chicago!$B$8</f>
        <v>0</v>
      </c>
      <c r="N181" s="71">
        <f>(Boulder!$E$25*10^3)/Boulder!$B$8</f>
        <v>0</v>
      </c>
      <c r="O181" s="71">
        <f>(Minneapolis!$E$25*10^3)/Minneapolis!$B$8</f>
        <v>0</v>
      </c>
      <c r="P181" s="71">
        <f>(Helena!$E$25*10^3)/Helena!$B$8</f>
        <v>0</v>
      </c>
      <c r="Q181" s="71">
        <f>(Duluth!$E$25*10^3)/Duluth!$B$8</f>
        <v>0</v>
      </c>
      <c r="R181" s="71">
        <f>(Fairbanks!$E$25*10^3)/Fairbanks!$B$8</f>
        <v>0</v>
      </c>
    </row>
    <row r="182" spans="1:18">
      <c r="A182" s="5"/>
      <c r="B182" s="9" t="s">
        <v>214</v>
      </c>
      <c r="C182" s="71">
        <f>(Miami!$E$26*10^3)/Miami!$B$8</f>
        <v>0</v>
      </c>
      <c r="D182" s="71">
        <f>(Houston!$E$26*10^3)/Houston!$B$8</f>
        <v>0</v>
      </c>
      <c r="E182" s="71">
        <f>(Phoenix!$E$26*10^3)/Phoenix!$B$8</f>
        <v>0</v>
      </c>
      <c r="F182" s="71">
        <f>(Atlanta!$E$26*10^3)/Atlanta!$B$8</f>
        <v>0</v>
      </c>
      <c r="G182" s="71">
        <f>(LosAngeles!$E$26*10^3)/LosAngeles!$B$8</f>
        <v>0</v>
      </c>
      <c r="H182" s="71">
        <f>(LasVegas!$E$26*10^3)/LasVegas!$B$8</f>
        <v>0</v>
      </c>
      <c r="I182" s="71">
        <f>(SanFrancisco!$E$26*10^3)/SanFrancisco!$B$8</f>
        <v>0</v>
      </c>
      <c r="J182" s="71">
        <f>(Baltimore!$E$26*10^3)/Baltimore!$B$8</f>
        <v>0</v>
      </c>
      <c r="K182" s="71">
        <f>(Albuquerque!$E$26*10^3)/Albuquerque!$B$8</f>
        <v>0</v>
      </c>
      <c r="L182" s="71">
        <f>(Seattle!$E$26*10^3)/Seattle!$B$8</f>
        <v>0</v>
      </c>
      <c r="M182" s="71">
        <f>(Chicago!$E$26*10^3)/Chicago!$B$8</f>
        <v>0</v>
      </c>
      <c r="N182" s="71">
        <f>(Boulder!$E$26*10^3)/Boulder!$B$8</f>
        <v>0</v>
      </c>
      <c r="O182" s="71">
        <f>(Minneapolis!$E$26*10^3)/Minneapolis!$B$8</f>
        <v>0</v>
      </c>
      <c r="P182" s="71">
        <f>(Helena!$E$26*10^3)/Helena!$B$8</f>
        <v>0</v>
      </c>
      <c r="Q182" s="71">
        <f>(Duluth!$E$26*10^3)/Duluth!$B$8</f>
        <v>0</v>
      </c>
      <c r="R182" s="71">
        <f>(Fairbanks!$E$26*10^3)/Fairbanks!$B$8</f>
        <v>0</v>
      </c>
    </row>
    <row r="183" spans="1:18">
      <c r="A183" s="5"/>
      <c r="B183" s="9" t="s">
        <v>215</v>
      </c>
      <c r="C183" s="71">
        <f>(Miami!$E$28*10^3)/Miami!$B$8</f>
        <v>0</v>
      </c>
      <c r="D183" s="71">
        <f>(Houston!$E$28*10^3)/Houston!$B$8</f>
        <v>0</v>
      </c>
      <c r="E183" s="71">
        <f>(Phoenix!$E$28*10^3)/Phoenix!$B$8</f>
        <v>0</v>
      </c>
      <c r="F183" s="71">
        <f>(Atlanta!$E$28*10^3)/Atlanta!$B$8</f>
        <v>0</v>
      </c>
      <c r="G183" s="71">
        <f>(LosAngeles!$E$28*10^3)/LosAngeles!$B$8</f>
        <v>0</v>
      </c>
      <c r="H183" s="71">
        <f>(LasVegas!$E$28*10^3)/LasVegas!$B$8</f>
        <v>0</v>
      </c>
      <c r="I183" s="71">
        <f>(SanFrancisco!$E$28*10^3)/SanFrancisco!$B$8</f>
        <v>0</v>
      </c>
      <c r="J183" s="71">
        <f>(Baltimore!$E$28*10^3)/Baltimore!$B$8</f>
        <v>0</v>
      </c>
      <c r="K183" s="71">
        <f>(Albuquerque!$E$28*10^3)/Albuquerque!$B$8</f>
        <v>0</v>
      </c>
      <c r="L183" s="71">
        <f>(Seattle!$E$28*10^3)/Seattle!$B$8</f>
        <v>0</v>
      </c>
      <c r="M183" s="71">
        <f>(Chicago!$E$28*10^3)/Chicago!$B$8</f>
        <v>0</v>
      </c>
      <c r="N183" s="71">
        <f>(Boulder!$E$28*10^3)/Boulder!$B$8</f>
        <v>0</v>
      </c>
      <c r="O183" s="71">
        <f>(Minneapolis!$E$28*10^3)/Minneapolis!$B$8</f>
        <v>0</v>
      </c>
      <c r="P183" s="71">
        <f>(Helena!$E$28*10^3)/Helena!$B$8</f>
        <v>0</v>
      </c>
      <c r="Q183" s="71">
        <f>(Duluth!$E$28*10^3)/Duluth!$B$8</f>
        <v>0</v>
      </c>
      <c r="R183" s="71">
        <f>(Fairbanks!$E$28*10^3)/Fairbanks!$B$8</f>
        <v>0</v>
      </c>
    </row>
    <row r="184" spans="1:18">
      <c r="A184" s="5"/>
      <c r="B184" s="8" t="s">
        <v>333</v>
      </c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</row>
    <row r="185" spans="1:18">
      <c r="A185" s="5"/>
      <c r="B185" s="9" t="s">
        <v>195</v>
      </c>
      <c r="C185" s="71">
        <f>(Miami!$F$13*10^3)/Miami!$B$8</f>
        <v>0</v>
      </c>
      <c r="D185" s="71">
        <f>(Houston!$F$13*10^3)/Houston!$B$8</f>
        <v>0</v>
      </c>
      <c r="E185" s="71">
        <f>(Phoenix!$F$13*10^3)/Phoenix!$B$8</f>
        <v>0</v>
      </c>
      <c r="F185" s="71">
        <f>(Atlanta!$F$13*10^3)/Atlanta!$B$8</f>
        <v>0</v>
      </c>
      <c r="G185" s="71">
        <f>(LosAngeles!$F$13*10^3)/LosAngeles!$B$8</f>
        <v>0</v>
      </c>
      <c r="H185" s="71">
        <f>(LasVegas!$F$13*10^3)/LasVegas!$B$8</f>
        <v>0</v>
      </c>
      <c r="I185" s="71">
        <f>(SanFrancisco!$F$13*10^3)/SanFrancisco!$B$8</f>
        <v>0</v>
      </c>
      <c r="J185" s="71">
        <f>(Baltimore!$F$13*10^3)/Baltimore!$B$8</f>
        <v>0</v>
      </c>
      <c r="K185" s="71">
        <f>(Albuquerque!$F$13*10^3)/Albuquerque!$B$8</f>
        <v>0</v>
      </c>
      <c r="L185" s="71">
        <f>(Seattle!$F$13*10^3)/Seattle!$B$8</f>
        <v>0</v>
      </c>
      <c r="M185" s="71">
        <f>(Chicago!$F$13*10^3)/Chicago!$B$8</f>
        <v>0</v>
      </c>
      <c r="N185" s="71">
        <f>(Boulder!$F$13*10^3)/Boulder!$B$8</f>
        <v>0</v>
      </c>
      <c r="O185" s="71">
        <f>(Minneapolis!$F$13*10^3)/Minneapolis!$B$8</f>
        <v>0</v>
      </c>
      <c r="P185" s="71">
        <f>(Helena!$F$13*10^3)/Helena!$B$8</f>
        <v>0</v>
      </c>
      <c r="Q185" s="71">
        <f>(Duluth!$F$13*10^3)/Duluth!$B$8</f>
        <v>0</v>
      </c>
      <c r="R185" s="71">
        <f>(Fairbanks!$F$13*10^3)/Fairbanks!$B$8</f>
        <v>0</v>
      </c>
    </row>
    <row r="186" spans="1:18">
      <c r="A186" s="5"/>
      <c r="B186" s="9" t="s">
        <v>196</v>
      </c>
      <c r="C186" s="71">
        <f>(Miami!$F$14*10^3)/Miami!$B$8</f>
        <v>0</v>
      </c>
      <c r="D186" s="71">
        <f>(Houston!$F$14*10^3)/Houston!$B$8</f>
        <v>0</v>
      </c>
      <c r="E186" s="71">
        <f>(Phoenix!$F$14*10^3)/Phoenix!$B$8</f>
        <v>0</v>
      </c>
      <c r="F186" s="71">
        <f>(Atlanta!$F$14*10^3)/Atlanta!$B$8</f>
        <v>0</v>
      </c>
      <c r="G186" s="71">
        <f>(LosAngeles!$F$14*10^3)/LosAngeles!$B$8</f>
        <v>0</v>
      </c>
      <c r="H186" s="71">
        <f>(LasVegas!$F$14*10^3)/LasVegas!$B$8</f>
        <v>0</v>
      </c>
      <c r="I186" s="71">
        <f>(SanFrancisco!$F$14*10^3)/SanFrancisco!$B$8</f>
        <v>0</v>
      </c>
      <c r="J186" s="71">
        <f>(Baltimore!$F$14*10^3)/Baltimore!$B$8</f>
        <v>0</v>
      </c>
      <c r="K186" s="71">
        <f>(Albuquerque!$F$14*10^3)/Albuquerque!$B$8</f>
        <v>0</v>
      </c>
      <c r="L186" s="71">
        <f>(Seattle!$F$14*10^3)/Seattle!$B$8</f>
        <v>0</v>
      </c>
      <c r="M186" s="71">
        <f>(Chicago!$F$14*10^3)/Chicago!$B$8</f>
        <v>0</v>
      </c>
      <c r="N186" s="71">
        <f>(Boulder!$F$14*10^3)/Boulder!$B$8</f>
        <v>0</v>
      </c>
      <c r="O186" s="71">
        <f>(Minneapolis!$F$14*10^3)/Minneapolis!$B$8</f>
        <v>0</v>
      </c>
      <c r="P186" s="71">
        <f>(Helena!$F$14*10^3)/Helena!$B$8</f>
        <v>0</v>
      </c>
      <c r="Q186" s="71">
        <f>(Duluth!$F$14*10^3)/Duluth!$B$8</f>
        <v>0</v>
      </c>
      <c r="R186" s="71">
        <f>(Fairbanks!$F$14*10^3)/Fairbanks!$B$8</f>
        <v>0</v>
      </c>
    </row>
    <row r="187" spans="1:18">
      <c r="A187" s="5"/>
      <c r="B187" s="9" t="s">
        <v>204</v>
      </c>
      <c r="C187" s="71">
        <f>(Miami!$F$15*10^3)/Miami!$B$8</f>
        <v>0</v>
      </c>
      <c r="D187" s="71">
        <f>(Houston!$F$15*10^3)/Houston!$B$8</f>
        <v>0</v>
      </c>
      <c r="E187" s="71">
        <f>(Phoenix!$F$15*10^3)/Phoenix!$B$8</f>
        <v>0</v>
      </c>
      <c r="F187" s="71">
        <f>(Atlanta!$F$15*10^3)/Atlanta!$B$8</f>
        <v>0</v>
      </c>
      <c r="G187" s="71">
        <f>(LosAngeles!$F$15*10^3)/LosAngeles!$B$8</f>
        <v>0</v>
      </c>
      <c r="H187" s="71">
        <f>(LasVegas!$F$15*10^3)/LasVegas!$B$8</f>
        <v>0</v>
      </c>
      <c r="I187" s="71">
        <f>(SanFrancisco!$F$15*10^3)/SanFrancisco!$B$8</f>
        <v>0</v>
      </c>
      <c r="J187" s="71">
        <f>(Baltimore!$F$15*10^3)/Baltimore!$B$8</f>
        <v>0</v>
      </c>
      <c r="K187" s="71">
        <f>(Albuquerque!$F$15*10^3)/Albuquerque!$B$8</f>
        <v>0</v>
      </c>
      <c r="L187" s="71">
        <f>(Seattle!$F$15*10^3)/Seattle!$B$8</f>
        <v>0</v>
      </c>
      <c r="M187" s="71">
        <f>(Chicago!$F$15*10^3)/Chicago!$B$8</f>
        <v>0</v>
      </c>
      <c r="N187" s="71">
        <f>(Boulder!$F$15*10^3)/Boulder!$B$8</f>
        <v>0</v>
      </c>
      <c r="O187" s="71">
        <f>(Minneapolis!$F$15*10^3)/Minneapolis!$B$8</f>
        <v>0</v>
      </c>
      <c r="P187" s="71">
        <f>(Helena!$F$15*10^3)/Helena!$B$8</f>
        <v>0</v>
      </c>
      <c r="Q187" s="71">
        <f>(Duluth!$F$15*10^3)/Duluth!$B$8</f>
        <v>0</v>
      </c>
      <c r="R187" s="71">
        <f>(Fairbanks!$F$15*10^3)/Fairbanks!$B$8</f>
        <v>0</v>
      </c>
    </row>
    <row r="188" spans="1:18">
      <c r="A188" s="5"/>
      <c r="B188" s="9" t="s">
        <v>205</v>
      </c>
      <c r="C188" s="71">
        <f>(Miami!$F$16*10^3)/Miami!$B$8</f>
        <v>0</v>
      </c>
      <c r="D188" s="71">
        <f>(Houston!$F$16*10^3)/Houston!$B$8</f>
        <v>0</v>
      </c>
      <c r="E188" s="71">
        <f>(Phoenix!$F$16*10^3)/Phoenix!$B$8</f>
        <v>0</v>
      </c>
      <c r="F188" s="71">
        <f>(Atlanta!$F$16*10^3)/Atlanta!$B$8</f>
        <v>0</v>
      </c>
      <c r="G188" s="71">
        <f>(LosAngeles!$F$16*10^3)/LosAngeles!$B$8</f>
        <v>0</v>
      </c>
      <c r="H188" s="71">
        <f>(LasVegas!$F$16*10^3)/LasVegas!$B$8</f>
        <v>0</v>
      </c>
      <c r="I188" s="71">
        <f>(SanFrancisco!$F$16*10^3)/SanFrancisco!$B$8</f>
        <v>0</v>
      </c>
      <c r="J188" s="71">
        <f>(Baltimore!$F$16*10^3)/Baltimore!$B$8</f>
        <v>0</v>
      </c>
      <c r="K188" s="71">
        <f>(Albuquerque!$F$16*10^3)/Albuquerque!$B$8</f>
        <v>0</v>
      </c>
      <c r="L188" s="71">
        <f>(Seattle!$F$16*10^3)/Seattle!$B$8</f>
        <v>0</v>
      </c>
      <c r="M188" s="71">
        <f>(Chicago!$F$16*10^3)/Chicago!$B$8</f>
        <v>0</v>
      </c>
      <c r="N188" s="71">
        <f>(Boulder!$F$16*10^3)/Boulder!$B$8</f>
        <v>0</v>
      </c>
      <c r="O188" s="71">
        <f>(Minneapolis!$F$16*10^3)/Minneapolis!$B$8</f>
        <v>0</v>
      </c>
      <c r="P188" s="71">
        <f>(Helena!$F$16*10^3)/Helena!$B$8</f>
        <v>0</v>
      </c>
      <c r="Q188" s="71">
        <f>(Duluth!$F$16*10^3)/Duluth!$B$8</f>
        <v>0</v>
      </c>
      <c r="R188" s="71">
        <f>(Fairbanks!$F$16*10^3)/Fairbanks!$B$8</f>
        <v>0</v>
      </c>
    </row>
    <row r="189" spans="1:18">
      <c r="A189" s="5"/>
      <c r="B189" s="9" t="s">
        <v>206</v>
      </c>
      <c r="C189" s="71">
        <f>(Miami!$F$17*10^3)/Miami!$B$8</f>
        <v>0</v>
      </c>
      <c r="D189" s="71">
        <f>(Houston!$F$17*10^3)/Houston!$B$8</f>
        <v>0</v>
      </c>
      <c r="E189" s="71">
        <f>(Phoenix!$F$17*10^3)/Phoenix!$B$8</f>
        <v>0</v>
      </c>
      <c r="F189" s="71">
        <f>(Atlanta!$F$17*10^3)/Atlanta!$B$8</f>
        <v>0</v>
      </c>
      <c r="G189" s="71">
        <f>(LosAngeles!$F$17*10^3)/LosAngeles!$B$8</f>
        <v>0</v>
      </c>
      <c r="H189" s="71">
        <f>(LasVegas!$F$17*10^3)/LasVegas!$B$8</f>
        <v>0</v>
      </c>
      <c r="I189" s="71">
        <f>(SanFrancisco!$F$17*10^3)/SanFrancisco!$B$8</f>
        <v>0</v>
      </c>
      <c r="J189" s="71">
        <f>(Baltimore!$F$17*10^3)/Baltimore!$B$8</f>
        <v>0</v>
      </c>
      <c r="K189" s="71">
        <f>(Albuquerque!$F$17*10^3)/Albuquerque!$B$8</f>
        <v>0</v>
      </c>
      <c r="L189" s="71">
        <f>(Seattle!$F$17*10^3)/Seattle!$B$8</f>
        <v>0</v>
      </c>
      <c r="M189" s="71">
        <f>(Chicago!$F$17*10^3)/Chicago!$B$8</f>
        <v>0</v>
      </c>
      <c r="N189" s="71">
        <f>(Boulder!$F$17*10^3)/Boulder!$B$8</f>
        <v>0</v>
      </c>
      <c r="O189" s="71">
        <f>(Minneapolis!$F$17*10^3)/Minneapolis!$B$8</f>
        <v>0</v>
      </c>
      <c r="P189" s="71">
        <f>(Helena!$F$17*10^3)/Helena!$B$8</f>
        <v>0</v>
      </c>
      <c r="Q189" s="71">
        <f>(Duluth!$F$17*10^3)/Duluth!$B$8</f>
        <v>0</v>
      </c>
      <c r="R189" s="71">
        <f>(Fairbanks!$F$17*10^3)/Fairbanks!$B$8</f>
        <v>0</v>
      </c>
    </row>
    <row r="190" spans="1:18">
      <c r="A190" s="5"/>
      <c r="B190" s="9" t="s">
        <v>207</v>
      </c>
      <c r="C190" s="71">
        <f>(Miami!$F$18*10^3)/Miami!$B$8</f>
        <v>0</v>
      </c>
      <c r="D190" s="71">
        <f>(Houston!$F$18*10^3)/Houston!$B$8</f>
        <v>0</v>
      </c>
      <c r="E190" s="71">
        <f>(Phoenix!$F$18*10^3)/Phoenix!$B$8</f>
        <v>0</v>
      </c>
      <c r="F190" s="71">
        <f>(Atlanta!$F$18*10^3)/Atlanta!$B$8</f>
        <v>0</v>
      </c>
      <c r="G190" s="71">
        <f>(LosAngeles!$F$18*10^3)/LosAngeles!$B$8</f>
        <v>0</v>
      </c>
      <c r="H190" s="71">
        <f>(LasVegas!$F$18*10^3)/LasVegas!$B$8</f>
        <v>0</v>
      </c>
      <c r="I190" s="71">
        <f>(SanFrancisco!$F$18*10^3)/SanFrancisco!$B$8</f>
        <v>0</v>
      </c>
      <c r="J190" s="71">
        <f>(Baltimore!$F$18*10^3)/Baltimore!$B$8</f>
        <v>0</v>
      </c>
      <c r="K190" s="71">
        <f>(Albuquerque!$F$18*10^3)/Albuquerque!$B$8</f>
        <v>0</v>
      </c>
      <c r="L190" s="71">
        <f>(Seattle!$F$18*10^3)/Seattle!$B$8</f>
        <v>0</v>
      </c>
      <c r="M190" s="71">
        <f>(Chicago!$F$18*10^3)/Chicago!$B$8</f>
        <v>0</v>
      </c>
      <c r="N190" s="71">
        <f>(Boulder!$F$18*10^3)/Boulder!$B$8</f>
        <v>0</v>
      </c>
      <c r="O190" s="71">
        <f>(Minneapolis!$F$18*10^3)/Minneapolis!$B$8</f>
        <v>0</v>
      </c>
      <c r="P190" s="71">
        <f>(Helena!$F$18*10^3)/Helena!$B$8</f>
        <v>0</v>
      </c>
      <c r="Q190" s="71">
        <f>(Duluth!$F$18*10^3)/Duluth!$B$8</f>
        <v>0</v>
      </c>
      <c r="R190" s="71">
        <f>(Fairbanks!$F$18*10^3)/Fairbanks!$B$8</f>
        <v>0</v>
      </c>
    </row>
    <row r="191" spans="1:18">
      <c r="A191" s="5"/>
      <c r="B191" s="9" t="s">
        <v>208</v>
      </c>
      <c r="C191" s="71">
        <f>(Miami!$F$19*10^3)/Miami!$B$8</f>
        <v>0</v>
      </c>
      <c r="D191" s="71">
        <f>(Houston!$F$19*10^3)/Houston!$B$8</f>
        <v>0</v>
      </c>
      <c r="E191" s="71">
        <f>(Phoenix!$F$19*10^3)/Phoenix!$B$8</f>
        <v>0</v>
      </c>
      <c r="F191" s="71">
        <f>(Atlanta!$F$19*10^3)/Atlanta!$B$8</f>
        <v>0</v>
      </c>
      <c r="G191" s="71">
        <f>(LosAngeles!$F$19*10^3)/LosAngeles!$B$8</f>
        <v>0</v>
      </c>
      <c r="H191" s="71">
        <f>(LasVegas!$F$19*10^3)/LasVegas!$B$8</f>
        <v>0</v>
      </c>
      <c r="I191" s="71">
        <f>(SanFrancisco!$F$19*10^3)/SanFrancisco!$B$8</f>
        <v>0</v>
      </c>
      <c r="J191" s="71">
        <f>(Baltimore!$F$19*10^3)/Baltimore!$B$8</f>
        <v>0</v>
      </c>
      <c r="K191" s="71">
        <f>(Albuquerque!$F$19*10^3)/Albuquerque!$B$8</f>
        <v>0</v>
      </c>
      <c r="L191" s="71">
        <f>(Seattle!$F$19*10^3)/Seattle!$B$8</f>
        <v>0</v>
      </c>
      <c r="M191" s="71">
        <f>(Chicago!$F$19*10^3)/Chicago!$B$8</f>
        <v>0</v>
      </c>
      <c r="N191" s="71">
        <f>(Boulder!$F$19*10^3)/Boulder!$B$8</f>
        <v>0</v>
      </c>
      <c r="O191" s="71">
        <f>(Minneapolis!$F$19*10^3)/Minneapolis!$B$8</f>
        <v>0</v>
      </c>
      <c r="P191" s="71">
        <f>(Helena!$F$19*10^3)/Helena!$B$8</f>
        <v>0</v>
      </c>
      <c r="Q191" s="71">
        <f>(Duluth!$F$19*10^3)/Duluth!$B$8</f>
        <v>0</v>
      </c>
      <c r="R191" s="71">
        <f>(Fairbanks!$F$19*10^3)/Fairbanks!$B$8</f>
        <v>0</v>
      </c>
    </row>
    <row r="192" spans="1:18">
      <c r="A192" s="5"/>
      <c r="B192" s="9" t="s">
        <v>209</v>
      </c>
      <c r="C192" s="71">
        <f>(Miami!$F$20*10^3)/Miami!$B$8</f>
        <v>0</v>
      </c>
      <c r="D192" s="71">
        <f>(Houston!$F$20*10^3)/Houston!$B$8</f>
        <v>0</v>
      </c>
      <c r="E192" s="71">
        <f>(Phoenix!$F$20*10^3)/Phoenix!$B$8</f>
        <v>0</v>
      </c>
      <c r="F192" s="71">
        <f>(Atlanta!$F$20*10^3)/Atlanta!$B$8</f>
        <v>0</v>
      </c>
      <c r="G192" s="71">
        <f>(LosAngeles!$F$20*10^3)/LosAngeles!$B$8</f>
        <v>0</v>
      </c>
      <c r="H192" s="71">
        <f>(LasVegas!$F$20*10^3)/LasVegas!$B$8</f>
        <v>0</v>
      </c>
      <c r="I192" s="71">
        <f>(SanFrancisco!$F$20*10^3)/SanFrancisco!$B$8</f>
        <v>0</v>
      </c>
      <c r="J192" s="71">
        <f>(Baltimore!$F$20*10^3)/Baltimore!$B$8</f>
        <v>0</v>
      </c>
      <c r="K192" s="71">
        <f>(Albuquerque!$F$20*10^3)/Albuquerque!$B$8</f>
        <v>0</v>
      </c>
      <c r="L192" s="71">
        <f>(Seattle!$F$20*10^3)/Seattle!$B$8</f>
        <v>0</v>
      </c>
      <c r="M192" s="71">
        <f>(Chicago!$F$20*10^3)/Chicago!$B$8</f>
        <v>0</v>
      </c>
      <c r="N192" s="71">
        <f>(Boulder!$F$20*10^3)/Boulder!$B$8</f>
        <v>0</v>
      </c>
      <c r="O192" s="71">
        <f>(Minneapolis!$F$20*10^3)/Minneapolis!$B$8</f>
        <v>0</v>
      </c>
      <c r="P192" s="71">
        <f>(Helena!$F$20*10^3)/Helena!$B$8</f>
        <v>0</v>
      </c>
      <c r="Q192" s="71">
        <f>(Duluth!$F$20*10^3)/Duluth!$B$8</f>
        <v>0</v>
      </c>
      <c r="R192" s="71">
        <f>(Fairbanks!$F$20*10^3)/Fairbanks!$B$8</f>
        <v>0</v>
      </c>
    </row>
    <row r="193" spans="1:18">
      <c r="A193" s="5"/>
      <c r="B193" s="9" t="s">
        <v>210</v>
      </c>
      <c r="C193" s="71">
        <f>(Miami!$F$21*10^3)/Miami!$B$8</f>
        <v>0</v>
      </c>
      <c r="D193" s="71">
        <f>(Houston!$F$21*10^3)/Houston!$B$8</f>
        <v>0</v>
      </c>
      <c r="E193" s="71">
        <f>(Phoenix!$F$21*10^3)/Phoenix!$B$8</f>
        <v>0</v>
      </c>
      <c r="F193" s="71">
        <f>(Atlanta!$F$21*10^3)/Atlanta!$B$8</f>
        <v>0</v>
      </c>
      <c r="G193" s="71">
        <f>(LosAngeles!$F$21*10^3)/LosAngeles!$B$8</f>
        <v>0</v>
      </c>
      <c r="H193" s="71">
        <f>(LasVegas!$F$21*10^3)/LasVegas!$B$8</f>
        <v>0</v>
      </c>
      <c r="I193" s="71">
        <f>(SanFrancisco!$F$21*10^3)/SanFrancisco!$B$8</f>
        <v>0</v>
      </c>
      <c r="J193" s="71">
        <f>(Baltimore!$F$21*10^3)/Baltimore!$B$8</f>
        <v>0</v>
      </c>
      <c r="K193" s="71">
        <f>(Albuquerque!$F$21*10^3)/Albuquerque!$B$8</f>
        <v>0</v>
      </c>
      <c r="L193" s="71">
        <f>(Seattle!$F$21*10^3)/Seattle!$B$8</f>
        <v>0</v>
      </c>
      <c r="M193" s="71">
        <f>(Chicago!$F$21*10^3)/Chicago!$B$8</f>
        <v>0</v>
      </c>
      <c r="N193" s="71">
        <f>(Boulder!$F$21*10^3)/Boulder!$B$8</f>
        <v>0</v>
      </c>
      <c r="O193" s="71">
        <f>(Minneapolis!$F$21*10^3)/Minneapolis!$B$8</f>
        <v>0</v>
      </c>
      <c r="P193" s="71">
        <f>(Helena!$F$21*10^3)/Helena!$B$8</f>
        <v>0</v>
      </c>
      <c r="Q193" s="71">
        <f>(Duluth!$F$21*10^3)/Duluth!$B$8</f>
        <v>0</v>
      </c>
      <c r="R193" s="71">
        <f>(Fairbanks!$F$21*10^3)/Fairbanks!$B$8</f>
        <v>0</v>
      </c>
    </row>
    <row r="194" spans="1:18">
      <c r="A194" s="5"/>
      <c r="B194" s="9" t="s">
        <v>211</v>
      </c>
      <c r="C194" s="71">
        <f>(Miami!$F$22*10^3)/Miami!$B$8</f>
        <v>0</v>
      </c>
      <c r="D194" s="71">
        <f>(Houston!$F$22*10^3)/Houston!$B$8</f>
        <v>0</v>
      </c>
      <c r="E194" s="71">
        <f>(Phoenix!$F$22*10^3)/Phoenix!$B$8</f>
        <v>0</v>
      </c>
      <c r="F194" s="71">
        <f>(Atlanta!$F$22*10^3)/Atlanta!$B$8</f>
        <v>0</v>
      </c>
      <c r="G194" s="71">
        <f>(LosAngeles!$F$22*10^3)/LosAngeles!$B$8</f>
        <v>0</v>
      </c>
      <c r="H194" s="71">
        <f>(LasVegas!$F$22*10^3)/LasVegas!$B$8</f>
        <v>0</v>
      </c>
      <c r="I194" s="71">
        <f>(SanFrancisco!$F$22*10^3)/SanFrancisco!$B$8</f>
        <v>0</v>
      </c>
      <c r="J194" s="71">
        <f>(Baltimore!$F$22*10^3)/Baltimore!$B$8</f>
        <v>0</v>
      </c>
      <c r="K194" s="71">
        <f>(Albuquerque!$F$22*10^3)/Albuquerque!$B$8</f>
        <v>0</v>
      </c>
      <c r="L194" s="71">
        <f>(Seattle!$F$22*10^3)/Seattle!$B$8</f>
        <v>0</v>
      </c>
      <c r="M194" s="71">
        <f>(Chicago!$F$22*10^3)/Chicago!$B$8</f>
        <v>0</v>
      </c>
      <c r="N194" s="71">
        <f>(Boulder!$F$22*10^3)/Boulder!$B$8</f>
        <v>0</v>
      </c>
      <c r="O194" s="71">
        <f>(Minneapolis!$F$22*10^3)/Minneapolis!$B$8</f>
        <v>0</v>
      </c>
      <c r="P194" s="71">
        <f>(Helena!$F$22*10^3)/Helena!$B$8</f>
        <v>0</v>
      </c>
      <c r="Q194" s="71">
        <f>(Duluth!$F$22*10^3)/Duluth!$B$8</f>
        <v>0</v>
      </c>
      <c r="R194" s="71">
        <f>(Fairbanks!$F$22*10^3)/Fairbanks!$B$8</f>
        <v>0</v>
      </c>
    </row>
    <row r="195" spans="1:18">
      <c r="A195" s="5"/>
      <c r="B195" s="9" t="s">
        <v>190</v>
      </c>
      <c r="C195" s="71">
        <f>(Miami!$F$23*10^3)/Miami!$B$8</f>
        <v>0</v>
      </c>
      <c r="D195" s="71">
        <f>(Houston!$F$23*10^3)/Houston!$B$8</f>
        <v>0</v>
      </c>
      <c r="E195" s="71">
        <f>(Phoenix!$F$23*10^3)/Phoenix!$B$8</f>
        <v>0</v>
      </c>
      <c r="F195" s="71">
        <f>(Atlanta!$F$23*10^3)/Atlanta!$B$8</f>
        <v>0</v>
      </c>
      <c r="G195" s="71">
        <f>(LosAngeles!$F$23*10^3)/LosAngeles!$B$8</f>
        <v>0</v>
      </c>
      <c r="H195" s="71">
        <f>(LasVegas!$F$23*10^3)/LasVegas!$B$8</f>
        <v>0</v>
      </c>
      <c r="I195" s="71">
        <f>(SanFrancisco!$F$23*10^3)/SanFrancisco!$B$8</f>
        <v>0</v>
      </c>
      <c r="J195" s="71">
        <f>(Baltimore!$F$23*10^3)/Baltimore!$B$8</f>
        <v>0</v>
      </c>
      <c r="K195" s="71">
        <f>(Albuquerque!$F$23*10^3)/Albuquerque!$B$8</f>
        <v>0</v>
      </c>
      <c r="L195" s="71">
        <f>(Seattle!$F$23*10^3)/Seattle!$B$8</f>
        <v>0</v>
      </c>
      <c r="M195" s="71">
        <f>(Chicago!$F$23*10^3)/Chicago!$B$8</f>
        <v>0</v>
      </c>
      <c r="N195" s="71">
        <f>(Boulder!$F$23*10^3)/Boulder!$B$8</f>
        <v>0</v>
      </c>
      <c r="O195" s="71">
        <f>(Minneapolis!$F$23*10^3)/Minneapolis!$B$8</f>
        <v>0</v>
      </c>
      <c r="P195" s="71">
        <f>(Helena!$F$23*10^3)/Helena!$B$8</f>
        <v>0</v>
      </c>
      <c r="Q195" s="71">
        <f>(Duluth!$F$23*10^3)/Duluth!$B$8</f>
        <v>0</v>
      </c>
      <c r="R195" s="71">
        <f>(Fairbanks!$F$23*10^3)/Fairbanks!$B$8</f>
        <v>0</v>
      </c>
    </row>
    <row r="196" spans="1:18">
      <c r="A196" s="5"/>
      <c r="B196" s="9" t="s">
        <v>212</v>
      </c>
      <c r="C196" s="71">
        <f>(Miami!$F$24*10^3)/Miami!$B$8</f>
        <v>0</v>
      </c>
      <c r="D196" s="71">
        <f>(Houston!$F$24*10^3)/Houston!$B$8</f>
        <v>0</v>
      </c>
      <c r="E196" s="71">
        <f>(Phoenix!$F$24*10^3)/Phoenix!$B$8</f>
        <v>0</v>
      </c>
      <c r="F196" s="71">
        <f>(Atlanta!$F$24*10^3)/Atlanta!$B$8</f>
        <v>0</v>
      </c>
      <c r="G196" s="71">
        <f>(LosAngeles!$F$24*10^3)/LosAngeles!$B$8</f>
        <v>0</v>
      </c>
      <c r="H196" s="71">
        <f>(LasVegas!$F$24*10^3)/LasVegas!$B$8</f>
        <v>0</v>
      </c>
      <c r="I196" s="71">
        <f>(SanFrancisco!$F$24*10^3)/SanFrancisco!$B$8</f>
        <v>0</v>
      </c>
      <c r="J196" s="71">
        <f>(Baltimore!$F$24*10^3)/Baltimore!$B$8</f>
        <v>0</v>
      </c>
      <c r="K196" s="71">
        <f>(Albuquerque!$F$24*10^3)/Albuquerque!$B$8</f>
        <v>0</v>
      </c>
      <c r="L196" s="71">
        <f>(Seattle!$F$24*10^3)/Seattle!$B$8</f>
        <v>0</v>
      </c>
      <c r="M196" s="71">
        <f>(Chicago!$F$24*10^3)/Chicago!$B$8</f>
        <v>0</v>
      </c>
      <c r="N196" s="71">
        <f>(Boulder!$F$24*10^3)/Boulder!$B$8</f>
        <v>0</v>
      </c>
      <c r="O196" s="71">
        <f>(Minneapolis!$F$24*10^3)/Minneapolis!$B$8</f>
        <v>0</v>
      </c>
      <c r="P196" s="71">
        <f>(Helena!$F$24*10^3)/Helena!$B$8</f>
        <v>0</v>
      </c>
      <c r="Q196" s="71">
        <f>(Duluth!$F$24*10^3)/Duluth!$B$8</f>
        <v>0</v>
      </c>
      <c r="R196" s="71">
        <f>(Fairbanks!$F$24*10^3)/Fairbanks!$B$8</f>
        <v>0</v>
      </c>
    </row>
    <row r="197" spans="1:18">
      <c r="A197" s="5"/>
      <c r="B197" s="9" t="s">
        <v>213</v>
      </c>
      <c r="C197" s="71">
        <f>(Miami!$F$25*10^3)/Miami!$B$8</f>
        <v>0</v>
      </c>
      <c r="D197" s="71">
        <f>(Houston!$F$25*10^3)/Houston!$B$8</f>
        <v>0</v>
      </c>
      <c r="E197" s="71">
        <f>(Phoenix!$F$25*10^3)/Phoenix!$B$8</f>
        <v>0</v>
      </c>
      <c r="F197" s="71">
        <f>(Atlanta!$F$25*10^3)/Atlanta!$B$8</f>
        <v>0</v>
      </c>
      <c r="G197" s="71">
        <f>(LosAngeles!$F$25*10^3)/LosAngeles!$B$8</f>
        <v>0</v>
      </c>
      <c r="H197" s="71">
        <f>(LasVegas!$F$25*10^3)/LasVegas!$B$8</f>
        <v>0</v>
      </c>
      <c r="I197" s="71">
        <f>(SanFrancisco!$F$25*10^3)/SanFrancisco!$B$8</f>
        <v>0</v>
      </c>
      <c r="J197" s="71">
        <f>(Baltimore!$F$25*10^3)/Baltimore!$B$8</f>
        <v>0</v>
      </c>
      <c r="K197" s="71">
        <f>(Albuquerque!$F$25*10^3)/Albuquerque!$B$8</f>
        <v>0</v>
      </c>
      <c r="L197" s="71">
        <f>(Seattle!$F$25*10^3)/Seattle!$B$8</f>
        <v>0</v>
      </c>
      <c r="M197" s="71">
        <f>(Chicago!$F$25*10^3)/Chicago!$B$8</f>
        <v>0</v>
      </c>
      <c r="N197" s="71">
        <f>(Boulder!$F$25*10^3)/Boulder!$B$8</f>
        <v>0</v>
      </c>
      <c r="O197" s="71">
        <f>(Minneapolis!$F$25*10^3)/Minneapolis!$B$8</f>
        <v>0</v>
      </c>
      <c r="P197" s="71">
        <f>(Helena!$F$25*10^3)/Helena!$B$8</f>
        <v>0</v>
      </c>
      <c r="Q197" s="71">
        <f>(Duluth!$F$25*10^3)/Duluth!$B$8</f>
        <v>0</v>
      </c>
      <c r="R197" s="71">
        <f>(Fairbanks!$F$25*10^3)/Fairbanks!$B$8</f>
        <v>0</v>
      </c>
    </row>
    <row r="198" spans="1:18">
      <c r="A198" s="5"/>
      <c r="B198" s="9" t="s">
        <v>214</v>
      </c>
      <c r="C198" s="71">
        <f>(Miami!$F$26*10^3)/Miami!$B$8</f>
        <v>0</v>
      </c>
      <c r="D198" s="71">
        <f>(Houston!$F$26*10^3)/Houston!$B$8</f>
        <v>0</v>
      </c>
      <c r="E198" s="71">
        <f>(Phoenix!$F$26*10^3)/Phoenix!$B$8</f>
        <v>0</v>
      </c>
      <c r="F198" s="71">
        <f>(Atlanta!$F$26*10^3)/Atlanta!$B$8</f>
        <v>0</v>
      </c>
      <c r="G198" s="71">
        <f>(LosAngeles!$F$26*10^3)/LosAngeles!$B$8</f>
        <v>0</v>
      </c>
      <c r="H198" s="71">
        <f>(LasVegas!$F$26*10^3)/LasVegas!$B$8</f>
        <v>0</v>
      </c>
      <c r="I198" s="71">
        <f>(SanFrancisco!$F$26*10^3)/SanFrancisco!$B$8</f>
        <v>0</v>
      </c>
      <c r="J198" s="71">
        <f>(Baltimore!$F$26*10^3)/Baltimore!$B$8</f>
        <v>0</v>
      </c>
      <c r="K198" s="71">
        <f>(Albuquerque!$F$26*10^3)/Albuquerque!$B$8</f>
        <v>0</v>
      </c>
      <c r="L198" s="71">
        <f>(Seattle!$F$26*10^3)/Seattle!$B$8</f>
        <v>0</v>
      </c>
      <c r="M198" s="71">
        <f>(Chicago!$F$26*10^3)/Chicago!$B$8</f>
        <v>0</v>
      </c>
      <c r="N198" s="71">
        <f>(Boulder!$F$26*10^3)/Boulder!$B$8</f>
        <v>0</v>
      </c>
      <c r="O198" s="71">
        <f>(Minneapolis!$F$26*10^3)/Minneapolis!$B$8</f>
        <v>0</v>
      </c>
      <c r="P198" s="71">
        <f>(Helena!$F$26*10^3)/Helena!$B$8</f>
        <v>0</v>
      </c>
      <c r="Q198" s="71">
        <f>(Duluth!$F$26*10^3)/Duluth!$B$8</f>
        <v>0</v>
      </c>
      <c r="R198" s="71">
        <f>(Fairbanks!$F$26*10^3)/Fairbanks!$B$8</f>
        <v>0</v>
      </c>
    </row>
    <row r="199" spans="1:18">
      <c r="A199" s="5"/>
      <c r="B199" s="9" t="s">
        <v>215</v>
      </c>
      <c r="C199" s="71">
        <f>(Miami!$F$28*10^3)/Miami!$B$8</f>
        <v>0</v>
      </c>
      <c r="D199" s="71">
        <f>(Houston!$F$28*10^3)/Houston!$B$8</f>
        <v>0</v>
      </c>
      <c r="E199" s="71">
        <f>(Phoenix!$F$28*10^3)/Phoenix!$B$8</f>
        <v>0</v>
      </c>
      <c r="F199" s="71">
        <f>(Atlanta!$F$28*10^3)/Atlanta!$B$8</f>
        <v>0</v>
      </c>
      <c r="G199" s="71">
        <f>(LosAngeles!$F$28*10^3)/LosAngeles!$B$8</f>
        <v>0</v>
      </c>
      <c r="H199" s="71">
        <f>(LasVegas!$F$28*10^3)/LasVegas!$B$8</f>
        <v>0</v>
      </c>
      <c r="I199" s="71">
        <f>(SanFrancisco!$F$28*10^3)/SanFrancisco!$B$8</f>
        <v>0</v>
      </c>
      <c r="J199" s="71">
        <f>(Baltimore!$F$28*10^3)/Baltimore!$B$8</f>
        <v>0</v>
      </c>
      <c r="K199" s="71">
        <f>(Albuquerque!$F$28*10^3)/Albuquerque!$B$8</f>
        <v>0</v>
      </c>
      <c r="L199" s="71">
        <f>(Seattle!$F$28*10^3)/Seattle!$B$8</f>
        <v>0</v>
      </c>
      <c r="M199" s="71">
        <f>(Chicago!$F$28*10^3)/Chicago!$B$8</f>
        <v>0</v>
      </c>
      <c r="N199" s="71">
        <f>(Boulder!$F$28*10^3)/Boulder!$B$8</f>
        <v>0</v>
      </c>
      <c r="O199" s="71">
        <f>(Minneapolis!$F$28*10^3)/Minneapolis!$B$8</f>
        <v>0</v>
      </c>
      <c r="P199" s="71">
        <f>(Helena!$F$28*10^3)/Helena!$B$8</f>
        <v>0</v>
      </c>
      <c r="Q199" s="71">
        <f>(Duluth!$F$28*10^3)/Duluth!$B$8</f>
        <v>0</v>
      </c>
      <c r="R199" s="71">
        <f>(Fairbanks!$F$28*10^3)/Fairbanks!$B$8</f>
        <v>0</v>
      </c>
    </row>
    <row r="200" spans="1:18">
      <c r="A200" s="5"/>
      <c r="B200" s="8" t="s">
        <v>334</v>
      </c>
      <c r="C200" s="71">
        <f>(Miami!$B$2*10^3)/Miami!$B$8</f>
        <v>1408.9432707317308</v>
      </c>
      <c r="D200" s="71">
        <f>(Houston!$B$2*10^3)/Houston!$B$8</f>
        <v>1424.0817114414879</v>
      </c>
      <c r="E200" s="71">
        <f>(Phoenix!$B$2*10^3)/Phoenix!$B$8</f>
        <v>1375.6122584790692</v>
      </c>
      <c r="F200" s="71">
        <f>(Atlanta!$B$2*10^3)/Atlanta!$B$8</f>
        <v>1428.5046922555525</v>
      </c>
      <c r="G200" s="71">
        <f>(LosAngeles!$B$2*10^3)/LosAngeles!$B$8</f>
        <v>1328.7161456428173</v>
      </c>
      <c r="H200" s="71">
        <f>(LasVegas!$B$2*10^3)/LasVegas!$B$8</f>
        <v>1381.0585714424224</v>
      </c>
      <c r="I200" s="71">
        <f>(SanFrancisco!$B$2*10^3)/SanFrancisco!$B$8</f>
        <v>1358.8431851455537</v>
      </c>
      <c r="J200" s="71">
        <f>(Baltimore!$B$2*10^3)/Baltimore!$B$8</f>
        <v>1487.7283877274181</v>
      </c>
      <c r="K200" s="71">
        <f>(Albuquerque!$B$2*10^3)/Albuquerque!$B$8</f>
        <v>1454.3409644002045</v>
      </c>
      <c r="L200" s="71">
        <f>(Seattle!$B$2*10^3)/Seattle!$B$8</f>
        <v>1433.2696652090867</v>
      </c>
      <c r="M200" s="71">
        <f>(Chicago!$B$2*10^3)/Chicago!$B$8</f>
        <v>1534.4226546875398</v>
      </c>
      <c r="N200" s="71">
        <f>(Boulder!$B$2*10^3)/Boulder!$B$8</f>
        <v>1503.2987257267112</v>
      </c>
      <c r="O200" s="71">
        <f>(Minneapolis!$B$2*10^3)/Minneapolis!$B$8</f>
        <v>1608.5362295719192</v>
      </c>
      <c r="P200" s="71">
        <f>(Helena!$B$2*10^3)/Helena!$B$8</f>
        <v>1579.3038344546503</v>
      </c>
      <c r="Q200" s="71">
        <f>(Duluth!$B$2*10^3)/Duluth!$B$8</f>
        <v>1684.9432672060386</v>
      </c>
      <c r="R200" s="71">
        <f>(Fairbanks!$B$2*10^3)/Fairbanks!$B$8</f>
        <v>1862.51210854901</v>
      </c>
    </row>
    <row r="201" spans="1:18">
      <c r="A201" s="8" t="s">
        <v>408</v>
      </c>
      <c r="B201" s="2"/>
    </row>
    <row r="202" spans="1:18">
      <c r="A202" s="5"/>
      <c r="B202" s="8" t="s">
        <v>407</v>
      </c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1:18">
      <c r="A203" s="5"/>
      <c r="B203" s="9" t="s">
        <v>405</v>
      </c>
      <c r="C203" s="17">
        <f>10^(-3)*Miami!$C$241</f>
        <v>542.68190600000003</v>
      </c>
      <c r="D203" s="17">
        <f>10^(-3)*Houston!$C$241</f>
        <v>498.09807000000001</v>
      </c>
      <c r="E203" s="17">
        <f>10^(-3)*Phoenix!$C$241</f>
        <v>442.392989</v>
      </c>
      <c r="F203" s="17">
        <f>10^(-3)*Atlanta!$C$241</f>
        <v>423.68958299999997</v>
      </c>
      <c r="G203" s="17">
        <f>10^(-3)*LosAngeles!$C$241</f>
        <v>442.86064799999997</v>
      </c>
      <c r="H203" s="17">
        <f>10^(-3)*LasVegas!$C$241</f>
        <v>403.88410300000004</v>
      </c>
      <c r="I203" s="17">
        <f>10^(-3)*SanFrancisco!$C$241</f>
        <v>400.73980399999999</v>
      </c>
      <c r="J203" s="17">
        <f>10^(-3)*Baltimore!$C$241</f>
        <v>390.01542800000004</v>
      </c>
      <c r="K203" s="17">
        <f>10^(-3)*Albuquerque!$C$241</f>
        <v>402.97796199999999</v>
      </c>
      <c r="L203" s="17">
        <f>10^(-3)*Seattle!$C$241</f>
        <v>388.51709600000004</v>
      </c>
      <c r="M203" s="17">
        <f>10^(-3)*Chicago!$C$241</f>
        <v>391.72098599999998</v>
      </c>
      <c r="N203" s="17">
        <f>10^(-3)*Boulder!$C$241</f>
        <v>401.40695299999999</v>
      </c>
      <c r="O203" s="17">
        <f>10^(-3)*Minneapolis!$C$241</f>
        <v>385.94642499999998</v>
      </c>
      <c r="P203" s="17">
        <f>10^(-3)*Helena!$C$241</f>
        <v>389.10263199999997</v>
      </c>
      <c r="Q203" s="17">
        <f>10^(-3)*Duluth!$C$241</f>
        <v>381.24416200000002</v>
      </c>
      <c r="R203" s="17">
        <f>10^(-3)*Fairbanks!$C$241</f>
        <v>379.80673300000001</v>
      </c>
    </row>
    <row r="204" spans="1:18">
      <c r="A204" s="5"/>
      <c r="B204" s="9" t="s">
        <v>404</v>
      </c>
      <c r="C204" s="17">
        <f>10^(-3)*Miami!$C$242</f>
        <v>548.48804299999995</v>
      </c>
      <c r="D204" s="17">
        <f>10^(-3)*Houston!$C$242</f>
        <v>463.11231500000002</v>
      </c>
      <c r="E204" s="17">
        <f>10^(-3)*Phoenix!$C$242</f>
        <v>452.75105500000001</v>
      </c>
      <c r="F204" s="17">
        <f>10^(-3)*Atlanta!$C$242</f>
        <v>408.42689200000001</v>
      </c>
      <c r="G204" s="17">
        <f>10^(-3)*LosAngeles!$C$242</f>
        <v>431.16207400000002</v>
      </c>
      <c r="H204" s="17">
        <f>10^(-3)*LasVegas!$C$242</f>
        <v>422.72522200000003</v>
      </c>
      <c r="I204" s="17">
        <f>10^(-3)*SanFrancisco!$C$242</f>
        <v>425.68204500000002</v>
      </c>
      <c r="J204" s="17">
        <f>10^(-3)*Baltimore!$C$242</f>
        <v>393.10681699999998</v>
      </c>
      <c r="K204" s="17">
        <f>10^(-3)*Albuquerque!$C$242</f>
        <v>409.275598</v>
      </c>
      <c r="L204" s="17">
        <f>10^(-3)*Seattle!$C$242</f>
        <v>402.62287500000002</v>
      </c>
      <c r="M204" s="17">
        <f>10^(-3)*Chicago!$C$242</f>
        <v>390.78184900000002</v>
      </c>
      <c r="N204" s="17">
        <f>10^(-3)*Boulder!$C$242</f>
        <v>400.97633200000001</v>
      </c>
      <c r="O204" s="17">
        <f>10^(-3)*Minneapolis!$C$242</f>
        <v>387.71361400000001</v>
      </c>
      <c r="P204" s="17">
        <f>10^(-3)*Helena!$C$242</f>
        <v>399.73234400000001</v>
      </c>
      <c r="Q204" s="17">
        <f>10^(-3)*Duluth!$C$242</f>
        <v>389.08119300000004</v>
      </c>
      <c r="R204" s="17">
        <f>10^(-3)*Fairbanks!$C$242</f>
        <v>380.87034799999998</v>
      </c>
    </row>
    <row r="205" spans="1:18">
      <c r="A205" s="5"/>
      <c r="B205" s="60" t="s">
        <v>403</v>
      </c>
      <c r="C205" s="17">
        <f>10^(-3)*Miami!$C$243</f>
        <v>573.51211699999999</v>
      </c>
      <c r="D205" s="17">
        <f>10^(-3)*Houston!$C$243</f>
        <v>515.66313600000001</v>
      </c>
      <c r="E205" s="17">
        <f>10^(-3)*Phoenix!$C$243</f>
        <v>544.5690330000001</v>
      </c>
      <c r="F205" s="17">
        <f>10^(-3)*Atlanta!$C$243</f>
        <v>462.18071000000003</v>
      </c>
      <c r="G205" s="17">
        <f>10^(-3)*LosAngeles!$C$243</f>
        <v>430.89671299999998</v>
      </c>
      <c r="H205" s="17">
        <f>10^(-3)*LasVegas!$C$243</f>
        <v>445.58519300000006</v>
      </c>
      <c r="I205" s="17">
        <f>10^(-3)*SanFrancisco!$C$243</f>
        <v>406.25178100000005</v>
      </c>
      <c r="J205" s="17">
        <f>10^(-3)*Baltimore!$C$243</f>
        <v>443.26119900000003</v>
      </c>
      <c r="K205" s="17">
        <f>10^(-3)*Albuquerque!$C$243</f>
        <v>423.85976199999999</v>
      </c>
      <c r="L205" s="17">
        <f>10^(-3)*Seattle!$C$243</f>
        <v>429.18026000000003</v>
      </c>
      <c r="M205" s="17">
        <f>10^(-3)*Chicago!$C$243</f>
        <v>420.36841200000003</v>
      </c>
      <c r="N205" s="17">
        <f>10^(-3)*Boulder!$C$243</f>
        <v>427.87447100000003</v>
      </c>
      <c r="O205" s="17">
        <f>10^(-3)*Minneapolis!$C$243</f>
        <v>402.90437800000001</v>
      </c>
      <c r="P205" s="17">
        <f>10^(-3)*Helena!$C$243</f>
        <v>420.42697900000002</v>
      </c>
      <c r="Q205" s="17">
        <f>10^(-3)*Duluth!$C$243</f>
        <v>391.82212500000003</v>
      </c>
      <c r="R205" s="17">
        <f>10^(-3)*Fairbanks!$C$243</f>
        <v>391.69077100000004</v>
      </c>
    </row>
    <row r="206" spans="1:18">
      <c r="A206" s="5"/>
      <c r="B206" s="60" t="s">
        <v>402</v>
      </c>
      <c r="C206" s="17">
        <f>10^(-3)*Miami!$C$244</f>
        <v>593.29608400000006</v>
      </c>
      <c r="D206" s="17">
        <f>10^(-3)*Houston!$C$244</f>
        <v>575.3646920000001</v>
      </c>
      <c r="E206" s="17">
        <f>10^(-3)*Phoenix!$C$244</f>
        <v>542.22453500000006</v>
      </c>
      <c r="F206" s="17">
        <f>10^(-3)*Atlanta!$C$244</f>
        <v>502.93501400000002</v>
      </c>
      <c r="G206" s="17">
        <f>10^(-3)*LosAngeles!$C$244</f>
        <v>471.69014700000002</v>
      </c>
      <c r="H206" s="17">
        <f>10^(-3)*LasVegas!$C$244</f>
        <v>526.83792000000005</v>
      </c>
      <c r="I206" s="17">
        <f>10^(-3)*SanFrancisco!$C$244</f>
        <v>428.55754999999999</v>
      </c>
      <c r="J206" s="17">
        <f>10^(-3)*Baltimore!$C$244</f>
        <v>454.08684399999999</v>
      </c>
      <c r="K206" s="17">
        <f>10^(-3)*Albuquerque!$C$244</f>
        <v>466.422754</v>
      </c>
      <c r="L206" s="17">
        <f>10^(-3)*Seattle!$C$244</f>
        <v>420.73700100000002</v>
      </c>
      <c r="M206" s="17">
        <f>10^(-3)*Chicago!$C$244</f>
        <v>416.28504200000003</v>
      </c>
      <c r="N206" s="17">
        <f>10^(-3)*Boulder!$C$244</f>
        <v>448.43264600000003</v>
      </c>
      <c r="O206" s="17">
        <f>10^(-3)*Minneapolis!$C$244</f>
        <v>434.27246000000002</v>
      </c>
      <c r="P206" s="17">
        <f>10^(-3)*Helena!$C$244</f>
        <v>423.67372800000004</v>
      </c>
      <c r="Q206" s="17">
        <f>10^(-3)*Duluth!$C$244</f>
        <v>403.87083500000006</v>
      </c>
      <c r="R206" s="17">
        <f>10^(-3)*Fairbanks!$C$244</f>
        <v>394.48615899999999</v>
      </c>
    </row>
    <row r="207" spans="1:18">
      <c r="A207" s="5"/>
      <c r="B207" s="60" t="s">
        <v>385</v>
      </c>
      <c r="C207" s="17">
        <f>10^(-3)*Miami!$C$245</f>
        <v>622.57353499999999</v>
      </c>
      <c r="D207" s="17">
        <f>10^(-3)*Houston!$C$245</f>
        <v>657.28724199999999</v>
      </c>
      <c r="E207" s="17">
        <f>10^(-3)*Phoenix!$C$245</f>
        <v>620.85062600000003</v>
      </c>
      <c r="F207" s="17">
        <f>10^(-3)*Atlanta!$C$245</f>
        <v>572.79950899999994</v>
      </c>
      <c r="G207" s="17">
        <f>10^(-3)*LosAngeles!$C$245</f>
        <v>473.066847</v>
      </c>
      <c r="H207" s="17">
        <f>10^(-3)*LasVegas!$C$245</f>
        <v>564.52472</v>
      </c>
      <c r="I207" s="17">
        <f>10^(-3)*SanFrancisco!$C$245</f>
        <v>433.68537600000002</v>
      </c>
      <c r="J207" s="17">
        <f>10^(-3)*Baltimore!$C$245</f>
        <v>522.14366100000007</v>
      </c>
      <c r="K207" s="17">
        <f>10^(-3)*Albuquerque!$C$245</f>
        <v>502.42178699999999</v>
      </c>
      <c r="L207" s="17">
        <f>10^(-3)*Seattle!$C$245</f>
        <v>457.70742899999999</v>
      </c>
      <c r="M207" s="17">
        <f>10^(-3)*Chicago!$C$245</f>
        <v>476.37248399999999</v>
      </c>
      <c r="N207" s="17">
        <f>10^(-3)*Boulder!$C$245</f>
        <v>478.66032200000001</v>
      </c>
      <c r="O207" s="17">
        <f>10^(-3)*Minneapolis!$C$245</f>
        <v>542.65214300000002</v>
      </c>
      <c r="P207" s="17">
        <f>10^(-3)*Helena!$C$245</f>
        <v>444.730075</v>
      </c>
      <c r="Q207" s="17">
        <f>10^(-3)*Duluth!$C$245</f>
        <v>432.94127900000001</v>
      </c>
      <c r="R207" s="17">
        <f>10^(-3)*Fairbanks!$C$245</f>
        <v>429.19791100000003</v>
      </c>
    </row>
    <row r="208" spans="1:18">
      <c r="A208" s="5"/>
      <c r="B208" s="60" t="s">
        <v>401</v>
      </c>
      <c r="C208" s="17">
        <f>10^(-3)*Miami!$C$246</f>
        <v>678.38286500000004</v>
      </c>
      <c r="D208" s="17">
        <f>10^(-3)*Houston!$C$246</f>
        <v>637.69285300000001</v>
      </c>
      <c r="E208" s="17">
        <f>10^(-3)*Phoenix!$C$246</f>
        <v>759.56984999999997</v>
      </c>
      <c r="F208" s="17">
        <f>10^(-3)*Atlanta!$C$246</f>
        <v>618.35575500000004</v>
      </c>
      <c r="G208" s="17">
        <f>10^(-3)*LosAngeles!$C$246</f>
        <v>470.50085700000005</v>
      </c>
      <c r="H208" s="17">
        <f>10^(-3)*LasVegas!$C$246</f>
        <v>694.50056400000005</v>
      </c>
      <c r="I208" s="17">
        <f>10^(-3)*SanFrancisco!$C$246</f>
        <v>442.68722100000002</v>
      </c>
      <c r="J208" s="17">
        <f>10^(-3)*Baltimore!$C$246</f>
        <v>640.62673600000005</v>
      </c>
      <c r="K208" s="17">
        <f>10^(-3)*Albuquerque!$C$246</f>
        <v>539.49766599999998</v>
      </c>
      <c r="L208" s="17">
        <f>10^(-3)*Seattle!$C$246</f>
        <v>472.86306500000001</v>
      </c>
      <c r="M208" s="17">
        <f>10^(-3)*Chicago!$C$246</f>
        <v>543.17476199999999</v>
      </c>
      <c r="N208" s="17">
        <f>10^(-3)*Boulder!$C$246</f>
        <v>493.14068700000001</v>
      </c>
      <c r="O208" s="17">
        <f>10^(-3)*Minneapolis!$C$246</f>
        <v>584.70034799999996</v>
      </c>
      <c r="P208" s="17">
        <f>10^(-3)*Helena!$C$246</f>
        <v>511.67774099999997</v>
      </c>
      <c r="Q208" s="17">
        <f>10^(-3)*Duluth!$C$246</f>
        <v>515.29140200000006</v>
      </c>
      <c r="R208" s="17">
        <f>10^(-3)*Fairbanks!$C$246</f>
        <v>472.84708500000005</v>
      </c>
    </row>
    <row r="209" spans="1:18">
      <c r="A209" s="5"/>
      <c r="B209" s="60" t="s">
        <v>400</v>
      </c>
      <c r="C209" s="17">
        <f>10^(-3)*Miami!$C$247</f>
        <v>646.03613100000007</v>
      </c>
      <c r="D209" s="17">
        <f>10^(-3)*Houston!$C$247</f>
        <v>676.97520200000008</v>
      </c>
      <c r="E209" s="17">
        <f>10^(-3)*Phoenix!$C$247</f>
        <v>739.49512000000004</v>
      </c>
      <c r="F209" s="17">
        <f>10^(-3)*Atlanta!$C$247</f>
        <v>659.757971</v>
      </c>
      <c r="G209" s="17">
        <f>10^(-3)*LosAngeles!$C$247</f>
        <v>481.16681</v>
      </c>
      <c r="H209" s="17">
        <f>10^(-3)*LasVegas!$C$247</f>
        <v>682.56105700000001</v>
      </c>
      <c r="I209" s="17">
        <f>10^(-3)*SanFrancisco!$C$247</f>
        <v>494.31933500000002</v>
      </c>
      <c r="J209" s="17">
        <f>10^(-3)*Baltimore!$C$247</f>
        <v>671.42871700000001</v>
      </c>
      <c r="K209" s="17">
        <f>10^(-3)*Albuquerque!$C$247</f>
        <v>561.60899899999993</v>
      </c>
      <c r="L209" s="17">
        <f>10^(-3)*Seattle!$C$247</f>
        <v>499.49024900000001</v>
      </c>
      <c r="M209" s="17">
        <f>10^(-3)*Chicago!$C$247</f>
        <v>596.71341000000007</v>
      </c>
      <c r="N209" s="17">
        <f>10^(-3)*Boulder!$C$247</f>
        <v>526.45807400000001</v>
      </c>
      <c r="O209" s="17">
        <f>10^(-3)*Minneapolis!$C$247</f>
        <v>610.73046999999997</v>
      </c>
      <c r="P209" s="17">
        <f>10^(-3)*Helena!$C$247</f>
        <v>518.11459500000001</v>
      </c>
      <c r="Q209" s="17">
        <f>10^(-3)*Duluth!$C$247</f>
        <v>553.26469299999997</v>
      </c>
      <c r="R209" s="17">
        <f>10^(-3)*Fairbanks!$C$247</f>
        <v>473.91453200000001</v>
      </c>
    </row>
    <row r="210" spans="1:18">
      <c r="A210" s="5"/>
      <c r="B210" s="60" t="s">
        <v>399</v>
      </c>
      <c r="C210" s="17">
        <f>10^(-3)*Miami!$C$248</f>
        <v>656.20896300000004</v>
      </c>
      <c r="D210" s="17">
        <f>10^(-3)*Houston!$C$248</f>
        <v>701.71061100000009</v>
      </c>
      <c r="E210" s="17">
        <f>10^(-3)*Phoenix!$C$248</f>
        <v>733.14880299999993</v>
      </c>
      <c r="F210" s="17">
        <f>10^(-3)*Atlanta!$C$248</f>
        <v>614.36477000000002</v>
      </c>
      <c r="G210" s="17">
        <f>10^(-3)*LosAngeles!$C$248</f>
        <v>501.60797200000002</v>
      </c>
      <c r="H210" s="17">
        <f>10^(-3)*LasVegas!$C$248</f>
        <v>650.03134</v>
      </c>
      <c r="I210" s="17">
        <f>10^(-3)*SanFrancisco!$C$248</f>
        <v>437.05579900000004</v>
      </c>
      <c r="J210" s="17">
        <f>10^(-3)*Baltimore!$C$248</f>
        <v>673.75721499999997</v>
      </c>
      <c r="K210" s="17">
        <f>10^(-3)*Albuquerque!$C$248</f>
        <v>561.169265</v>
      </c>
      <c r="L210" s="17">
        <f>10^(-3)*Seattle!$C$248</f>
        <v>486.03319900000002</v>
      </c>
      <c r="M210" s="17">
        <f>10^(-3)*Chicago!$C$248</f>
        <v>635.00841400000002</v>
      </c>
      <c r="N210" s="17">
        <f>10^(-3)*Boulder!$C$248</f>
        <v>508.11365999999998</v>
      </c>
      <c r="O210" s="17">
        <f>10^(-3)*Minneapolis!$C$248</f>
        <v>609.33471200000008</v>
      </c>
      <c r="P210" s="17">
        <f>10^(-3)*Helena!$C$248</f>
        <v>498.33009600000003</v>
      </c>
      <c r="Q210" s="17">
        <f>10^(-3)*Duluth!$C$248</f>
        <v>536.517201</v>
      </c>
      <c r="R210" s="17">
        <f>10^(-3)*Fairbanks!$C$248</f>
        <v>459.39157</v>
      </c>
    </row>
    <row r="211" spans="1:18">
      <c r="A211" s="5"/>
      <c r="B211" s="60" t="s">
        <v>398</v>
      </c>
      <c r="C211" s="17">
        <f>10^(-3)*Miami!$C$249</f>
        <v>628.8960770000001</v>
      </c>
      <c r="D211" s="17">
        <f>10^(-3)*Houston!$C$249</f>
        <v>637.74634500000002</v>
      </c>
      <c r="E211" s="17">
        <f>10^(-3)*Phoenix!$C$249</f>
        <v>653.20435800000007</v>
      </c>
      <c r="F211" s="17">
        <f>10^(-3)*Atlanta!$C$249</f>
        <v>568.51227700000004</v>
      </c>
      <c r="G211" s="17">
        <f>10^(-3)*LosAngeles!$C$249</f>
        <v>491.49853899999999</v>
      </c>
      <c r="H211" s="17">
        <f>10^(-3)*LasVegas!$C$249</f>
        <v>591.41657299999997</v>
      </c>
      <c r="I211" s="17">
        <f>10^(-3)*SanFrancisco!$C$249</f>
        <v>494.78149500000001</v>
      </c>
      <c r="J211" s="17">
        <f>10^(-3)*Baltimore!$C$249</f>
        <v>518.91986800000006</v>
      </c>
      <c r="K211" s="17">
        <f>10^(-3)*Albuquerque!$C$249</f>
        <v>496.20635300000004</v>
      </c>
      <c r="L211" s="17">
        <f>10^(-3)*Seattle!$C$249</f>
        <v>535.065293</v>
      </c>
      <c r="M211" s="17">
        <f>10^(-3)*Chicago!$C$249</f>
        <v>522.25487900000007</v>
      </c>
      <c r="N211" s="17">
        <f>10^(-3)*Boulder!$C$249</f>
        <v>484.70536400000003</v>
      </c>
      <c r="O211" s="17">
        <f>10^(-3)*Minneapolis!$C$249</f>
        <v>491.73668800000002</v>
      </c>
      <c r="P211" s="17">
        <f>10^(-3)*Helena!$C$249</f>
        <v>479.42274800000001</v>
      </c>
      <c r="Q211" s="17">
        <f>10^(-3)*Duluth!$C$249</f>
        <v>479.04989699999999</v>
      </c>
      <c r="R211" s="17">
        <f>10^(-3)*Fairbanks!$C$249</f>
        <v>404.17270100000002</v>
      </c>
    </row>
    <row r="212" spans="1:18">
      <c r="A212" s="5"/>
      <c r="B212" s="60" t="s">
        <v>397</v>
      </c>
      <c r="C212" s="17">
        <f>10^(-3)*Miami!$C$250</f>
        <v>627.2885060000001</v>
      </c>
      <c r="D212" s="17">
        <f>10^(-3)*Houston!$C$250</f>
        <v>578.85360500000002</v>
      </c>
      <c r="E212" s="17">
        <f>10^(-3)*Phoenix!$C$250</f>
        <v>557.35678500000006</v>
      </c>
      <c r="F212" s="17">
        <f>10^(-3)*Atlanta!$C$250</f>
        <v>498.553381</v>
      </c>
      <c r="G212" s="17">
        <f>10^(-3)*LosAngeles!$C$250</f>
        <v>471.56683600000002</v>
      </c>
      <c r="H212" s="17">
        <f>10^(-3)*LasVegas!$C$250</f>
        <v>511.36327700000004</v>
      </c>
      <c r="I212" s="17">
        <f>10^(-3)*SanFrancisco!$C$250</f>
        <v>447.20827300000002</v>
      </c>
      <c r="J212" s="17">
        <f>10^(-3)*Baltimore!$C$250</f>
        <v>507.59903300000002</v>
      </c>
      <c r="K212" s="17">
        <f>10^(-3)*Albuquerque!$C$250</f>
        <v>469.42479500000002</v>
      </c>
      <c r="L212" s="17">
        <f>10^(-3)*Seattle!$C$250</f>
        <v>429.76967700000006</v>
      </c>
      <c r="M212" s="17">
        <f>10^(-3)*Chicago!$C$250</f>
        <v>454.82270600000004</v>
      </c>
      <c r="N212" s="17">
        <f>10^(-3)*Boulder!$C$250</f>
        <v>439.41846800000002</v>
      </c>
      <c r="O212" s="17">
        <f>10^(-3)*Minneapolis!$C$250</f>
        <v>442.27931000000001</v>
      </c>
      <c r="P212" s="17">
        <f>10^(-3)*Helena!$C$250</f>
        <v>432.31811099999999</v>
      </c>
      <c r="Q212" s="17">
        <f>10^(-3)*Duluth!$C$250</f>
        <v>409.37065799999999</v>
      </c>
      <c r="R212" s="17">
        <f>10^(-3)*Fairbanks!$C$250</f>
        <v>394.872388</v>
      </c>
    </row>
    <row r="213" spans="1:18">
      <c r="A213" s="5"/>
      <c r="B213" s="60" t="s">
        <v>396</v>
      </c>
      <c r="C213" s="17">
        <f>10^(-3)*Miami!$C$251</f>
        <v>577.72281900000007</v>
      </c>
      <c r="D213" s="17">
        <f>10^(-3)*Houston!$C$251</f>
        <v>542.66675699999996</v>
      </c>
      <c r="E213" s="17">
        <f>10^(-3)*Phoenix!$C$251</f>
        <v>465.058425</v>
      </c>
      <c r="F213" s="17">
        <f>10^(-3)*Atlanta!$C$251</f>
        <v>436.88712800000002</v>
      </c>
      <c r="G213" s="17">
        <f>10^(-3)*LosAngeles!$C$251</f>
        <v>448.13543199999998</v>
      </c>
      <c r="H213" s="17">
        <f>10^(-3)*LasVegas!$C$251</f>
        <v>432.37576899999999</v>
      </c>
      <c r="I213" s="17">
        <f>10^(-3)*SanFrancisco!$C$251</f>
        <v>414.88034800000003</v>
      </c>
      <c r="J213" s="17">
        <f>10^(-3)*Baltimore!$C$251</f>
        <v>456.91243400000002</v>
      </c>
      <c r="K213" s="17">
        <f>10^(-3)*Albuquerque!$C$251</f>
        <v>421.89298500000001</v>
      </c>
      <c r="L213" s="17">
        <f>10^(-3)*Seattle!$C$251</f>
        <v>399.40915500000006</v>
      </c>
      <c r="M213" s="17">
        <f>10^(-3)*Chicago!$C$251</f>
        <v>451.77644300000003</v>
      </c>
      <c r="N213" s="17">
        <f>10^(-3)*Boulder!$C$251</f>
        <v>406.68322899999998</v>
      </c>
      <c r="O213" s="17">
        <f>10^(-3)*Minneapolis!$C$251</f>
        <v>405.98872700000004</v>
      </c>
      <c r="P213" s="17">
        <f>10^(-3)*Helena!$C$251</f>
        <v>399.70890800000001</v>
      </c>
      <c r="Q213" s="17">
        <f>10^(-3)*Duluth!$C$251</f>
        <v>396.21553499999999</v>
      </c>
      <c r="R213" s="17">
        <f>10^(-3)*Fairbanks!$C$251</f>
        <v>381.17432400000001</v>
      </c>
    </row>
    <row r="214" spans="1:18">
      <c r="A214" s="5"/>
      <c r="B214" s="60" t="s">
        <v>395</v>
      </c>
      <c r="C214" s="17">
        <f>10^(-3)*Miami!$C$252</f>
        <v>543.08107999999993</v>
      </c>
      <c r="D214" s="17">
        <f>10^(-3)*Houston!$C$252</f>
        <v>496.48496299999999</v>
      </c>
      <c r="E214" s="17">
        <f>10^(-3)*Phoenix!$C$252</f>
        <v>437.02537800000005</v>
      </c>
      <c r="F214" s="17">
        <f>10^(-3)*Atlanta!$C$252</f>
        <v>423.227372</v>
      </c>
      <c r="G214" s="17">
        <f>10^(-3)*LosAngeles!$C$252</f>
        <v>446.45339100000001</v>
      </c>
      <c r="H214" s="17">
        <f>10^(-3)*LasVegas!$C$252</f>
        <v>416.36388799999997</v>
      </c>
      <c r="I214" s="17">
        <f>10^(-3)*SanFrancisco!$C$252</f>
        <v>399.23832799999997</v>
      </c>
      <c r="J214" s="17">
        <f>10^(-3)*Baltimore!$C$252</f>
        <v>386.81666700000005</v>
      </c>
      <c r="K214" s="17">
        <f>10^(-3)*Albuquerque!$C$252</f>
        <v>398.72138100000001</v>
      </c>
      <c r="L214" s="17">
        <f>10^(-3)*Seattle!$C$252</f>
        <v>386.60699800000003</v>
      </c>
      <c r="M214" s="17">
        <f>10^(-3)*Chicago!$C$252</f>
        <v>392.15308000000005</v>
      </c>
      <c r="N214" s="17">
        <f>10^(-3)*Boulder!$C$252</f>
        <v>396.281589</v>
      </c>
      <c r="O214" s="17">
        <f>10^(-3)*Minneapolis!$C$252</f>
        <v>385.81711999999999</v>
      </c>
      <c r="P214" s="17">
        <f>10^(-3)*Helena!$C$252</f>
        <v>390.21805900000004</v>
      </c>
      <c r="Q214" s="17">
        <f>10^(-3)*Duluth!$C$252</f>
        <v>383.253016</v>
      </c>
      <c r="R214" s="17">
        <f>10^(-3)*Fairbanks!$C$252</f>
        <v>374.54563900000005</v>
      </c>
    </row>
    <row r="215" spans="1:18">
      <c r="A215" s="5"/>
      <c r="B215" s="60" t="s">
        <v>406</v>
      </c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</row>
    <row r="216" spans="1:18">
      <c r="A216" s="5"/>
      <c r="B216" s="9" t="s">
        <v>405</v>
      </c>
      <c r="C216" s="17" t="str">
        <f>Miami!$D$241</f>
        <v>06-JAN-20:00</v>
      </c>
      <c r="D216" s="17" t="str">
        <f>Houston!$D$241</f>
        <v>03-JAN-07:10</v>
      </c>
      <c r="E216" s="17" t="str">
        <f>Phoenix!$D$241</f>
        <v>27-JAN-20:10</v>
      </c>
      <c r="F216" s="17" t="str">
        <f>Atlanta!$D$241</f>
        <v>24-JAN-20:00</v>
      </c>
      <c r="G216" s="17" t="str">
        <f>LosAngeles!$D$241</f>
        <v>26-JAN-20:10</v>
      </c>
      <c r="H216" s="17" t="str">
        <f>LasVegas!$D$241</f>
        <v>18-JAN-20:19</v>
      </c>
      <c r="I216" s="17" t="str">
        <f>SanFrancisco!$D$241</f>
        <v>27-JAN-20:30</v>
      </c>
      <c r="J216" s="17" t="str">
        <f>Baltimore!$D$241</f>
        <v>05-JAN-20:00</v>
      </c>
      <c r="K216" s="17" t="str">
        <f>Albuquerque!$D$241</f>
        <v>26-JAN-20:10</v>
      </c>
      <c r="L216" s="17" t="str">
        <f>Seattle!$D$241</f>
        <v>27-JAN-20:00</v>
      </c>
      <c r="M216" s="17" t="str">
        <f>Chicago!$D$241</f>
        <v>17-JAN-20:00</v>
      </c>
      <c r="N216" s="17" t="str">
        <f>Boulder!$D$241</f>
        <v>24-JAN-20:40</v>
      </c>
      <c r="O216" s="17" t="str">
        <f>Minneapolis!$D$241</f>
        <v>30-JAN-20:00</v>
      </c>
      <c r="P216" s="17" t="str">
        <f>Helena!$D$241</f>
        <v>30-JAN-20:00</v>
      </c>
      <c r="Q216" s="17" t="str">
        <f>Duluth!$D$241</f>
        <v>17-JAN-20:00</v>
      </c>
      <c r="R216" s="17" t="str">
        <f>Fairbanks!$D$241</f>
        <v>20-JAN-20:00</v>
      </c>
    </row>
    <row r="217" spans="1:18">
      <c r="A217" s="5"/>
      <c r="B217" s="9" t="s">
        <v>404</v>
      </c>
      <c r="C217" s="17" t="str">
        <f>Miami!$D$242</f>
        <v>23-FEB-20:19</v>
      </c>
      <c r="D217" s="17" t="str">
        <f>Houston!$D$242</f>
        <v>23-FEB-20:19</v>
      </c>
      <c r="E217" s="17" t="str">
        <f>Phoenix!$D$242</f>
        <v>28-FEB-20:10</v>
      </c>
      <c r="F217" s="17" t="str">
        <f>Atlanta!$D$242</f>
        <v>20-FEB-20:30</v>
      </c>
      <c r="G217" s="17" t="str">
        <f>LosAngeles!$D$242</f>
        <v>13-FEB-20:00</v>
      </c>
      <c r="H217" s="17" t="str">
        <f>LasVegas!$D$242</f>
        <v>27-FEB-20:10</v>
      </c>
      <c r="I217" s="17" t="str">
        <f>SanFrancisco!$D$242</f>
        <v>15-FEB-20:10</v>
      </c>
      <c r="J217" s="17" t="str">
        <f>Baltimore!$D$242</f>
        <v>15-FEB-20:30</v>
      </c>
      <c r="K217" s="17" t="str">
        <f>Albuquerque!$D$242</f>
        <v>14-FEB-20:10</v>
      </c>
      <c r="L217" s="17" t="str">
        <f>Seattle!$D$242</f>
        <v>21-FEB-20:10</v>
      </c>
      <c r="M217" s="17" t="str">
        <f>Chicago!$D$242</f>
        <v>27-FEB-20:00</v>
      </c>
      <c r="N217" s="17" t="str">
        <f>Boulder!$D$242</f>
        <v>10-FEB-20:00</v>
      </c>
      <c r="O217" s="17" t="str">
        <f>Minneapolis!$D$242</f>
        <v>27-FEB-20:00</v>
      </c>
      <c r="P217" s="17" t="str">
        <f>Helena!$D$242</f>
        <v>03-FEB-20:49</v>
      </c>
      <c r="Q217" s="17" t="str">
        <f>Duluth!$D$242</f>
        <v>22-FEB-20:00</v>
      </c>
      <c r="R217" s="17" t="str">
        <f>Fairbanks!$D$242</f>
        <v>28-FEB-20:19</v>
      </c>
    </row>
    <row r="218" spans="1:18">
      <c r="A218" s="5"/>
      <c r="B218" s="60" t="s">
        <v>403</v>
      </c>
      <c r="C218" s="17" t="str">
        <f>Miami!$D$243</f>
        <v>13-MAR-19:10</v>
      </c>
      <c r="D218" s="17" t="str">
        <f>Houston!$D$243</f>
        <v>26-MAR-19:00</v>
      </c>
      <c r="E218" s="17" t="str">
        <f>Phoenix!$D$243</f>
        <v>17-MAR-19:10</v>
      </c>
      <c r="F218" s="17" t="str">
        <f>Atlanta!$D$243</f>
        <v>28-MAR-19:10</v>
      </c>
      <c r="G218" s="17" t="str">
        <f>LosAngeles!$D$243</f>
        <v>29-MAR-19:40</v>
      </c>
      <c r="H218" s="17" t="str">
        <f>LasVegas!$D$243</f>
        <v>30-MAR-19:10</v>
      </c>
      <c r="I218" s="17" t="str">
        <f>SanFrancisco!$D$243</f>
        <v>30-MAR-19:49</v>
      </c>
      <c r="J218" s="17" t="str">
        <f>Baltimore!$D$243</f>
        <v>09-MAR-20:00</v>
      </c>
      <c r="K218" s="17" t="str">
        <f>Albuquerque!$D$243</f>
        <v>20-MAR-19:10</v>
      </c>
      <c r="L218" s="17" t="str">
        <f>Seattle!$D$243</f>
        <v>29-MAR-19:10</v>
      </c>
      <c r="M218" s="17" t="str">
        <f>Chicago!$D$243</f>
        <v>31-MAR-19:10</v>
      </c>
      <c r="N218" s="17" t="str">
        <f>Boulder!$D$243</f>
        <v>30-MAR-19:10</v>
      </c>
      <c r="O218" s="17" t="str">
        <f>Minneapolis!$D$243</f>
        <v>23-MAR-19:00</v>
      </c>
      <c r="P218" s="17" t="str">
        <f>Helena!$D$243</f>
        <v>30-MAR-19:10</v>
      </c>
      <c r="Q218" s="17" t="str">
        <f>Duluth!$D$243</f>
        <v>22-MAR-19:30</v>
      </c>
      <c r="R218" s="17" t="str">
        <f>Fairbanks!$D$243</f>
        <v>31-MAR-19:30</v>
      </c>
    </row>
    <row r="219" spans="1:18">
      <c r="A219" s="5"/>
      <c r="B219" s="60" t="s">
        <v>402</v>
      </c>
      <c r="C219" s="17" t="str">
        <f>Miami!$D$244</f>
        <v>03-APR-19:10</v>
      </c>
      <c r="D219" s="17" t="str">
        <f>Houston!$D$244</f>
        <v>30-APR-19:10</v>
      </c>
      <c r="E219" s="17" t="str">
        <f>Phoenix!$D$244</f>
        <v>26-APR-19:10</v>
      </c>
      <c r="F219" s="17" t="str">
        <f>Atlanta!$D$244</f>
        <v>14-APR-19:10</v>
      </c>
      <c r="G219" s="17" t="str">
        <f>LosAngeles!$D$244</f>
        <v>11-APR-19:10</v>
      </c>
      <c r="H219" s="17" t="str">
        <f>LasVegas!$D$244</f>
        <v>21-APR-19:10</v>
      </c>
      <c r="I219" s="17" t="str">
        <f>SanFrancisco!$D$244</f>
        <v>13-APR-19:19</v>
      </c>
      <c r="J219" s="17" t="str">
        <f>Baltimore!$D$244</f>
        <v>05-APR-19:10</v>
      </c>
      <c r="K219" s="17" t="str">
        <f>Albuquerque!$D$244</f>
        <v>21-APR-19:10</v>
      </c>
      <c r="L219" s="17" t="str">
        <f>Seattle!$D$244</f>
        <v>14-APR-19:10</v>
      </c>
      <c r="M219" s="17" t="str">
        <f>Chicago!$D$244</f>
        <v>28-APR-19:00</v>
      </c>
      <c r="N219" s="17" t="str">
        <f>Boulder!$D$244</f>
        <v>26-APR-19:10</v>
      </c>
      <c r="O219" s="17" t="str">
        <f>Minneapolis!$D$244</f>
        <v>02-APR-19:00</v>
      </c>
      <c r="P219" s="17" t="str">
        <f>Helena!$D$244</f>
        <v>06-APR-19:10</v>
      </c>
      <c r="Q219" s="17" t="str">
        <f>Duluth!$D$244</f>
        <v>04-APR-19:10</v>
      </c>
      <c r="R219" s="17" t="str">
        <f>Fairbanks!$D$244</f>
        <v>25-APR-19:30</v>
      </c>
    </row>
    <row r="220" spans="1:18">
      <c r="A220" s="5"/>
      <c r="B220" s="60" t="s">
        <v>385</v>
      </c>
      <c r="C220" s="17" t="str">
        <f>Miami!$D$245</f>
        <v>19-MAY-19:10</v>
      </c>
      <c r="D220" s="17" t="str">
        <f>Houston!$D$245</f>
        <v>26-MAY-19:10</v>
      </c>
      <c r="E220" s="17" t="str">
        <f>Phoenix!$D$245</f>
        <v>28-MAY-18:10</v>
      </c>
      <c r="F220" s="17" t="str">
        <f>Atlanta!$D$245</f>
        <v>31-MAY-19:10</v>
      </c>
      <c r="G220" s="17" t="str">
        <f>LosAngeles!$D$245</f>
        <v>30-MAY-19:10</v>
      </c>
      <c r="H220" s="17" t="str">
        <f>LasVegas!$D$245</f>
        <v>31-MAY-19:10</v>
      </c>
      <c r="I220" s="17" t="str">
        <f>SanFrancisco!$D$245</f>
        <v>25-MAY-19:19</v>
      </c>
      <c r="J220" s="17" t="str">
        <f>Baltimore!$D$245</f>
        <v>15-MAY-19:10</v>
      </c>
      <c r="K220" s="17" t="str">
        <f>Albuquerque!$D$245</f>
        <v>30-MAY-19:10</v>
      </c>
      <c r="L220" s="17" t="str">
        <f>Seattle!$D$245</f>
        <v>04-MAY-19:19</v>
      </c>
      <c r="M220" s="17" t="str">
        <f>Chicago!$D$245</f>
        <v>30-MAY-19:19</v>
      </c>
      <c r="N220" s="17" t="str">
        <f>Boulder!$D$245</f>
        <v>23-MAY-19:19</v>
      </c>
      <c r="O220" s="17" t="str">
        <f>Minneapolis!$D$245</f>
        <v>27-MAY-17:19</v>
      </c>
      <c r="P220" s="17" t="str">
        <f>Helena!$D$245</f>
        <v>25-MAY-19:00</v>
      </c>
      <c r="Q220" s="17" t="str">
        <f>Duluth!$D$245</f>
        <v>31-MAY-19:49</v>
      </c>
      <c r="R220" s="17" t="str">
        <f>Fairbanks!$D$245</f>
        <v>24-MAY-19:10</v>
      </c>
    </row>
    <row r="221" spans="1:18">
      <c r="A221" s="5"/>
      <c r="B221" s="60" t="s">
        <v>401</v>
      </c>
      <c r="C221" s="17" t="str">
        <f>Miami!$D$246</f>
        <v>27-JUN-19:19</v>
      </c>
      <c r="D221" s="17" t="str">
        <f>Houston!$D$246</f>
        <v>29-JUN-19:30</v>
      </c>
      <c r="E221" s="17" t="str">
        <f>Phoenix!$D$246</f>
        <v>27-JUN-19:10</v>
      </c>
      <c r="F221" s="17" t="str">
        <f>Atlanta!$D$246</f>
        <v>08-JUN-19:10</v>
      </c>
      <c r="G221" s="17" t="str">
        <f>LosAngeles!$D$246</f>
        <v>28-JUN-19:10</v>
      </c>
      <c r="H221" s="17" t="str">
        <f>LasVegas!$D$246</f>
        <v>27-JUN-19:10</v>
      </c>
      <c r="I221" s="17" t="str">
        <f>SanFrancisco!$D$246</f>
        <v>16-JUN-19:30</v>
      </c>
      <c r="J221" s="17" t="str">
        <f>Baltimore!$D$246</f>
        <v>30-JUN-18:10</v>
      </c>
      <c r="K221" s="17" t="str">
        <f>Albuquerque!$D$246</f>
        <v>28-JUN-19:19</v>
      </c>
      <c r="L221" s="17" t="str">
        <f>Seattle!$D$246</f>
        <v>27-JUN-19:10</v>
      </c>
      <c r="M221" s="17" t="str">
        <f>Chicago!$D$246</f>
        <v>16-JUN-19:30</v>
      </c>
      <c r="N221" s="17" t="str">
        <f>Boulder!$D$246</f>
        <v>27-JUN-19:30</v>
      </c>
      <c r="O221" s="17" t="str">
        <f>Minneapolis!$D$246</f>
        <v>29-JUN-19:10</v>
      </c>
      <c r="P221" s="17" t="str">
        <f>Helena!$D$246</f>
        <v>25-JUN-19:10</v>
      </c>
      <c r="Q221" s="17" t="str">
        <f>Duluth!$D$246</f>
        <v>14-JUN-19:00</v>
      </c>
      <c r="R221" s="17" t="str">
        <f>Fairbanks!$D$246</f>
        <v>15-JUN-19:00</v>
      </c>
    </row>
    <row r="222" spans="1:18">
      <c r="A222" s="5"/>
      <c r="B222" s="60" t="s">
        <v>400</v>
      </c>
      <c r="C222" s="17" t="str">
        <f>Miami!$D$247</f>
        <v>12-JUL-19:19</v>
      </c>
      <c r="D222" s="17" t="str">
        <f>Houston!$D$247</f>
        <v>05-JUL-19:30</v>
      </c>
      <c r="E222" s="17" t="str">
        <f>Phoenix!$D$247</f>
        <v>19-JUL-18:10</v>
      </c>
      <c r="F222" s="17" t="str">
        <f>Atlanta!$D$247</f>
        <v>03-JUL-18:10</v>
      </c>
      <c r="G222" s="17" t="str">
        <f>LosAngeles!$D$247</f>
        <v>10-JUL-19:10</v>
      </c>
      <c r="H222" s="17" t="str">
        <f>LasVegas!$D$247</f>
        <v>25-JUL-19:10</v>
      </c>
      <c r="I222" s="17" t="str">
        <f>SanFrancisco!$D$247</f>
        <v>02-JUL-19:30</v>
      </c>
      <c r="J222" s="17" t="str">
        <f>Baltimore!$D$247</f>
        <v>24-JUL-19:30</v>
      </c>
      <c r="K222" s="17" t="str">
        <f>Albuquerque!$D$247</f>
        <v>18-JUL-19:10</v>
      </c>
      <c r="L222" s="17" t="str">
        <f>Seattle!$D$247</f>
        <v>24-JUL-19:10</v>
      </c>
      <c r="M222" s="17" t="str">
        <f>Chicago!$D$247</f>
        <v>14-JUL-19:30</v>
      </c>
      <c r="N222" s="17" t="str">
        <f>Boulder!$D$247</f>
        <v>17-JUL-19:30</v>
      </c>
      <c r="O222" s="17" t="str">
        <f>Minneapolis!$D$247</f>
        <v>13-JUL-19:10</v>
      </c>
      <c r="P222" s="17" t="str">
        <f>Helena!$D$247</f>
        <v>21-JUL-19:10</v>
      </c>
      <c r="Q222" s="17" t="str">
        <f>Duluth!$D$247</f>
        <v>06-JUL-19:10</v>
      </c>
      <c r="R222" s="17" t="str">
        <f>Fairbanks!$D$247</f>
        <v>11-JUL-19:19</v>
      </c>
    </row>
    <row r="223" spans="1:18">
      <c r="A223" s="5"/>
      <c r="B223" s="60" t="s">
        <v>399</v>
      </c>
      <c r="C223" s="17" t="str">
        <f>Miami!$D$248</f>
        <v>21-AUG-19:10</v>
      </c>
      <c r="D223" s="17" t="str">
        <f>Houston!$D$248</f>
        <v>06-AUG-19:10</v>
      </c>
      <c r="E223" s="17" t="str">
        <f>Phoenix!$D$248</f>
        <v>01-AUG-19:10</v>
      </c>
      <c r="F223" s="17" t="str">
        <f>Atlanta!$D$248</f>
        <v>14-AUG-19:10</v>
      </c>
      <c r="G223" s="17" t="str">
        <f>LosAngeles!$D$248</f>
        <v>16-AUG-19:10</v>
      </c>
      <c r="H223" s="17" t="str">
        <f>LasVegas!$D$248</f>
        <v>04-AUG-19:10</v>
      </c>
      <c r="I223" s="17" t="str">
        <f>SanFrancisco!$D$248</f>
        <v>14-AUG-19:10</v>
      </c>
      <c r="J223" s="17" t="str">
        <f>Baltimore!$D$248</f>
        <v>17-AUG-19:10</v>
      </c>
      <c r="K223" s="17" t="str">
        <f>Albuquerque!$D$248</f>
        <v>01-AUG-19:10</v>
      </c>
      <c r="L223" s="17" t="str">
        <f>Seattle!$D$248</f>
        <v>08-AUG-19:30</v>
      </c>
      <c r="M223" s="17" t="str">
        <f>Chicago!$D$248</f>
        <v>04-AUG-19:10</v>
      </c>
      <c r="N223" s="17" t="str">
        <f>Boulder!$D$248</f>
        <v>29-AUG-19:10</v>
      </c>
      <c r="O223" s="17" t="str">
        <f>Minneapolis!$D$248</f>
        <v>25-AUG-19:10</v>
      </c>
      <c r="P223" s="17" t="str">
        <f>Helena!$D$248</f>
        <v>11-AUG-19:49</v>
      </c>
      <c r="Q223" s="17" t="str">
        <f>Duluth!$D$248</f>
        <v>13-AUG-19:19</v>
      </c>
      <c r="R223" s="17" t="str">
        <f>Fairbanks!$D$248</f>
        <v>15-AUG-19:10</v>
      </c>
    </row>
    <row r="224" spans="1:18">
      <c r="A224" s="5"/>
      <c r="B224" s="60" t="s">
        <v>398</v>
      </c>
      <c r="C224" s="17" t="str">
        <f>Miami!$D$249</f>
        <v>01-SEP-19:00</v>
      </c>
      <c r="D224" s="17" t="str">
        <f>Houston!$D$249</f>
        <v>15-SEP-19:10</v>
      </c>
      <c r="E224" s="17" t="str">
        <f>Phoenix!$D$249</f>
        <v>08-SEP-19:10</v>
      </c>
      <c r="F224" s="17" t="str">
        <f>Atlanta!$D$249</f>
        <v>05-SEP-19:10</v>
      </c>
      <c r="G224" s="17" t="str">
        <f>LosAngeles!$D$249</f>
        <v>25-SEP-19:10</v>
      </c>
      <c r="H224" s="17" t="str">
        <f>LasVegas!$D$249</f>
        <v>01-SEP-18:10</v>
      </c>
      <c r="I224" s="17" t="str">
        <f>SanFrancisco!$D$249</f>
        <v>28-SEP-19:00</v>
      </c>
      <c r="J224" s="17" t="str">
        <f>Baltimore!$D$249</f>
        <v>09-SEP-17:10</v>
      </c>
      <c r="K224" s="17" t="str">
        <f>Albuquerque!$D$249</f>
        <v>13-SEP-19:10</v>
      </c>
      <c r="L224" s="17" t="str">
        <f>Seattle!$D$249</f>
        <v>02-SEP-17:10</v>
      </c>
      <c r="M224" s="17" t="str">
        <f>Chicago!$D$249</f>
        <v>06-SEP-19:10</v>
      </c>
      <c r="N224" s="17" t="str">
        <f>Boulder!$D$249</f>
        <v>01-SEP-19:10</v>
      </c>
      <c r="O224" s="17" t="str">
        <f>Minneapolis!$D$249</f>
        <v>13-SEP-19:10</v>
      </c>
      <c r="P224" s="17" t="str">
        <f>Helena!$D$249</f>
        <v>01-SEP-19:10</v>
      </c>
      <c r="Q224" s="17" t="str">
        <f>Duluth!$D$249</f>
        <v>08-SEP-19:10</v>
      </c>
      <c r="R224" s="17" t="str">
        <f>Fairbanks!$D$249</f>
        <v>12-SEP-19:30</v>
      </c>
    </row>
    <row r="225" spans="1:18">
      <c r="A225" s="5"/>
      <c r="B225" s="60" t="s">
        <v>397</v>
      </c>
      <c r="C225" s="17" t="str">
        <f>Miami!$D$250</f>
        <v>06-OCT-19:10</v>
      </c>
      <c r="D225" s="17" t="str">
        <f>Houston!$D$250</f>
        <v>30-OCT-06:10</v>
      </c>
      <c r="E225" s="17" t="str">
        <f>Phoenix!$D$250</f>
        <v>02-OCT-19:10</v>
      </c>
      <c r="F225" s="17" t="str">
        <f>Atlanta!$D$250</f>
        <v>20-OCT-19:10</v>
      </c>
      <c r="G225" s="17" t="str">
        <f>LosAngeles!$D$250</f>
        <v>05-OCT-19:00</v>
      </c>
      <c r="H225" s="17" t="str">
        <f>LasVegas!$D$250</f>
        <v>03-OCT-19:10</v>
      </c>
      <c r="I225" s="17" t="str">
        <f>SanFrancisco!$D$250</f>
        <v>16-OCT-19:10</v>
      </c>
      <c r="J225" s="17" t="str">
        <f>Baltimore!$D$250</f>
        <v>20-OCT-19:40</v>
      </c>
      <c r="K225" s="17" t="str">
        <f>Albuquerque!$D$250</f>
        <v>02-OCT-19:10</v>
      </c>
      <c r="L225" s="17" t="str">
        <f>Seattle!$D$250</f>
        <v>17-OCT-19:10</v>
      </c>
      <c r="M225" s="17" t="str">
        <f>Chicago!$D$250</f>
        <v>30-OCT-19:19</v>
      </c>
      <c r="N225" s="17" t="str">
        <f>Boulder!$D$250</f>
        <v>01-OCT-19:10</v>
      </c>
      <c r="O225" s="17" t="str">
        <f>Minneapolis!$D$250</f>
        <v>08-OCT-19:10</v>
      </c>
      <c r="P225" s="17" t="str">
        <f>Helena!$D$250</f>
        <v>05-OCT-19:10</v>
      </c>
      <c r="Q225" s="17" t="str">
        <f>Duluth!$D$250</f>
        <v>07-OCT-19:10</v>
      </c>
      <c r="R225" s="17" t="str">
        <f>Fairbanks!$D$250</f>
        <v>03-OCT-19:19</v>
      </c>
    </row>
    <row r="226" spans="1:18">
      <c r="A226" s="5"/>
      <c r="B226" s="60" t="s">
        <v>396</v>
      </c>
      <c r="C226" s="17" t="str">
        <f>Miami!$D$251</f>
        <v>01-NOV-19:00</v>
      </c>
      <c r="D226" s="17" t="str">
        <f>Houston!$D$251</f>
        <v>27-NOV-20:10</v>
      </c>
      <c r="E226" s="17" t="str">
        <f>Phoenix!$D$251</f>
        <v>02-NOV-19:10</v>
      </c>
      <c r="F226" s="17" t="str">
        <f>Atlanta!$D$251</f>
        <v>22-NOV-20:00</v>
      </c>
      <c r="G226" s="17" t="str">
        <f>LosAngeles!$D$251</f>
        <v>09-NOV-20:49</v>
      </c>
      <c r="H226" s="17" t="str">
        <f>LasVegas!$D$251</f>
        <v>09-NOV-20:19</v>
      </c>
      <c r="I226" s="17" t="str">
        <f>SanFrancisco!$D$251</f>
        <v>15-NOV-20:00</v>
      </c>
      <c r="J226" s="17" t="str">
        <f>Baltimore!$D$251</f>
        <v>03-NOV-19:10</v>
      </c>
      <c r="K226" s="17" t="str">
        <f>Albuquerque!$D$251</f>
        <v>09-NOV-20:00</v>
      </c>
      <c r="L226" s="17" t="str">
        <f>Seattle!$D$251</f>
        <v>03-NOV-19:00</v>
      </c>
      <c r="M226" s="17" t="str">
        <f>Chicago!$D$251</f>
        <v>02-NOV-19:00</v>
      </c>
      <c r="N226" s="17" t="str">
        <f>Boulder!$D$251</f>
        <v>03-NOV-19:19</v>
      </c>
      <c r="O226" s="17" t="str">
        <f>Minneapolis!$D$251</f>
        <v>02-NOV-19:19</v>
      </c>
      <c r="P226" s="17" t="str">
        <f>Helena!$D$251</f>
        <v>21-NOV-20:19</v>
      </c>
      <c r="Q226" s="17" t="str">
        <f>Duluth!$D$251</f>
        <v>02-NOV-19:00</v>
      </c>
      <c r="R226" s="17" t="str">
        <f>Fairbanks!$D$251</f>
        <v>14-NOV-20:00</v>
      </c>
    </row>
    <row r="227" spans="1:18">
      <c r="A227" s="5"/>
      <c r="B227" s="60" t="s">
        <v>395</v>
      </c>
      <c r="C227" s="17" t="str">
        <f>Miami!$D$252</f>
        <v>15-DEC-20:10</v>
      </c>
      <c r="D227" s="17" t="str">
        <f>Houston!$D$252</f>
        <v>02-DEC-20:10</v>
      </c>
      <c r="E227" s="17" t="str">
        <f>Phoenix!$D$252</f>
        <v>13-DEC-20:00</v>
      </c>
      <c r="F227" s="17" t="str">
        <f>Atlanta!$D$252</f>
        <v>04-DEC-20:00</v>
      </c>
      <c r="G227" s="17" t="str">
        <f>LosAngeles!$D$252</f>
        <v>18-DEC-20:10</v>
      </c>
      <c r="H227" s="17" t="str">
        <f>LasVegas!$D$252</f>
        <v>05-DEC-20:10</v>
      </c>
      <c r="I227" s="17" t="str">
        <f>SanFrancisco!$D$252</f>
        <v>01-DEC-20:10</v>
      </c>
      <c r="J227" s="17" t="str">
        <f>Baltimore!$D$252</f>
        <v>06-DEC-20:00</v>
      </c>
      <c r="K227" s="17" t="str">
        <f>Albuquerque!$D$252</f>
        <v>05-DEC-20:10</v>
      </c>
      <c r="L227" s="17" t="str">
        <f>Seattle!$D$252</f>
        <v>28-DEC-20:00</v>
      </c>
      <c r="M227" s="17" t="str">
        <f>Chicago!$D$252</f>
        <v>11-DEC-20:00</v>
      </c>
      <c r="N227" s="17" t="str">
        <f>Boulder!$D$252</f>
        <v>22-DEC-20:00</v>
      </c>
      <c r="O227" s="17" t="str">
        <f>Minneapolis!$D$252</f>
        <v>01-DEC-20:00</v>
      </c>
      <c r="P227" s="17" t="str">
        <f>Helena!$D$252</f>
        <v>01-DEC-20:00</v>
      </c>
      <c r="Q227" s="17" t="str">
        <f>Duluth!$D$252</f>
        <v>01-DEC-20:00</v>
      </c>
      <c r="R227" s="17" t="str">
        <f>Fairbanks!$D$252</f>
        <v>28-DEC-20:10</v>
      </c>
    </row>
    <row r="228" spans="1:18" s="69" customFormat="1">
      <c r="A228" s="64" t="s">
        <v>729</v>
      </c>
      <c r="B228" s="60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</row>
    <row r="229" spans="1:18" s="69" customFormat="1">
      <c r="A229" s="5"/>
      <c r="B229" s="76" t="s">
        <v>730</v>
      </c>
      <c r="C229" s="70">
        <f>Miami!$B$4</f>
        <v>41939.97</v>
      </c>
      <c r="D229" s="70">
        <f>Houston!$B$4</f>
        <v>42975.11</v>
      </c>
      <c r="E229" s="70">
        <f>Phoenix!$B$4</f>
        <v>37947.870000000003</v>
      </c>
      <c r="F229" s="70">
        <f>Atlanta!$B$4</f>
        <v>37753.97</v>
      </c>
      <c r="G229" s="70">
        <f>LosAngeles!$B$4</f>
        <v>33049.89</v>
      </c>
      <c r="H229" s="70">
        <f>LasVegas!$B$4</f>
        <v>40331.599999999999</v>
      </c>
      <c r="I229" s="70">
        <f>SanFrancisco!$B$4</f>
        <v>32067.83</v>
      </c>
      <c r="J229" s="70">
        <f>Baltimore!$B$4</f>
        <v>39183.14</v>
      </c>
      <c r="K229" s="70">
        <f>Albuquerque!$B$4</f>
        <v>36498.25</v>
      </c>
      <c r="L229" s="70">
        <f>Seattle!$B$4</f>
        <v>22598.2</v>
      </c>
      <c r="M229" s="70">
        <f>Chicago!$B$4</f>
        <v>38327.65</v>
      </c>
      <c r="N229" s="70">
        <f>Boulder!$B$4</f>
        <v>35917.82</v>
      </c>
      <c r="O229" s="70">
        <f>Minneapolis!$B$4</f>
        <v>38165.4</v>
      </c>
      <c r="P229" s="70">
        <f>Helena!$B$4</f>
        <v>37420.68</v>
      </c>
      <c r="Q229" s="70">
        <f>Duluth!$B$4</f>
        <v>37974.26</v>
      </c>
      <c r="R229" s="70">
        <f>Fairbanks!$B$4</f>
        <v>40684.589999999997</v>
      </c>
    </row>
    <row r="230" spans="1:18" s="69" customFormat="1">
      <c r="A230" s="5"/>
      <c r="B230" s="77" t="s">
        <v>731</v>
      </c>
      <c r="C230" s="70">
        <f>Miami!$C$4</f>
        <v>3696.69</v>
      </c>
      <c r="D230" s="70">
        <f>Houston!$C$4</f>
        <v>3787.93</v>
      </c>
      <c r="E230" s="70">
        <f>Phoenix!$C$4</f>
        <v>3344.81</v>
      </c>
      <c r="F230" s="70">
        <f>Atlanta!$C$4</f>
        <v>3327.72</v>
      </c>
      <c r="G230" s="70">
        <f>LosAngeles!$C$4</f>
        <v>2913.09</v>
      </c>
      <c r="H230" s="70">
        <f>LasVegas!$C$4</f>
        <v>3554.92</v>
      </c>
      <c r="I230" s="70">
        <f>SanFrancisco!$C$4</f>
        <v>2826.53</v>
      </c>
      <c r="J230" s="70">
        <f>Baltimore!$C$4</f>
        <v>3453.69</v>
      </c>
      <c r="K230" s="70">
        <f>Albuquerque!$C$4</f>
        <v>3217.04</v>
      </c>
      <c r="L230" s="70">
        <f>Seattle!$C$4</f>
        <v>1991.86</v>
      </c>
      <c r="M230" s="70">
        <f>Chicago!$C$4</f>
        <v>3378.29</v>
      </c>
      <c r="N230" s="70">
        <f>Boulder!$C$4</f>
        <v>3165.88</v>
      </c>
      <c r="O230" s="70">
        <f>Minneapolis!$C$4</f>
        <v>3363.99</v>
      </c>
      <c r="P230" s="70">
        <f>Helena!$C$4</f>
        <v>3298.35</v>
      </c>
      <c r="Q230" s="70">
        <f>Duluth!$C$4</f>
        <v>3347.14</v>
      </c>
      <c r="R230" s="70">
        <f>Fairbanks!$C$4</f>
        <v>3586.03</v>
      </c>
    </row>
    <row r="231" spans="1:18">
      <c r="A231" s="64" t="s">
        <v>394</v>
      </c>
      <c r="B231" s="65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</row>
    <row r="232" spans="1:18">
      <c r="A232" s="64"/>
      <c r="B232" s="63" t="s">
        <v>196</v>
      </c>
      <c r="C232" s="11">
        <f>Miami!$G$14</f>
        <v>0</v>
      </c>
      <c r="D232" s="11">
        <f>Houston!$G$14</f>
        <v>0</v>
      </c>
      <c r="E232" s="11">
        <f>Phoenix!$G$14</f>
        <v>0</v>
      </c>
      <c r="F232" s="11">
        <f>Atlanta!$G$14</f>
        <v>0</v>
      </c>
      <c r="G232" s="11">
        <f>LosAngeles!$G$14</f>
        <v>0</v>
      </c>
      <c r="H232" s="11">
        <f>LasVegas!$G$14</f>
        <v>0</v>
      </c>
      <c r="I232" s="11">
        <f>SanFrancisco!$G$14</f>
        <v>0</v>
      </c>
      <c r="J232" s="11">
        <f>Baltimore!$G$14</f>
        <v>0</v>
      </c>
      <c r="K232" s="11">
        <f>Albuquerque!$G$14</f>
        <v>0</v>
      </c>
      <c r="L232" s="11">
        <f>Seattle!$G$14</f>
        <v>0</v>
      </c>
      <c r="M232" s="11">
        <f>Chicago!$G$14</f>
        <v>0</v>
      </c>
      <c r="N232" s="11">
        <f>Boulder!$G$14</f>
        <v>0</v>
      </c>
      <c r="O232" s="11">
        <f>Minneapolis!$G$14</f>
        <v>0</v>
      </c>
      <c r="P232" s="11">
        <f>Helena!$G$14</f>
        <v>0</v>
      </c>
      <c r="Q232" s="11">
        <f>Duluth!$G$14</f>
        <v>0</v>
      </c>
      <c r="R232" s="11">
        <f>Fairbanks!$G$14</f>
        <v>0</v>
      </c>
    </row>
    <row r="233" spans="1:18">
      <c r="A233" s="64"/>
      <c r="B233" s="63" t="s">
        <v>210</v>
      </c>
      <c r="C233" s="11">
        <f>Miami!$G$21</f>
        <v>0</v>
      </c>
      <c r="D233" s="11">
        <f>Houston!$G$21</f>
        <v>0</v>
      </c>
      <c r="E233" s="11">
        <f>Phoenix!$G$21</f>
        <v>0</v>
      </c>
      <c r="F233" s="11">
        <f>Atlanta!$G$21</f>
        <v>0</v>
      </c>
      <c r="G233" s="11">
        <f>LosAngeles!$G$21</f>
        <v>0</v>
      </c>
      <c r="H233" s="11">
        <f>LasVegas!$G$21</f>
        <v>0</v>
      </c>
      <c r="I233" s="11">
        <f>SanFrancisco!$G$21</f>
        <v>0</v>
      </c>
      <c r="J233" s="11">
        <f>Baltimore!$G$21</f>
        <v>0</v>
      </c>
      <c r="K233" s="11">
        <f>Albuquerque!$G$21</f>
        <v>0</v>
      </c>
      <c r="L233" s="11">
        <f>Seattle!$G$21</f>
        <v>0</v>
      </c>
      <c r="M233" s="11">
        <f>Chicago!$G$21</f>
        <v>0</v>
      </c>
      <c r="N233" s="11">
        <f>Boulder!$G$21</f>
        <v>0</v>
      </c>
      <c r="O233" s="11">
        <f>Minneapolis!$G$21</f>
        <v>0</v>
      </c>
      <c r="P233" s="11">
        <f>Helena!$G$21</f>
        <v>0</v>
      </c>
      <c r="Q233" s="11">
        <f>Duluth!$G$21</f>
        <v>0</v>
      </c>
      <c r="R233" s="11">
        <f>Fairbanks!$G$21</f>
        <v>0</v>
      </c>
    </row>
    <row r="234" spans="1:18">
      <c r="A234" s="64"/>
      <c r="B234" s="63" t="s">
        <v>212</v>
      </c>
      <c r="C234" s="11">
        <f>Miami!$G$24</f>
        <v>44332.9</v>
      </c>
      <c r="D234" s="11">
        <f>Houston!$G$24</f>
        <v>44332.9</v>
      </c>
      <c r="E234" s="11">
        <f>Phoenix!$G$24</f>
        <v>44332.9</v>
      </c>
      <c r="F234" s="11">
        <f>Atlanta!$G$24</f>
        <v>44332.9</v>
      </c>
      <c r="G234" s="11">
        <f>LosAngeles!$G$24</f>
        <v>44332.9</v>
      </c>
      <c r="H234" s="11">
        <f>LasVegas!$G$24</f>
        <v>44332.9</v>
      </c>
      <c r="I234" s="11">
        <f>SanFrancisco!$G$24</f>
        <v>44332.9</v>
      </c>
      <c r="J234" s="11">
        <f>Baltimore!$G$24</f>
        <v>44332.9</v>
      </c>
      <c r="K234" s="11">
        <f>Albuquerque!$G$24</f>
        <v>44332.9</v>
      </c>
      <c r="L234" s="11">
        <f>Seattle!$G$24</f>
        <v>44332.9</v>
      </c>
      <c r="M234" s="11">
        <f>Chicago!$G$24</f>
        <v>44332.9</v>
      </c>
      <c r="N234" s="11">
        <f>Boulder!$G$24</f>
        <v>44332.9</v>
      </c>
      <c r="O234" s="11">
        <f>Minneapolis!$G$24</f>
        <v>44332.9</v>
      </c>
      <c r="P234" s="11">
        <f>Helena!$G$24</f>
        <v>44332.9</v>
      </c>
      <c r="Q234" s="11">
        <f>Duluth!$G$24</f>
        <v>44332.9</v>
      </c>
      <c r="R234" s="11">
        <f>Fairbanks!$G$24</f>
        <v>44332.9</v>
      </c>
    </row>
    <row r="235" spans="1:18">
      <c r="A235" s="64"/>
      <c r="B235" s="65" t="s">
        <v>393</v>
      </c>
      <c r="C235" s="11">
        <f>Miami!$G$28</f>
        <v>44332.9</v>
      </c>
      <c r="D235" s="11">
        <f>Houston!$G$28</f>
        <v>44332.9</v>
      </c>
      <c r="E235" s="11">
        <f>Phoenix!$G$28</f>
        <v>44332.9</v>
      </c>
      <c r="F235" s="11">
        <f>Atlanta!$G$28</f>
        <v>44332.9</v>
      </c>
      <c r="G235" s="11">
        <f>LosAngeles!$G$28</f>
        <v>44332.9</v>
      </c>
      <c r="H235" s="11">
        <f>LasVegas!$G$28</f>
        <v>44332.9</v>
      </c>
      <c r="I235" s="11">
        <f>SanFrancisco!$G$28</f>
        <v>44332.9</v>
      </c>
      <c r="J235" s="11">
        <f>Baltimore!$G$28</f>
        <v>44332.9</v>
      </c>
      <c r="K235" s="11">
        <f>Albuquerque!$G$28</f>
        <v>44332.9</v>
      </c>
      <c r="L235" s="11">
        <f>Seattle!$G$28</f>
        <v>44332.9</v>
      </c>
      <c r="M235" s="11">
        <f>Chicago!$G$28</f>
        <v>44332.9</v>
      </c>
      <c r="N235" s="11">
        <f>Boulder!$G$28</f>
        <v>44332.9</v>
      </c>
      <c r="O235" s="11">
        <f>Minneapolis!$G$28</f>
        <v>44332.9</v>
      </c>
      <c r="P235" s="11">
        <f>Helena!$G$28</f>
        <v>44332.9</v>
      </c>
      <c r="Q235" s="11">
        <f>Duluth!$G$28</f>
        <v>44332.9</v>
      </c>
      <c r="R235" s="11">
        <f>Fairbanks!$G$28</f>
        <v>44332.9</v>
      </c>
    </row>
    <row r="236" spans="1:18">
      <c r="A236" s="64" t="s">
        <v>392</v>
      </c>
      <c r="B236" s="63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</row>
    <row r="237" spans="1:18">
      <c r="A237" s="5"/>
      <c r="B237" s="60" t="s">
        <v>391</v>
      </c>
      <c r="C237" s="11">
        <f>Miami!$H$236</f>
        <v>928124.04169999994</v>
      </c>
      <c r="D237" s="11">
        <f>Houston!$H$236</f>
        <v>1035580</v>
      </c>
      <c r="E237" s="11">
        <f>Phoenix!$H$236</f>
        <v>945855.52009999997</v>
      </c>
      <c r="F237" s="11">
        <f>Atlanta!$H$236</f>
        <v>888402.32530000003</v>
      </c>
      <c r="G237" s="11">
        <f>LosAngeles!$H$236</f>
        <v>391343.03629999998</v>
      </c>
      <c r="H237" s="11">
        <f>LasVegas!$H$236</f>
        <v>989517.24820000003</v>
      </c>
      <c r="I237" s="11">
        <f>SanFrancisco!$H$236</f>
        <v>387742.70209999999</v>
      </c>
      <c r="J237" s="11">
        <f>Baltimore!$H$236</f>
        <v>779943.94700000004</v>
      </c>
      <c r="K237" s="11">
        <f>Albuquerque!$H$236</f>
        <v>1089880</v>
      </c>
      <c r="L237" s="11">
        <f>Seattle!$H$236</f>
        <v>309605.86680000002</v>
      </c>
      <c r="M237" s="11">
        <f>Chicago!$H$236</f>
        <v>1337770</v>
      </c>
      <c r="N237" s="11">
        <f>Boulder!$H$236</f>
        <v>1049000</v>
      </c>
      <c r="O237" s="11">
        <f>Minneapolis!$H$236</f>
        <v>928294.78760000004</v>
      </c>
      <c r="P237" s="11">
        <f>Helena!$H$236</f>
        <v>948297.1017</v>
      </c>
      <c r="Q237" s="11">
        <f>Duluth!$H$236</f>
        <v>906544.22779999999</v>
      </c>
      <c r="R237" s="11">
        <f>Fairbanks!$H$236</f>
        <v>808014.76020000002</v>
      </c>
    </row>
    <row r="238" spans="1:18">
      <c r="A238" s="5"/>
      <c r="B238" s="9" t="s">
        <v>390</v>
      </c>
      <c r="C238" s="11">
        <f>Miami!$B$236</f>
        <v>2200640</v>
      </c>
      <c r="D238" s="11">
        <f>Houston!$B$236</f>
        <v>2640940</v>
      </c>
      <c r="E238" s="11">
        <f>Phoenix!$B$236</f>
        <v>2277800</v>
      </c>
      <c r="F238" s="11">
        <f>Atlanta!$B$236</f>
        <v>2098770</v>
      </c>
      <c r="G238" s="11">
        <f>LosAngeles!$B$236</f>
        <v>1071690</v>
      </c>
      <c r="H238" s="11">
        <f>LasVegas!$B$236</f>
        <v>2403060</v>
      </c>
      <c r="I238" s="11">
        <f>SanFrancisco!$B$236</f>
        <v>1066110</v>
      </c>
      <c r="J238" s="11">
        <f>Baltimore!$B$236</f>
        <v>1848460</v>
      </c>
      <c r="K238" s="11">
        <f>Albuquerque!$B$236</f>
        <v>2622170</v>
      </c>
      <c r="L238" s="11">
        <f>Seattle!$B$236</f>
        <v>817099.72600000002</v>
      </c>
      <c r="M238" s="11">
        <f>Chicago!$B$236</f>
        <v>3186680</v>
      </c>
      <c r="N238" s="11">
        <f>Boulder!$B$236</f>
        <v>2537900</v>
      </c>
      <c r="O238" s="11">
        <f>Minneapolis!$B$236</f>
        <v>2250330</v>
      </c>
      <c r="P238" s="11">
        <f>Helena!$B$236</f>
        <v>2311550</v>
      </c>
      <c r="Q238" s="11">
        <f>Duluth!$B$236</f>
        <v>2214420</v>
      </c>
      <c r="R238" s="11">
        <f>Fairbanks!$B$236</f>
        <v>2121290</v>
      </c>
    </row>
    <row r="239" spans="1:18">
      <c r="A239" s="5"/>
      <c r="B239" s="60" t="s">
        <v>389</v>
      </c>
      <c r="C239" s="11">
        <f>Miami!$C$236</f>
        <v>3659.0095999999999</v>
      </c>
      <c r="D239" s="11">
        <f>Houston!$C$236</f>
        <v>3340.3018000000002</v>
      </c>
      <c r="E239" s="11">
        <f>Phoenix!$C$236</f>
        <v>3625.1729</v>
      </c>
      <c r="F239" s="11">
        <f>Atlanta!$C$236</f>
        <v>3659.3629000000001</v>
      </c>
      <c r="G239" s="11">
        <f>LosAngeles!$C$236</f>
        <v>935.56269999999995</v>
      </c>
      <c r="H239" s="11">
        <f>LasVegas!$C$236</f>
        <v>3699.6532999999999</v>
      </c>
      <c r="I239" s="11">
        <f>SanFrancisco!$C$236</f>
        <v>933.54849999999999</v>
      </c>
      <c r="J239" s="11">
        <f>Baltimore!$C$236</f>
        <v>3211.0273000000002</v>
      </c>
      <c r="K239" s="11">
        <f>Albuquerque!$C$236</f>
        <v>4239.0747000000001</v>
      </c>
      <c r="L239" s="11">
        <f>Seattle!$C$236</f>
        <v>991.98940000000005</v>
      </c>
      <c r="M239" s="11">
        <f>Chicago!$C$236</f>
        <v>5348.9666999999999</v>
      </c>
      <c r="N239" s="11">
        <f>Boulder!$C$236</f>
        <v>4043.2044999999998</v>
      </c>
      <c r="O239" s="11">
        <f>Minneapolis!$C$236</f>
        <v>3606.1525000000001</v>
      </c>
      <c r="P239" s="11">
        <f>Helena!$C$236</f>
        <v>3632.0428000000002</v>
      </c>
      <c r="Q239" s="11">
        <f>Duluth!$C$236</f>
        <v>3476.0326</v>
      </c>
      <c r="R239" s="11">
        <f>Fairbanks!$C$236</f>
        <v>2405.4292999999998</v>
      </c>
    </row>
    <row r="240" spans="1:18">
      <c r="A240" s="5"/>
      <c r="B240" s="60" t="s">
        <v>388</v>
      </c>
      <c r="C240" s="11">
        <f>Miami!$D$236</f>
        <v>13085.4074</v>
      </c>
      <c r="D240" s="11">
        <f>Houston!$D$236</f>
        <v>13216.231</v>
      </c>
      <c r="E240" s="11">
        <f>Phoenix!$D$236</f>
        <v>11276.830599999999</v>
      </c>
      <c r="F240" s="11">
        <f>Atlanta!$D$236</f>
        <v>8608.8189999999995</v>
      </c>
      <c r="G240" s="11">
        <f>LosAngeles!$D$236</f>
        <v>6695.9591</v>
      </c>
      <c r="H240" s="11">
        <f>LasVegas!$D$236</f>
        <v>14280.4004</v>
      </c>
      <c r="I240" s="11">
        <f>SanFrancisco!$D$236</f>
        <v>6149.3040000000001</v>
      </c>
      <c r="J240" s="11">
        <f>Baltimore!$D$236</f>
        <v>8473.3435000000009</v>
      </c>
      <c r="K240" s="11">
        <f>Albuquerque!$D$236</f>
        <v>10072.5671</v>
      </c>
      <c r="L240" s="11">
        <f>Seattle!$D$236</f>
        <v>1601.4957999999999</v>
      </c>
      <c r="M240" s="11">
        <f>Chicago!$D$236</f>
        <v>14738.7225</v>
      </c>
      <c r="N240" s="11">
        <f>Boulder!$D$236</f>
        <v>9426.0542999999998</v>
      </c>
      <c r="O240" s="11">
        <f>Minneapolis!$D$236</f>
        <v>5101.4301999999998</v>
      </c>
      <c r="P240" s="11">
        <f>Helena!$D$236</f>
        <v>5557.6397999999999</v>
      </c>
      <c r="Q240" s="11">
        <f>Duluth!$D$236</f>
        <v>4783.7101000000002</v>
      </c>
      <c r="R240" s="11">
        <f>Fairbanks!$D$236</f>
        <v>10044.1983</v>
      </c>
    </row>
    <row r="241" spans="1:18">
      <c r="A241" s="5"/>
      <c r="B241" s="60" t="s">
        <v>387</v>
      </c>
      <c r="C241" s="11">
        <f>Miami!$E$236</f>
        <v>0</v>
      </c>
      <c r="D241" s="11">
        <f>Houston!$E$236</f>
        <v>0</v>
      </c>
      <c r="E241" s="11">
        <f>Phoenix!$E$236</f>
        <v>0</v>
      </c>
      <c r="F241" s="11">
        <f>Atlanta!$E$236</f>
        <v>0</v>
      </c>
      <c r="G241" s="11">
        <f>LosAngeles!$E$236</f>
        <v>0</v>
      </c>
      <c r="H241" s="11">
        <f>LasVegas!$E$236</f>
        <v>0</v>
      </c>
      <c r="I241" s="11">
        <f>SanFrancisco!$E$236</f>
        <v>0</v>
      </c>
      <c r="J241" s="11">
        <f>Baltimore!$E$236</f>
        <v>0</v>
      </c>
      <c r="K241" s="11">
        <f>Albuquerque!$E$236</f>
        <v>0</v>
      </c>
      <c r="L241" s="11">
        <f>Seattle!$E$236</f>
        <v>0</v>
      </c>
      <c r="M241" s="11">
        <f>Chicago!$E$236</f>
        <v>0</v>
      </c>
      <c r="N241" s="11">
        <f>Boulder!$E$236</f>
        <v>0</v>
      </c>
      <c r="O241" s="11">
        <f>Minneapolis!$E$236</f>
        <v>0</v>
      </c>
      <c r="P241" s="11">
        <f>Helena!$E$236</f>
        <v>0</v>
      </c>
      <c r="Q241" s="11">
        <f>Duluth!$E$236</f>
        <v>0</v>
      </c>
      <c r="R241" s="11">
        <f>Fairbanks!$E$236</f>
        <v>0</v>
      </c>
    </row>
    <row r="242" spans="1:18">
      <c r="A242" s="5"/>
      <c r="B242" s="60" t="s">
        <v>386</v>
      </c>
      <c r="C242" s="61">
        <f>Miami!$F$236</f>
        <v>6.0199999999999997E-2</v>
      </c>
      <c r="D242" s="61">
        <f>Houston!$F$236</f>
        <v>3.78E-2</v>
      </c>
      <c r="E242" s="61">
        <f>Phoenix!$F$236</f>
        <v>3.1199999999999999E-2</v>
      </c>
      <c r="F242" s="61">
        <f>Atlanta!$F$236</f>
        <v>3.2199999999999999E-2</v>
      </c>
      <c r="G242" s="61">
        <f>LosAngeles!$F$236</f>
        <v>3.7000000000000002E-3</v>
      </c>
      <c r="H242" s="61">
        <f>LasVegas!$F$236</f>
        <v>2.7400000000000001E-2</v>
      </c>
      <c r="I242" s="61">
        <f>SanFrancisco!$F$236</f>
        <v>3.5999999999999999E-3</v>
      </c>
      <c r="J242" s="61">
        <f>Baltimore!$F$236</f>
        <v>3.5099999999999999E-2</v>
      </c>
      <c r="K242" s="61">
        <f>Albuquerque!$F$236</f>
        <v>4.0099999999999997E-2</v>
      </c>
      <c r="L242" s="61">
        <f>Seattle!$F$236</f>
        <v>7.1999999999999998E-3</v>
      </c>
      <c r="M242" s="61">
        <f>Chicago!$F$236</f>
        <v>4.5400000000000003E-2</v>
      </c>
      <c r="N242" s="61">
        <f>Boulder!$F$236</f>
        <v>3.7699999999999997E-2</v>
      </c>
      <c r="O242" s="61">
        <f>Minneapolis!$F$236</f>
        <v>3.8300000000000001E-2</v>
      </c>
      <c r="P242" s="61">
        <f>Helena!$F$236</f>
        <v>3.9600000000000003E-2</v>
      </c>
      <c r="Q242" s="61">
        <f>Duluth!$F$236</f>
        <v>3.6200000000000003E-2</v>
      </c>
      <c r="R242" s="61">
        <f>Fairbanks!$F$236</f>
        <v>3.5499999999999997E-2</v>
      </c>
    </row>
    <row r="243" spans="1:18">
      <c r="A243" s="5"/>
      <c r="B243" s="60" t="s">
        <v>414</v>
      </c>
      <c r="C243" s="11">
        <f>10^(-3)*Miami!$G$236</f>
        <v>1619.33</v>
      </c>
      <c r="D243" s="11">
        <f>10^(-3)*Houston!$G$236</f>
        <v>4507.6900000000005</v>
      </c>
      <c r="E243" s="11">
        <f>10^(-3)*Phoenix!$G$236</f>
        <v>83290.5</v>
      </c>
      <c r="F243" s="11">
        <f>10^(-3)*Atlanta!$G$236</f>
        <v>15309.9</v>
      </c>
      <c r="G243" s="11">
        <f>10^(-3)*LosAngeles!$G$236</f>
        <v>40391.4</v>
      </c>
      <c r="H243" s="11">
        <f>10^(-3)*LasVegas!$G$236</f>
        <v>71211.8</v>
      </c>
      <c r="I243" s="11">
        <f>10^(-3)*SanFrancisco!$G$236</f>
        <v>37091.300000000003</v>
      </c>
      <c r="J243" s="11">
        <f>10^(-3)*Baltimore!$G$236</f>
        <v>526.85976359999995</v>
      </c>
      <c r="K243" s="11">
        <f>10^(-3)*Albuquerque!$G$236</f>
        <v>10471.6</v>
      </c>
      <c r="L243" s="11">
        <f>10^(-3)*Seattle!$G$236</f>
        <v>21138.100000000002</v>
      </c>
      <c r="M243" s="11">
        <f>10^(-3)*Chicago!$G$236</f>
        <v>3392.4300000000003</v>
      </c>
      <c r="N243" s="11">
        <f>10^(-3)*Boulder!$G$236</f>
        <v>9799.06</v>
      </c>
      <c r="O243" s="11">
        <f>10^(-3)*Minneapolis!$G$236</f>
        <v>3351.56</v>
      </c>
      <c r="P243" s="11">
        <f>10^(-3)*Helena!$G$236</f>
        <v>131779</v>
      </c>
      <c r="Q243" s="11">
        <f>10^(-3)*Duluth!$G$236</f>
        <v>3142.4700000000003</v>
      </c>
      <c r="R243" s="11">
        <f>10^(-3)*Fairbanks!$G$236</f>
        <v>2015.19</v>
      </c>
    </row>
    <row r="244" spans="1:18">
      <c r="B244" s="16"/>
      <c r="C244" s="17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1:18">
      <c r="B245" s="16"/>
      <c r="C245" s="17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1:18">
      <c r="B246" s="16"/>
      <c r="C246" s="17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1:18">
      <c r="B247" s="16"/>
      <c r="C247" s="17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1:18">
      <c r="B248" s="16"/>
      <c r="C248" s="17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1:18">
      <c r="B249" s="16"/>
      <c r="C249" s="17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1:18">
      <c r="B250" s="16"/>
      <c r="C250" s="17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1:18">
      <c r="B251" s="16"/>
      <c r="C251" s="17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1:18">
      <c r="B252" s="16"/>
      <c r="C252" s="17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1:18">
      <c r="B253" s="16"/>
      <c r="C253" s="17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 spans="1:18">
      <c r="B254" s="16"/>
      <c r="C254" s="17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1:18">
      <c r="B255" s="16"/>
      <c r="C255" s="17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1:18">
      <c r="B256" s="16"/>
      <c r="C256" s="17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2:18">
      <c r="B257" s="16"/>
      <c r="C257" s="17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2:18">
      <c r="B258" s="16"/>
      <c r="C258" s="17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2:18">
      <c r="B259" s="16"/>
      <c r="C259" s="17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2:18">
      <c r="B260" s="16"/>
      <c r="C260" s="17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2:18">
      <c r="B261" s="16"/>
      <c r="C261" s="17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2:18">
      <c r="B262" s="16"/>
      <c r="C262" s="17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2:18">
      <c r="B263" s="16"/>
      <c r="C263" s="17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2:18">
      <c r="B264" s="16"/>
      <c r="C264" s="17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2:18">
      <c r="B265" s="16"/>
      <c r="C265" s="17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7" spans="2:18">
      <c r="B267" s="15"/>
    </row>
    <row r="268" spans="2:18">
      <c r="B268" s="16"/>
      <c r="C268" s="17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2:18">
      <c r="B269" s="16"/>
      <c r="C269" s="17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2:18">
      <c r="B270" s="16"/>
      <c r="C270" s="17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2:18">
      <c r="B271" s="16"/>
      <c r="C271" s="17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2:18">
      <c r="B272" s="16"/>
      <c r="C272" s="17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2:18">
      <c r="B273" s="16"/>
      <c r="C273" s="17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2:18">
      <c r="B274" s="16"/>
      <c r="C274" s="17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2:18">
      <c r="B275" s="16"/>
      <c r="C275" s="17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2:18">
      <c r="B276" s="16"/>
      <c r="C276" s="17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2:18">
      <c r="B277" s="16"/>
      <c r="C277" s="17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2:18">
      <c r="B278" s="16"/>
      <c r="C278" s="17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2:18">
      <c r="B279" s="16"/>
      <c r="C279" s="17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2:18">
      <c r="B280" s="16"/>
      <c r="C280" s="17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2:18">
      <c r="B281" s="16"/>
      <c r="C281" s="17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2:18">
      <c r="B282" s="16"/>
      <c r="C282" s="17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2:18">
      <c r="B283" s="16"/>
      <c r="C283" s="17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2:18">
      <c r="B284" s="16"/>
      <c r="C284" s="17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2:18">
      <c r="B285" s="16"/>
      <c r="C285" s="17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2:18">
      <c r="B286" s="16"/>
      <c r="C286" s="17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2:18">
      <c r="B287" s="16"/>
      <c r="C287" s="17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2:18">
      <c r="B288" s="16"/>
      <c r="C288" s="17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2:18">
      <c r="B289" s="16"/>
      <c r="C289" s="17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2:18">
      <c r="B290" s="16"/>
      <c r="C290" s="17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2:18">
      <c r="B291" s="16"/>
      <c r="C291" s="17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2:18">
      <c r="B292" s="16"/>
      <c r="C292" s="17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2:18">
      <c r="B293" s="16"/>
      <c r="C293" s="17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2:18">
      <c r="B294" s="16"/>
      <c r="C294" s="17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2:18">
      <c r="B295" s="16"/>
      <c r="C295" s="17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2:18">
      <c r="B296" s="16"/>
      <c r="C296" s="17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8" spans="2:18">
      <c r="B298" s="15"/>
    </row>
    <row r="299" spans="2:18">
      <c r="B299" s="16"/>
      <c r="C299" s="17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2:18">
      <c r="B300" s="16"/>
      <c r="C300" s="17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2:18">
      <c r="B301" s="16"/>
      <c r="C301" s="17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2:18">
      <c r="B302" s="16"/>
      <c r="C302" s="17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2:18">
      <c r="B303" s="16"/>
      <c r="C303" s="17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2:18">
      <c r="B304" s="16"/>
      <c r="C304" s="17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2:18">
      <c r="B305" s="16"/>
      <c r="C305" s="17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2:18">
      <c r="B306" s="16"/>
      <c r="C306" s="17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2:18">
      <c r="B307" s="16"/>
      <c r="C307" s="17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2:18">
      <c r="B308" s="16"/>
      <c r="C308" s="17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2:18">
      <c r="B309" s="16"/>
      <c r="C309" s="17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2:18">
      <c r="B310" s="16"/>
      <c r="C310" s="17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2:18">
      <c r="B311" s="16"/>
      <c r="C311" s="17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2:18">
      <c r="B312" s="16"/>
      <c r="C312" s="17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2:18">
      <c r="B313" s="16"/>
      <c r="C313" s="17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2:18">
      <c r="B314" s="16"/>
      <c r="C314" s="17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2:18">
      <c r="B315" s="16"/>
      <c r="C315" s="17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2:18">
      <c r="B316" s="16"/>
      <c r="C316" s="17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2:18">
      <c r="B317" s="16"/>
      <c r="C317" s="17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2:18">
      <c r="B318" s="16"/>
      <c r="C318" s="17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2:18">
      <c r="B319" s="16"/>
      <c r="C319" s="17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2:18">
      <c r="B320" s="16"/>
      <c r="C320" s="17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2:18">
      <c r="B321" s="16"/>
      <c r="C321" s="17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2:18">
      <c r="B322" s="16"/>
      <c r="C322" s="17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2:18">
      <c r="B323" s="16"/>
      <c r="C323" s="17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2:18">
      <c r="B324" s="16"/>
      <c r="C324" s="17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2:18">
      <c r="B325" s="16"/>
      <c r="C325" s="17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2:18">
      <c r="B326" s="16"/>
      <c r="C326" s="17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2:18">
      <c r="B327" s="16"/>
      <c r="C327" s="17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9" spans="2:18">
      <c r="B329" s="15"/>
    </row>
    <row r="330" spans="2:18">
      <c r="B330" s="16"/>
      <c r="C330" s="17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2:18">
      <c r="B331" s="16"/>
      <c r="C331" s="17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2:18">
      <c r="B332" s="16"/>
      <c r="C332" s="17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2:18">
      <c r="B333" s="16"/>
      <c r="C333" s="17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2:18">
      <c r="B334" s="16"/>
      <c r="C334" s="17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2:18">
      <c r="B335" s="16"/>
      <c r="C335" s="17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2:18">
      <c r="B336" s="16"/>
      <c r="C336" s="17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2:18">
      <c r="B337" s="16"/>
      <c r="C337" s="17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2:18">
      <c r="B338" s="16"/>
      <c r="C338" s="17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2:18">
      <c r="B339" s="16"/>
      <c r="C339" s="17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2:18">
      <c r="B340" s="16"/>
      <c r="C340" s="17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2:18">
      <c r="B341" s="16"/>
      <c r="C341" s="17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2:18">
      <c r="B342" s="16"/>
      <c r="C342" s="17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2:18">
      <c r="B343" s="16"/>
      <c r="C343" s="17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2:18">
      <c r="B344" s="16"/>
      <c r="C344" s="17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2:18">
      <c r="B345" s="16"/>
      <c r="C345" s="17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2:18">
      <c r="B346" s="16"/>
      <c r="C346" s="17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2:18">
      <c r="B347" s="16"/>
      <c r="C347" s="17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2:18">
      <c r="B348" s="16"/>
      <c r="C348" s="17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2:18">
      <c r="B349" s="16"/>
      <c r="C349" s="17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2:18">
      <c r="B350" s="16"/>
      <c r="C350" s="17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2:18">
      <c r="B351" s="16"/>
      <c r="C351" s="17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2:18">
      <c r="B352" s="16"/>
      <c r="C352" s="17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2:18">
      <c r="B353" s="16"/>
      <c r="C353" s="17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2:18">
      <c r="B354" s="16"/>
      <c r="C354" s="17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2:18">
      <c r="B355" s="16"/>
      <c r="C355" s="17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2:18">
      <c r="B356" s="16"/>
      <c r="C356" s="17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2:18">
      <c r="B357" s="16"/>
      <c r="C357" s="17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2:18">
      <c r="B358" s="16"/>
      <c r="C358" s="17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60" spans="2:18">
      <c r="B360" s="15"/>
    </row>
    <row r="361" spans="2:18">
      <c r="B361" s="16"/>
      <c r="C361" s="17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2:18">
      <c r="B362" s="16"/>
      <c r="C362" s="17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2:18">
      <c r="B363" s="16"/>
      <c r="C363" s="17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2:18">
      <c r="B364" s="16"/>
      <c r="C364" s="17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2:18">
      <c r="B365" s="16"/>
      <c r="C365" s="17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2:18">
      <c r="B366" s="16"/>
      <c r="C366" s="17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2:18">
      <c r="B367" s="16"/>
      <c r="C367" s="17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2:18">
      <c r="B368" s="16"/>
      <c r="C368" s="17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2:18">
      <c r="B369" s="16"/>
      <c r="C369" s="17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2:18">
      <c r="B370" s="16"/>
      <c r="C370" s="17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2:18">
      <c r="B371" s="16"/>
      <c r="C371" s="17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2:18">
      <c r="B372" s="16"/>
      <c r="C372" s="17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2:18">
      <c r="B373" s="16"/>
      <c r="C373" s="17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2:18">
      <c r="B374" s="16"/>
      <c r="C374" s="17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2:18">
      <c r="B375" s="16"/>
      <c r="C375" s="17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2:18">
      <c r="B376" s="16"/>
      <c r="C376" s="17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2:18">
      <c r="B377" s="16"/>
      <c r="C377" s="17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2:18">
      <c r="B378" s="16"/>
      <c r="C378" s="17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2:18">
      <c r="B379" s="16"/>
      <c r="C379" s="17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2:18">
      <c r="B380" s="16"/>
      <c r="C380" s="17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2:18">
      <c r="B381" s="16"/>
      <c r="C381" s="17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2:18">
      <c r="B382" s="16"/>
      <c r="C382" s="17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2:18">
      <c r="B383" s="16"/>
      <c r="C383" s="17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2:18">
      <c r="B384" s="16"/>
      <c r="C384" s="17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2:18">
      <c r="B385" s="16"/>
      <c r="C385" s="17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2:18">
      <c r="B386" s="16"/>
      <c r="C386" s="17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2:18">
      <c r="B387" s="16"/>
      <c r="C387" s="17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2:18">
      <c r="B388" s="16"/>
      <c r="C388" s="17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2:18">
      <c r="B389" s="16"/>
      <c r="C389" s="17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1" spans="2:18">
      <c r="B391" s="15"/>
    </row>
    <row r="392" spans="2:18">
      <c r="B392" s="16"/>
      <c r="C392" s="17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2:18">
      <c r="B393" s="16"/>
      <c r="C393" s="17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2:18">
      <c r="B394" s="16"/>
      <c r="C394" s="17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2:18">
      <c r="B395" s="16"/>
      <c r="C395" s="17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2:18">
      <c r="B396" s="16"/>
      <c r="C396" s="17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2:18">
      <c r="B397" s="16"/>
      <c r="C397" s="17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2:18">
      <c r="B398" s="16"/>
      <c r="C398" s="17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2:18">
      <c r="B399" s="16"/>
      <c r="C399" s="17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2:18">
      <c r="B400" s="16"/>
      <c r="C400" s="17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2:18">
      <c r="B401" s="16"/>
      <c r="C401" s="17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2:18">
      <c r="B402" s="16"/>
      <c r="C402" s="17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2:18">
      <c r="B403" s="16"/>
      <c r="C403" s="17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2:18">
      <c r="B404" s="16"/>
      <c r="C404" s="17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2:18">
      <c r="B405" s="16"/>
      <c r="C405" s="17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2:18">
      <c r="B406" s="16"/>
      <c r="C406" s="17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2:18">
      <c r="B407" s="16"/>
      <c r="C407" s="17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2:18">
      <c r="B408" s="16"/>
      <c r="C408" s="17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2:18">
      <c r="B409" s="16"/>
      <c r="C409" s="17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2:18">
      <c r="B410" s="16"/>
      <c r="C410" s="17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2:18">
      <c r="B411" s="16"/>
      <c r="C411" s="17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2:18">
      <c r="B412" s="16"/>
      <c r="C412" s="17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2:18">
      <c r="B413" s="16"/>
      <c r="C413" s="17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2:18">
      <c r="B414" s="16"/>
      <c r="C414" s="17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2:18">
      <c r="B415" s="16"/>
      <c r="C415" s="17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2:18">
      <c r="B416" s="16"/>
      <c r="C416" s="17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2:18">
      <c r="B417" s="16"/>
      <c r="C417" s="17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2:18">
      <c r="B418" s="16"/>
      <c r="C418" s="17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2:18">
      <c r="B419" s="16"/>
      <c r="C419" s="17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2:18">
      <c r="B420" s="16"/>
      <c r="C420" s="17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2" spans="2:18">
      <c r="B422" s="15"/>
    </row>
    <row r="423" spans="2:18">
      <c r="B423" s="16"/>
      <c r="C423" s="17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2:18">
      <c r="B424" s="16"/>
      <c r="C424" s="17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2:18">
      <c r="B425" s="16"/>
      <c r="C425" s="17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2:18">
      <c r="B426" s="16"/>
      <c r="C426" s="17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2:18">
      <c r="B427" s="16"/>
      <c r="C427" s="17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2:18">
      <c r="B428" s="16"/>
      <c r="C428" s="17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2:18">
      <c r="B429" s="16"/>
      <c r="C429" s="17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2:18">
      <c r="B430" s="16"/>
      <c r="C430" s="17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2:18">
      <c r="B431" s="16"/>
      <c r="C431" s="17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2:18">
      <c r="B432" s="16"/>
      <c r="C432" s="17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2:18">
      <c r="B433" s="16"/>
      <c r="C433" s="17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2:18">
      <c r="B434" s="16"/>
      <c r="C434" s="17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2:18">
      <c r="B435" s="16"/>
      <c r="C435" s="17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2:18">
      <c r="B436" s="16"/>
      <c r="C436" s="17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2:18">
      <c r="B437" s="16"/>
      <c r="C437" s="17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2:18">
      <c r="B438" s="16"/>
      <c r="C438" s="17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2:18">
      <c r="B439" s="16"/>
      <c r="C439" s="17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2:18">
      <c r="B440" s="16"/>
      <c r="C440" s="17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2:18">
      <c r="B441" s="16"/>
      <c r="C441" s="17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2:18">
      <c r="B442" s="16"/>
      <c r="C442" s="17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2:18">
      <c r="B443" s="16"/>
      <c r="C443" s="17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2:18">
      <c r="B444" s="16"/>
      <c r="C444" s="17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2:18">
      <c r="B445" s="16"/>
      <c r="C445" s="17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2:18">
      <c r="B446" s="16"/>
      <c r="C446" s="17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2:18">
      <c r="B447" s="16"/>
      <c r="C447" s="17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2:18">
      <c r="B448" s="16"/>
      <c r="C448" s="17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2:18">
      <c r="B449" s="16"/>
      <c r="C449" s="17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2:18">
      <c r="B450" s="16"/>
      <c r="C450" s="17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2:18">
      <c r="B451" s="16"/>
      <c r="C451" s="17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3" spans="2:18">
      <c r="B453" s="15"/>
    </row>
    <row r="454" spans="2:18">
      <c r="B454" s="16"/>
      <c r="C454" s="17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2:18">
      <c r="B455" s="16"/>
      <c r="C455" s="17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2:18">
      <c r="B456" s="16"/>
      <c r="C456" s="17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2:18">
      <c r="B457" s="16"/>
      <c r="C457" s="17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2:18">
      <c r="B458" s="16"/>
      <c r="C458" s="17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2:18">
      <c r="B459" s="16"/>
      <c r="C459" s="17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2:18">
      <c r="B460" s="16"/>
      <c r="C460" s="17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2:18">
      <c r="B461" s="16"/>
      <c r="C461" s="17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2:18">
      <c r="B462" s="16"/>
      <c r="C462" s="17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2:18">
      <c r="B463" s="16"/>
      <c r="C463" s="17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2:18">
      <c r="B464" s="16"/>
      <c r="C464" s="17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2:18">
      <c r="B465" s="16"/>
      <c r="C465" s="17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2:18">
      <c r="B466" s="16"/>
      <c r="C466" s="17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2:18">
      <c r="B467" s="16"/>
      <c r="C467" s="17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2:18">
      <c r="B468" s="16"/>
      <c r="C468" s="17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2:18">
      <c r="B469" s="16"/>
      <c r="C469" s="17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2:18">
      <c r="B470" s="16"/>
      <c r="C470" s="17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spans="2:18">
      <c r="B471" s="16"/>
      <c r="C471" s="17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2:18">
      <c r="B472" s="16"/>
      <c r="C472" s="17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2:18">
      <c r="B473" s="16"/>
      <c r="C473" s="17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spans="2:18">
      <c r="B474" s="16"/>
      <c r="C474" s="17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2:18">
      <c r="B475" s="16"/>
      <c r="C475" s="17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2:18">
      <c r="B476" s="16"/>
      <c r="C476" s="17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2:18">
      <c r="B477" s="16"/>
      <c r="C477" s="17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2:18">
      <c r="B478" s="16"/>
      <c r="C478" s="17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2:18">
      <c r="B479" s="16"/>
      <c r="C479" s="17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2:18">
      <c r="B480" s="16"/>
      <c r="C480" s="17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2:18">
      <c r="B481" s="16"/>
      <c r="C481" s="17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2:18">
      <c r="B482" s="16"/>
      <c r="C482" s="17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4" spans="2:18">
      <c r="B484" s="15"/>
    </row>
    <row r="485" spans="2:18">
      <c r="B485" s="16"/>
      <c r="C485" s="17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2:18">
      <c r="B486" s="16"/>
      <c r="C486" s="17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2:18">
      <c r="B487" s="16"/>
      <c r="C487" s="17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2:18">
      <c r="B488" s="16"/>
      <c r="C488" s="17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2:18">
      <c r="B489" s="16"/>
      <c r="C489" s="17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2:18">
      <c r="B490" s="16"/>
      <c r="C490" s="17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2:18">
      <c r="B491" s="16"/>
      <c r="C491" s="17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2:18">
      <c r="B492" s="16"/>
      <c r="C492" s="17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2:18">
      <c r="B493" s="16"/>
      <c r="C493" s="17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2:18">
      <c r="B494" s="16"/>
      <c r="C494" s="17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2:18">
      <c r="B495" s="16"/>
      <c r="C495" s="17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2:18">
      <c r="B496" s="16"/>
      <c r="C496" s="17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2:18">
      <c r="B497" s="16"/>
      <c r="C497" s="17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2:18">
      <c r="B498" s="16"/>
      <c r="C498" s="17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2:18">
      <c r="B499" s="16"/>
      <c r="C499" s="17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2:18">
      <c r="B500" s="16"/>
      <c r="C500" s="17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2:18">
      <c r="B501" s="16"/>
      <c r="C501" s="17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 spans="2:18">
      <c r="B502" s="16"/>
      <c r="C502" s="17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2:18">
      <c r="B503" s="16"/>
      <c r="C503" s="17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2:18">
      <c r="B504" s="16"/>
      <c r="C504" s="17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 spans="2:18">
      <c r="B505" s="16"/>
      <c r="C505" s="17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2:18">
      <c r="B506" s="16"/>
      <c r="C506" s="17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2:18">
      <c r="B507" s="16"/>
      <c r="C507" s="17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2:18">
      <c r="B508" s="16"/>
      <c r="C508" s="17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2:18">
      <c r="B509" s="16"/>
      <c r="C509" s="17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2:18">
      <c r="B510" s="16"/>
      <c r="C510" s="17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2:18">
      <c r="B511" s="16"/>
      <c r="C511" s="17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2:18">
      <c r="B512" s="16"/>
      <c r="C512" s="17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2:18">
      <c r="B513" s="16"/>
      <c r="C513" s="17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5" spans="2:18">
      <c r="B515" s="15"/>
    </row>
    <row r="516" spans="2:18">
      <c r="B516" s="16"/>
      <c r="C516" s="17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2:18">
      <c r="B517" s="16"/>
      <c r="C517" s="17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2:18">
      <c r="B518" s="16"/>
      <c r="C518" s="17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2:18">
      <c r="B519" s="16"/>
      <c r="C519" s="17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2:18">
      <c r="B520" s="16"/>
      <c r="C520" s="17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2:18">
      <c r="B521" s="16"/>
      <c r="C521" s="17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2:18">
      <c r="B522" s="16"/>
      <c r="C522" s="17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2:18">
      <c r="B523" s="16"/>
      <c r="C523" s="17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2:18">
      <c r="B524" s="16"/>
      <c r="C524" s="17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2:18">
      <c r="B525" s="16"/>
      <c r="C525" s="17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2:18">
      <c r="B526" s="16"/>
      <c r="C526" s="17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2:18">
      <c r="B527" s="16"/>
      <c r="C527" s="17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2:18">
      <c r="B528" s="16"/>
      <c r="C528" s="17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2:18">
      <c r="B529" s="16"/>
      <c r="C529" s="17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2:18">
      <c r="B530" s="16"/>
      <c r="C530" s="17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2:18">
      <c r="B531" s="16"/>
      <c r="C531" s="17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2:18">
      <c r="B532" s="16"/>
      <c r="C532" s="17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spans="2:18">
      <c r="B533" s="16"/>
      <c r="C533" s="17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2:18">
      <c r="B534" s="16"/>
      <c r="C534" s="17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2:18">
      <c r="B535" s="16"/>
      <c r="C535" s="17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 spans="2:18">
      <c r="B536" s="16"/>
      <c r="C536" s="17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2:18">
      <c r="B537" s="16"/>
      <c r="C537" s="17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2:18">
      <c r="B538" s="16"/>
      <c r="C538" s="17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2:18">
      <c r="B539" s="16"/>
      <c r="C539" s="17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2:18">
      <c r="B540" s="16"/>
      <c r="C540" s="17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2:18">
      <c r="B541" s="16"/>
      <c r="C541" s="17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2:18">
      <c r="B542" s="16"/>
      <c r="C542" s="17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2:18">
      <c r="B543" s="16"/>
      <c r="C543" s="17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2:18">
      <c r="B544" s="16"/>
      <c r="C544" s="17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6" spans="2:18">
      <c r="B546" s="15"/>
    </row>
    <row r="547" spans="2:18">
      <c r="B547" s="16"/>
      <c r="C547" s="17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2:18">
      <c r="B548" s="16"/>
      <c r="C548" s="17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2:18">
      <c r="B549" s="16"/>
      <c r="C549" s="17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2:18">
      <c r="B550" s="16"/>
      <c r="C550" s="17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2:18">
      <c r="B551" s="16"/>
      <c r="C551" s="17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2:18">
      <c r="B552" s="16"/>
      <c r="C552" s="17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2:18">
      <c r="B553" s="16"/>
      <c r="C553" s="17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2:18">
      <c r="B554" s="16"/>
      <c r="C554" s="17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2:18">
      <c r="B555" s="16"/>
      <c r="C555" s="17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2:18">
      <c r="B556" s="16"/>
      <c r="C556" s="17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2:18">
      <c r="B557" s="16"/>
      <c r="C557" s="17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2:18">
      <c r="B558" s="16"/>
      <c r="C558" s="17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2:18">
      <c r="B559" s="16"/>
      <c r="C559" s="17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2:18">
      <c r="B560" s="16"/>
      <c r="C560" s="17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2:18">
      <c r="B561" s="16"/>
      <c r="C561" s="17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2:18">
      <c r="B562" s="16"/>
      <c r="C562" s="17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2:18">
      <c r="B563" s="16"/>
      <c r="C563" s="17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 spans="2:18">
      <c r="B564" s="16"/>
      <c r="C564" s="17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2:18">
      <c r="B565" s="16"/>
      <c r="C565" s="17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2:18">
      <c r="B566" s="16"/>
      <c r="C566" s="17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 spans="2:18">
      <c r="B567" s="16"/>
      <c r="C567" s="17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2:18">
      <c r="B568" s="16"/>
      <c r="C568" s="17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2:18">
      <c r="B569" s="16"/>
      <c r="C569" s="17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2:18">
      <c r="B570" s="16"/>
      <c r="C570" s="17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2:18">
      <c r="B571" s="16"/>
      <c r="C571" s="17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2:18">
      <c r="B572" s="16"/>
      <c r="C572" s="17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2:18">
      <c r="B573" s="16"/>
      <c r="C573" s="17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2:18">
      <c r="B574" s="16"/>
      <c r="C574" s="17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2:18">
      <c r="B575" s="16"/>
      <c r="C575" s="17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7" spans="2:18">
      <c r="B577" s="15"/>
    </row>
    <row r="578" spans="2:18">
      <c r="B578" s="16"/>
      <c r="C578" s="17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2:18">
      <c r="B579" s="16"/>
      <c r="C579" s="17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2:18">
      <c r="B580" s="16"/>
      <c r="C580" s="17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2:18">
      <c r="B581" s="16"/>
      <c r="C581" s="17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2:18">
      <c r="B582" s="16"/>
      <c r="C582" s="17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2:18">
      <c r="B583" s="16"/>
      <c r="C583" s="17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2:18">
      <c r="B584" s="16"/>
      <c r="C584" s="17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2:18">
      <c r="B585" s="16"/>
      <c r="C585" s="17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2:18">
      <c r="B586" s="16"/>
      <c r="C586" s="17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2:18">
      <c r="B587" s="16"/>
      <c r="C587" s="17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2:18">
      <c r="B588" s="16"/>
      <c r="C588" s="17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2:18">
      <c r="B589" s="16"/>
      <c r="C589" s="17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2:18">
      <c r="B590" s="16"/>
      <c r="C590" s="17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2:18">
      <c r="B591" s="16"/>
      <c r="C591" s="17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2:18">
      <c r="B592" s="16"/>
      <c r="C592" s="17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2:18">
      <c r="B593" s="16"/>
      <c r="C593" s="17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2:18">
      <c r="B594" s="16"/>
      <c r="C594" s="17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spans="2:18">
      <c r="B595" s="16"/>
      <c r="C595" s="17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2:18">
      <c r="B596" s="16"/>
      <c r="C596" s="17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2:18">
      <c r="B597" s="16"/>
      <c r="C597" s="17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 spans="2:18">
      <c r="B598" s="16"/>
      <c r="C598" s="17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2:18">
      <c r="B599" s="16"/>
      <c r="C599" s="17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2:18">
      <c r="B600" s="16"/>
      <c r="C600" s="17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2:18">
      <c r="B601" s="16"/>
      <c r="C601" s="17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2:18">
      <c r="B602" s="16"/>
      <c r="C602" s="17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2:18">
      <c r="B603" s="16"/>
      <c r="C603" s="17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2:18">
      <c r="B604" s="16"/>
      <c r="C604" s="17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2:18">
      <c r="B605" s="16"/>
      <c r="C605" s="17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2:18">
      <c r="B606" s="16"/>
      <c r="C606" s="17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8" spans="2:18">
      <c r="B608" s="15"/>
    </row>
    <row r="609" spans="2:18">
      <c r="B609" s="16"/>
      <c r="C609" s="17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2:18">
      <c r="B610" s="16"/>
      <c r="C610" s="17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2:18">
      <c r="B611" s="16"/>
      <c r="C611" s="17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2:18">
      <c r="B612" s="16"/>
      <c r="C612" s="17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2:18">
      <c r="B613" s="16"/>
      <c r="C613" s="17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2:18">
      <c r="B614" s="16"/>
      <c r="C614" s="17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2:18">
      <c r="B615" s="16"/>
      <c r="C615" s="17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2:18">
      <c r="B616" s="16"/>
      <c r="C616" s="17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2:18">
      <c r="B617" s="16"/>
      <c r="C617" s="17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2:18">
      <c r="B618" s="16"/>
      <c r="C618" s="17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2:18">
      <c r="B619" s="16"/>
      <c r="C619" s="17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2:18">
      <c r="B620" s="16"/>
      <c r="C620" s="17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2:18">
      <c r="B621" s="16"/>
      <c r="C621" s="17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2:18">
      <c r="B622" s="16"/>
      <c r="C622" s="17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2:18">
      <c r="B623" s="16"/>
      <c r="C623" s="17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2:18">
      <c r="B624" s="16"/>
      <c r="C624" s="17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2:18">
      <c r="B625" s="16"/>
      <c r="C625" s="17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 spans="2:18">
      <c r="B626" s="16"/>
      <c r="C626" s="17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2:18">
      <c r="B627" s="16"/>
      <c r="C627" s="17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2:18">
      <c r="B628" s="16"/>
      <c r="C628" s="17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 spans="2:18">
      <c r="B629" s="16"/>
      <c r="C629" s="17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2:18">
      <c r="B630" s="16"/>
      <c r="C630" s="17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2:18">
      <c r="B631" s="16"/>
      <c r="C631" s="17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2:18">
      <c r="B632" s="16"/>
      <c r="C632" s="17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2:18">
      <c r="B633" s="16"/>
      <c r="C633" s="17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2:18">
      <c r="B634" s="16"/>
      <c r="C634" s="17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2:18">
      <c r="B635" s="16"/>
      <c r="C635" s="17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2:18">
      <c r="B636" s="16"/>
      <c r="C636" s="17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2:18">
      <c r="B637" s="16"/>
      <c r="C637" s="17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9" spans="2:18">
      <c r="B639" s="15"/>
    </row>
    <row r="640" spans="2:18">
      <c r="B640" s="16"/>
      <c r="C640" s="17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2:18">
      <c r="B641" s="16"/>
      <c r="C641" s="17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2:18">
      <c r="B642" s="16"/>
      <c r="C642" s="17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2:18">
      <c r="B643" s="16"/>
      <c r="C643" s="17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2:18">
      <c r="B644" s="16"/>
      <c r="C644" s="17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2:18">
      <c r="B645" s="16"/>
      <c r="C645" s="17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2:18">
      <c r="B646" s="16"/>
      <c r="C646" s="17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2:18">
      <c r="B647" s="16"/>
      <c r="C647" s="17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2:18">
      <c r="B648" s="16"/>
      <c r="C648" s="17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2:18">
      <c r="B649" s="16"/>
      <c r="C649" s="17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2:18">
      <c r="B650" s="16"/>
      <c r="C650" s="17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2:18">
      <c r="B651" s="16"/>
      <c r="C651" s="17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2:18">
      <c r="B652" s="16"/>
      <c r="C652" s="17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2:18">
      <c r="B653" s="16"/>
      <c r="C653" s="17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2:18">
      <c r="B654" s="16"/>
      <c r="C654" s="17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2:18">
      <c r="B655" s="16"/>
      <c r="C655" s="17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2:18">
      <c r="B656" s="16"/>
      <c r="C656" s="17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 spans="2:18">
      <c r="B657" s="16"/>
      <c r="C657" s="17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spans="2:18">
      <c r="B658" s="16"/>
      <c r="C658" s="17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 spans="2:18">
      <c r="B659" s="16"/>
      <c r="C659" s="17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 spans="2:18">
      <c r="B660" s="16"/>
      <c r="C660" s="17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 spans="2:18">
      <c r="B661" s="16"/>
      <c r="C661" s="17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 spans="2:18">
      <c r="B662" s="16"/>
      <c r="C662" s="17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 spans="2:18">
      <c r="B663" s="16"/>
      <c r="C663" s="17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 spans="2:18">
      <c r="B664" s="16"/>
      <c r="C664" s="17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 spans="2:18">
      <c r="B665" s="16"/>
      <c r="C665" s="17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 spans="2:18">
      <c r="B666" s="16"/>
      <c r="C666" s="17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 spans="2:18">
      <c r="B667" s="16"/>
      <c r="C667" s="17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 spans="2:18">
      <c r="B668" s="16"/>
      <c r="C668" s="17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274"/>
  <sheetViews>
    <sheetView topLeftCell="A226" workbookViewId="0">
      <selection activeCell="B241" sqref="B241"/>
    </sheetView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424</v>
      </c>
      <c r="C1" s="83" t="s">
        <v>425</v>
      </c>
      <c r="D1" s="83" t="s">
        <v>426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427</v>
      </c>
      <c r="B2" s="83">
        <v>15984.87</v>
      </c>
      <c r="C2" s="83">
        <v>1408.94</v>
      </c>
      <c r="D2" s="83">
        <v>1408.94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428</v>
      </c>
      <c r="B3" s="83">
        <v>15984.87</v>
      </c>
      <c r="C3" s="83">
        <v>1408.94</v>
      </c>
      <c r="D3" s="83">
        <v>1408.94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429</v>
      </c>
      <c r="B4" s="83">
        <v>41939.97</v>
      </c>
      <c r="C4" s="83">
        <v>3696.69</v>
      </c>
      <c r="D4" s="83">
        <v>3696.69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430</v>
      </c>
      <c r="B5" s="83">
        <v>41939.97</v>
      </c>
      <c r="C5" s="83">
        <v>3696.69</v>
      </c>
      <c r="D5" s="83">
        <v>3696.69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432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433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434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435</v>
      </c>
      <c r="C12" s="83" t="s">
        <v>436</v>
      </c>
      <c r="D12" s="83" t="s">
        <v>437</v>
      </c>
      <c r="E12" s="83" t="s">
        <v>438</v>
      </c>
      <c r="F12" s="83" t="s">
        <v>439</v>
      </c>
      <c r="G12" s="83" t="s">
        <v>440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195</v>
      </c>
      <c r="B13" s="83">
        <v>0</v>
      </c>
      <c r="C13" s="83">
        <v>8.1199999999999992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196</v>
      </c>
      <c r="B14" s="83">
        <v>4017.49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204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205</v>
      </c>
      <c r="B16" s="83">
        <v>187.06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206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207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208</v>
      </c>
      <c r="B19" s="83">
        <v>1440.57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209</v>
      </c>
      <c r="B20" s="83">
        <v>141.79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210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211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190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212</v>
      </c>
      <c r="B24" s="83">
        <v>0</v>
      </c>
      <c r="C24" s="83">
        <v>3733.83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213</v>
      </c>
      <c r="B25" s="83">
        <v>79.98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214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215</v>
      </c>
      <c r="B28" s="83">
        <v>11004.27</v>
      </c>
      <c r="C28" s="83">
        <v>4980.6000000000004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431</v>
      </c>
      <c r="C30" s="83" t="s">
        <v>337</v>
      </c>
      <c r="D30" s="83" t="s">
        <v>441</v>
      </c>
      <c r="E30" s="83" t="s">
        <v>442</v>
      </c>
      <c r="F30" s="83" t="s">
        <v>443</v>
      </c>
      <c r="G30" s="83" t="s">
        <v>444</v>
      </c>
      <c r="H30" s="83" t="s">
        <v>445</v>
      </c>
      <c r="I30" s="83" t="s">
        <v>446</v>
      </c>
      <c r="J30" s="83" t="s">
        <v>447</v>
      </c>
      <c r="K30"/>
      <c r="L30"/>
      <c r="M30"/>
      <c r="N30"/>
      <c r="O30"/>
      <c r="P30"/>
      <c r="Q30"/>
      <c r="R30"/>
      <c r="S30"/>
    </row>
    <row r="31" spans="1:19">
      <c r="A31" s="83" t="s">
        <v>466</v>
      </c>
      <c r="B31" s="83">
        <v>331.66</v>
      </c>
      <c r="C31" s="83" t="s">
        <v>285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448</v>
      </c>
      <c r="B32" s="83">
        <v>1978.83</v>
      </c>
      <c r="C32" s="83" t="s">
        <v>285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454</v>
      </c>
      <c r="B33" s="83">
        <v>188.86</v>
      </c>
      <c r="C33" s="83" t="s">
        <v>285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462</v>
      </c>
      <c r="B34" s="83">
        <v>389.4</v>
      </c>
      <c r="C34" s="83" t="s">
        <v>285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469</v>
      </c>
      <c r="B35" s="83">
        <v>412.12</v>
      </c>
      <c r="C35" s="83" t="s">
        <v>285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467</v>
      </c>
      <c r="B36" s="83">
        <v>331.66</v>
      </c>
      <c r="C36" s="83" t="s">
        <v>285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468</v>
      </c>
      <c r="B37" s="83">
        <v>103.3</v>
      </c>
      <c r="C37" s="83" t="s">
        <v>285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453</v>
      </c>
      <c r="B38" s="83">
        <v>78.040000000000006</v>
      </c>
      <c r="C38" s="83" t="s">
        <v>285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455</v>
      </c>
      <c r="B39" s="83">
        <v>1308.19</v>
      </c>
      <c r="C39" s="83" t="s">
        <v>285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451</v>
      </c>
      <c r="B40" s="83">
        <v>164.24</v>
      </c>
      <c r="C40" s="83" t="s">
        <v>285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449</v>
      </c>
      <c r="B41" s="83">
        <v>67.069999999999993</v>
      </c>
      <c r="C41" s="83" t="s">
        <v>285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450</v>
      </c>
      <c r="B42" s="83">
        <v>77.67</v>
      </c>
      <c r="C42" s="83" t="s">
        <v>285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456</v>
      </c>
      <c r="B43" s="83">
        <v>39.020000000000003</v>
      </c>
      <c r="C43" s="83" t="s">
        <v>285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463</v>
      </c>
      <c r="B44" s="83">
        <v>39.020000000000003</v>
      </c>
      <c r="C44" s="83" t="s">
        <v>285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457</v>
      </c>
      <c r="B45" s="83">
        <v>39.020000000000003</v>
      </c>
      <c r="C45" s="83" t="s">
        <v>285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464</v>
      </c>
      <c r="B46" s="83">
        <v>39.020000000000003</v>
      </c>
      <c r="C46" s="83" t="s">
        <v>285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458</v>
      </c>
      <c r="B47" s="83">
        <v>24.52</v>
      </c>
      <c r="C47" s="83" t="s">
        <v>285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465</v>
      </c>
      <c r="B48" s="83">
        <v>24.53</v>
      </c>
      <c r="C48" s="83" t="s">
        <v>285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459</v>
      </c>
      <c r="B49" s="83">
        <v>24.53</v>
      </c>
      <c r="C49" s="83" t="s">
        <v>285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460</v>
      </c>
      <c r="B50" s="83">
        <v>39.020000000000003</v>
      </c>
      <c r="C50" s="83" t="s">
        <v>285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461</v>
      </c>
      <c r="B51" s="83">
        <v>39.020000000000003</v>
      </c>
      <c r="C51" s="83" t="s">
        <v>285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452</v>
      </c>
      <c r="B52" s="83">
        <v>94.76</v>
      </c>
      <c r="C52" s="83" t="s">
        <v>285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286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470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471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175</v>
      </c>
      <c r="C57" s="83" t="s">
        <v>472</v>
      </c>
      <c r="D57" s="83" t="s">
        <v>473</v>
      </c>
      <c r="E57" s="83" t="s">
        <v>474</v>
      </c>
      <c r="F57" s="83" t="s">
        <v>475</v>
      </c>
      <c r="G57" s="83" t="s">
        <v>476</v>
      </c>
      <c r="H57" s="83" t="s">
        <v>477</v>
      </c>
      <c r="I57" s="83" t="s">
        <v>478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527</v>
      </c>
      <c r="B58" s="83" t="s">
        <v>726</v>
      </c>
      <c r="C58" s="83">
        <v>0.08</v>
      </c>
      <c r="D58" s="83">
        <v>1.306</v>
      </c>
      <c r="E58" s="83">
        <v>1.623</v>
      </c>
      <c r="F58" s="83">
        <v>97.55</v>
      </c>
      <c r="G58" s="83">
        <v>0</v>
      </c>
      <c r="H58" s="83">
        <v>90</v>
      </c>
      <c r="I58" s="83" t="s">
        <v>481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528</v>
      </c>
      <c r="B59" s="83" t="s">
        <v>727</v>
      </c>
      <c r="C59" s="83">
        <v>0.3</v>
      </c>
      <c r="D59" s="83">
        <v>0.56899999999999995</v>
      </c>
      <c r="E59" s="83">
        <v>0.63700000000000001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482</v>
      </c>
      <c r="B60" s="83" t="s">
        <v>480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483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479</v>
      </c>
      <c r="B61" s="83" t="s">
        <v>480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481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484</v>
      </c>
      <c r="B62" s="83" t="s">
        <v>480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485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486</v>
      </c>
      <c r="B63" s="83" t="s">
        <v>480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487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488</v>
      </c>
      <c r="B64" s="83" t="s">
        <v>480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497</v>
      </c>
      <c r="B65" s="83" t="s">
        <v>728</v>
      </c>
      <c r="C65" s="83">
        <v>0.08</v>
      </c>
      <c r="D65" s="83">
        <v>1.306</v>
      </c>
      <c r="E65" s="83">
        <v>1.623</v>
      </c>
      <c r="F65" s="83">
        <v>22.95</v>
      </c>
      <c r="G65" s="83">
        <v>90</v>
      </c>
      <c r="H65" s="83">
        <v>90</v>
      </c>
      <c r="I65" s="83" t="s">
        <v>483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498</v>
      </c>
      <c r="B66" s="83" t="s">
        <v>728</v>
      </c>
      <c r="C66" s="83">
        <v>0.08</v>
      </c>
      <c r="D66" s="83">
        <v>1.306</v>
      </c>
      <c r="E66" s="83">
        <v>1.623</v>
      </c>
      <c r="F66" s="83">
        <v>129.22999999999999</v>
      </c>
      <c r="G66" s="83">
        <v>180</v>
      </c>
      <c r="H66" s="83">
        <v>90</v>
      </c>
      <c r="I66" s="83" t="s">
        <v>485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499</v>
      </c>
      <c r="B67" s="83" t="s">
        <v>727</v>
      </c>
      <c r="C67" s="83">
        <v>0.3</v>
      </c>
      <c r="D67" s="83">
        <v>0.56899999999999995</v>
      </c>
      <c r="E67" s="83">
        <v>0.63700000000000001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515</v>
      </c>
      <c r="B68" s="83" t="s">
        <v>726</v>
      </c>
      <c r="C68" s="83">
        <v>0.08</v>
      </c>
      <c r="D68" s="83">
        <v>1.306</v>
      </c>
      <c r="E68" s="83">
        <v>1.623</v>
      </c>
      <c r="F68" s="83">
        <v>70.599999999999994</v>
      </c>
      <c r="G68" s="83">
        <v>0</v>
      </c>
      <c r="H68" s="83">
        <v>90</v>
      </c>
      <c r="I68" s="83" t="s">
        <v>481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517</v>
      </c>
      <c r="B69" s="83" t="s">
        <v>726</v>
      </c>
      <c r="C69" s="83">
        <v>0.08</v>
      </c>
      <c r="D69" s="83">
        <v>1.306</v>
      </c>
      <c r="E69" s="83">
        <v>1.623</v>
      </c>
      <c r="F69" s="83">
        <v>26.02</v>
      </c>
      <c r="G69" s="83">
        <v>180</v>
      </c>
      <c r="H69" s="83">
        <v>90</v>
      </c>
      <c r="I69" s="83" t="s">
        <v>485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516</v>
      </c>
      <c r="B70" s="83" t="s">
        <v>726</v>
      </c>
      <c r="C70" s="83">
        <v>0.08</v>
      </c>
      <c r="D70" s="83">
        <v>1.306</v>
      </c>
      <c r="E70" s="83">
        <v>1.623</v>
      </c>
      <c r="F70" s="83">
        <v>26.01</v>
      </c>
      <c r="G70" s="83">
        <v>0</v>
      </c>
      <c r="H70" s="83">
        <v>90</v>
      </c>
      <c r="I70" s="83" t="s">
        <v>481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518</v>
      </c>
      <c r="B71" s="83" t="s">
        <v>726</v>
      </c>
      <c r="C71" s="83">
        <v>0.08</v>
      </c>
      <c r="D71" s="83">
        <v>1.306</v>
      </c>
      <c r="E71" s="83">
        <v>1.623</v>
      </c>
      <c r="F71" s="83">
        <v>70.599999999999994</v>
      </c>
      <c r="G71" s="83">
        <v>180</v>
      </c>
      <c r="H71" s="83">
        <v>90</v>
      </c>
      <c r="I71" s="83" t="s">
        <v>485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535</v>
      </c>
      <c r="B72" s="83" t="s">
        <v>726</v>
      </c>
      <c r="C72" s="83">
        <v>0.08</v>
      </c>
      <c r="D72" s="83">
        <v>1.306</v>
      </c>
      <c r="E72" s="83">
        <v>1.623</v>
      </c>
      <c r="F72" s="83">
        <v>17.649999999999999</v>
      </c>
      <c r="G72" s="83">
        <v>0</v>
      </c>
      <c r="H72" s="83">
        <v>90</v>
      </c>
      <c r="I72" s="83" t="s">
        <v>481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536</v>
      </c>
      <c r="B73" s="83" t="s">
        <v>726</v>
      </c>
      <c r="C73" s="83">
        <v>0.08</v>
      </c>
      <c r="D73" s="83">
        <v>1.306</v>
      </c>
      <c r="E73" s="83">
        <v>1.623</v>
      </c>
      <c r="F73" s="83">
        <v>15.79</v>
      </c>
      <c r="G73" s="83">
        <v>0</v>
      </c>
      <c r="H73" s="83">
        <v>90</v>
      </c>
      <c r="I73" s="83" t="s">
        <v>481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537</v>
      </c>
      <c r="B74" s="83" t="s">
        <v>726</v>
      </c>
      <c r="C74" s="83">
        <v>0.08</v>
      </c>
      <c r="D74" s="83">
        <v>1.306</v>
      </c>
      <c r="E74" s="83">
        <v>1.623</v>
      </c>
      <c r="F74" s="83">
        <v>52.03</v>
      </c>
      <c r="G74" s="83">
        <v>180</v>
      </c>
      <c r="H74" s="83">
        <v>90</v>
      </c>
      <c r="I74" s="83" t="s">
        <v>485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538</v>
      </c>
      <c r="B75" s="83" t="s">
        <v>727</v>
      </c>
      <c r="C75" s="83">
        <v>0.3</v>
      </c>
      <c r="D75" s="83">
        <v>0.56899999999999995</v>
      </c>
      <c r="E75" s="83">
        <v>0.63700000000000001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539</v>
      </c>
      <c r="B76" s="83" t="s">
        <v>727</v>
      </c>
      <c r="C76" s="83">
        <v>0.3</v>
      </c>
      <c r="D76" s="83">
        <v>0.56899999999999995</v>
      </c>
      <c r="E76" s="83">
        <v>0.63700000000000001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529</v>
      </c>
      <c r="B77" s="83" t="s">
        <v>726</v>
      </c>
      <c r="C77" s="83">
        <v>0.08</v>
      </c>
      <c r="D77" s="83">
        <v>1.306</v>
      </c>
      <c r="E77" s="83">
        <v>1.623</v>
      </c>
      <c r="F77" s="83">
        <v>97.55</v>
      </c>
      <c r="G77" s="83">
        <v>0</v>
      </c>
      <c r="H77" s="83">
        <v>90</v>
      </c>
      <c r="I77" s="83" t="s">
        <v>481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530</v>
      </c>
      <c r="B78" s="83" t="s">
        <v>727</v>
      </c>
      <c r="C78" s="83">
        <v>0.3</v>
      </c>
      <c r="D78" s="83">
        <v>0.56899999999999995</v>
      </c>
      <c r="E78" s="83">
        <v>0.63700000000000001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533</v>
      </c>
      <c r="B79" s="83" t="s">
        <v>726</v>
      </c>
      <c r="C79" s="83">
        <v>0.08</v>
      </c>
      <c r="D79" s="83">
        <v>1.306</v>
      </c>
      <c r="E79" s="83">
        <v>1.623</v>
      </c>
      <c r="F79" s="83">
        <v>13.94</v>
      </c>
      <c r="G79" s="83">
        <v>180</v>
      </c>
      <c r="H79" s="83">
        <v>90</v>
      </c>
      <c r="I79" s="83" t="s">
        <v>485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532</v>
      </c>
      <c r="B80" s="83" t="s">
        <v>726</v>
      </c>
      <c r="C80" s="83">
        <v>0.08</v>
      </c>
      <c r="D80" s="83">
        <v>1.306</v>
      </c>
      <c r="E80" s="83">
        <v>1.623</v>
      </c>
      <c r="F80" s="83">
        <v>52.03</v>
      </c>
      <c r="G80" s="83">
        <v>90</v>
      </c>
      <c r="H80" s="83">
        <v>90</v>
      </c>
      <c r="I80" s="83" t="s">
        <v>483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531</v>
      </c>
      <c r="B81" s="83" t="s">
        <v>726</v>
      </c>
      <c r="C81" s="83">
        <v>0.08</v>
      </c>
      <c r="D81" s="83">
        <v>1.306</v>
      </c>
      <c r="E81" s="83">
        <v>1.623</v>
      </c>
      <c r="F81" s="83">
        <v>21.37</v>
      </c>
      <c r="G81" s="83">
        <v>0</v>
      </c>
      <c r="H81" s="83">
        <v>90</v>
      </c>
      <c r="I81" s="83" t="s">
        <v>481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534</v>
      </c>
      <c r="B82" s="83" t="s">
        <v>727</v>
      </c>
      <c r="C82" s="83">
        <v>0.3</v>
      </c>
      <c r="D82" s="83">
        <v>0.56899999999999995</v>
      </c>
      <c r="E82" s="83">
        <v>0.63700000000000001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496</v>
      </c>
      <c r="B83" s="83" t="s">
        <v>728</v>
      </c>
      <c r="C83" s="83">
        <v>0.08</v>
      </c>
      <c r="D83" s="83">
        <v>1.306</v>
      </c>
      <c r="E83" s="83">
        <v>1.623</v>
      </c>
      <c r="F83" s="83">
        <v>67.63</v>
      </c>
      <c r="G83" s="83">
        <v>90</v>
      </c>
      <c r="H83" s="83">
        <v>90</v>
      </c>
      <c r="I83" s="83" t="s">
        <v>483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495</v>
      </c>
      <c r="B84" s="83" t="s">
        <v>728</v>
      </c>
      <c r="C84" s="83">
        <v>0.08</v>
      </c>
      <c r="D84" s="83">
        <v>1.306</v>
      </c>
      <c r="E84" s="83">
        <v>1.623</v>
      </c>
      <c r="F84" s="83">
        <v>18.12</v>
      </c>
      <c r="G84" s="83">
        <v>0</v>
      </c>
      <c r="H84" s="83">
        <v>90</v>
      </c>
      <c r="I84" s="83" t="s">
        <v>481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500</v>
      </c>
      <c r="B85" s="83" t="s">
        <v>728</v>
      </c>
      <c r="C85" s="83">
        <v>0.08</v>
      </c>
      <c r="D85" s="83">
        <v>1.306</v>
      </c>
      <c r="E85" s="83">
        <v>1.623</v>
      </c>
      <c r="F85" s="83">
        <v>213.77</v>
      </c>
      <c r="G85" s="83">
        <v>0</v>
      </c>
      <c r="H85" s="83">
        <v>90</v>
      </c>
      <c r="I85" s="83" t="s">
        <v>481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502</v>
      </c>
      <c r="B86" s="83" t="s">
        <v>728</v>
      </c>
      <c r="C86" s="83">
        <v>0.08</v>
      </c>
      <c r="D86" s="83">
        <v>1.306</v>
      </c>
      <c r="E86" s="83">
        <v>1.623</v>
      </c>
      <c r="F86" s="83">
        <v>167.88</v>
      </c>
      <c r="G86" s="83">
        <v>180</v>
      </c>
      <c r="H86" s="83">
        <v>90</v>
      </c>
      <c r="I86" s="83" t="s">
        <v>485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503</v>
      </c>
      <c r="B87" s="83" t="s">
        <v>728</v>
      </c>
      <c r="C87" s="83">
        <v>0.08</v>
      </c>
      <c r="D87" s="83">
        <v>1.306</v>
      </c>
      <c r="E87" s="83">
        <v>1.623</v>
      </c>
      <c r="F87" s="83">
        <v>41.06</v>
      </c>
      <c r="G87" s="83">
        <v>270</v>
      </c>
      <c r="H87" s="83">
        <v>90</v>
      </c>
      <c r="I87" s="83" t="s">
        <v>487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501</v>
      </c>
      <c r="B88" s="83" t="s">
        <v>728</v>
      </c>
      <c r="C88" s="83">
        <v>0.08</v>
      </c>
      <c r="D88" s="83">
        <v>1.306</v>
      </c>
      <c r="E88" s="83">
        <v>1.623</v>
      </c>
      <c r="F88" s="83">
        <v>12.08</v>
      </c>
      <c r="G88" s="83">
        <v>0</v>
      </c>
      <c r="H88" s="83">
        <v>90</v>
      </c>
      <c r="I88" s="83" t="s">
        <v>481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504</v>
      </c>
      <c r="B89" s="83" t="s">
        <v>727</v>
      </c>
      <c r="C89" s="83">
        <v>0.3</v>
      </c>
      <c r="D89" s="83">
        <v>0.56899999999999995</v>
      </c>
      <c r="E89" s="83">
        <v>0.63700000000000001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493</v>
      </c>
      <c r="B90" s="83" t="s">
        <v>728</v>
      </c>
      <c r="C90" s="83">
        <v>0.08</v>
      </c>
      <c r="D90" s="83">
        <v>1.306</v>
      </c>
      <c r="E90" s="83">
        <v>1.623</v>
      </c>
      <c r="F90" s="83">
        <v>62.8</v>
      </c>
      <c r="G90" s="83">
        <v>0</v>
      </c>
      <c r="H90" s="83">
        <v>90</v>
      </c>
      <c r="I90" s="83" t="s">
        <v>481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489</v>
      </c>
      <c r="B91" s="83" t="s">
        <v>728</v>
      </c>
      <c r="C91" s="83">
        <v>0.08</v>
      </c>
      <c r="D91" s="83">
        <v>1.306</v>
      </c>
      <c r="E91" s="83">
        <v>1.623</v>
      </c>
      <c r="F91" s="83">
        <v>45.89</v>
      </c>
      <c r="G91" s="83">
        <v>180</v>
      </c>
      <c r="H91" s="83">
        <v>90</v>
      </c>
      <c r="I91" s="83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490</v>
      </c>
      <c r="B92" s="83" t="s">
        <v>728</v>
      </c>
      <c r="C92" s="83">
        <v>0.08</v>
      </c>
      <c r="D92" s="83">
        <v>1.306</v>
      </c>
      <c r="E92" s="83">
        <v>1.623</v>
      </c>
      <c r="F92" s="83">
        <v>22.95</v>
      </c>
      <c r="G92" s="83">
        <v>270</v>
      </c>
      <c r="H92" s="83">
        <v>90</v>
      </c>
      <c r="I92" s="83" t="s">
        <v>487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491</v>
      </c>
      <c r="B93" s="83" t="s">
        <v>727</v>
      </c>
      <c r="C93" s="83">
        <v>0.3</v>
      </c>
      <c r="D93" s="83">
        <v>0.56899999999999995</v>
      </c>
      <c r="E93" s="83">
        <v>0.63700000000000001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492</v>
      </c>
      <c r="B94" s="83" t="s">
        <v>728</v>
      </c>
      <c r="C94" s="83">
        <v>0.08</v>
      </c>
      <c r="D94" s="83">
        <v>1.306</v>
      </c>
      <c r="E94" s="83">
        <v>1.623</v>
      </c>
      <c r="F94" s="83">
        <v>26.57</v>
      </c>
      <c r="G94" s="83">
        <v>270</v>
      </c>
      <c r="H94" s="83">
        <v>90</v>
      </c>
      <c r="I94" s="83" t="s">
        <v>487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505</v>
      </c>
      <c r="B95" s="83" t="s">
        <v>726</v>
      </c>
      <c r="C95" s="83">
        <v>0.08</v>
      </c>
      <c r="D95" s="83">
        <v>1.306</v>
      </c>
      <c r="E95" s="83">
        <v>1.623</v>
      </c>
      <c r="F95" s="83">
        <v>55.74</v>
      </c>
      <c r="G95" s="83">
        <v>180</v>
      </c>
      <c r="H95" s="83">
        <v>90</v>
      </c>
      <c r="I95" s="83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506</v>
      </c>
      <c r="B96" s="83" t="s">
        <v>726</v>
      </c>
      <c r="C96" s="83">
        <v>0.08</v>
      </c>
      <c r="D96" s="83">
        <v>1.306</v>
      </c>
      <c r="E96" s="83">
        <v>1.623</v>
      </c>
      <c r="F96" s="83">
        <v>104.06</v>
      </c>
      <c r="G96" s="83">
        <v>270</v>
      </c>
      <c r="H96" s="83">
        <v>90</v>
      </c>
      <c r="I96" s="83" t="s">
        <v>487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519</v>
      </c>
      <c r="B97" s="83" t="s">
        <v>726</v>
      </c>
      <c r="C97" s="83">
        <v>0.08</v>
      </c>
      <c r="D97" s="83">
        <v>1.306</v>
      </c>
      <c r="E97" s="83">
        <v>1.623</v>
      </c>
      <c r="F97" s="83">
        <v>13.94</v>
      </c>
      <c r="G97" s="83">
        <v>180</v>
      </c>
      <c r="H97" s="83">
        <v>90</v>
      </c>
      <c r="I97" s="83" t="s">
        <v>485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520</v>
      </c>
      <c r="B98" s="83" t="s">
        <v>726</v>
      </c>
      <c r="C98" s="83">
        <v>0.08</v>
      </c>
      <c r="D98" s="83">
        <v>1.306</v>
      </c>
      <c r="E98" s="83">
        <v>1.623</v>
      </c>
      <c r="F98" s="83">
        <v>26.01</v>
      </c>
      <c r="G98" s="83">
        <v>270</v>
      </c>
      <c r="H98" s="83">
        <v>90</v>
      </c>
      <c r="I98" s="83" t="s">
        <v>487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521</v>
      </c>
      <c r="B99" s="83" t="s">
        <v>727</v>
      </c>
      <c r="C99" s="83">
        <v>0.3</v>
      </c>
      <c r="D99" s="83">
        <v>0.56899999999999995</v>
      </c>
      <c r="E99" s="83">
        <v>0.63700000000000001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507</v>
      </c>
      <c r="B100" s="83" t="s">
        <v>726</v>
      </c>
      <c r="C100" s="83">
        <v>0.08</v>
      </c>
      <c r="D100" s="83">
        <v>1.306</v>
      </c>
      <c r="E100" s="83">
        <v>1.623</v>
      </c>
      <c r="F100" s="83">
        <v>55.74</v>
      </c>
      <c r="G100" s="83">
        <v>0</v>
      </c>
      <c r="H100" s="83">
        <v>90</v>
      </c>
      <c r="I100" s="83" t="s">
        <v>481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508</v>
      </c>
      <c r="B101" s="83" t="s">
        <v>726</v>
      </c>
      <c r="C101" s="83">
        <v>0.08</v>
      </c>
      <c r="D101" s="83">
        <v>1.306</v>
      </c>
      <c r="E101" s="83">
        <v>1.623</v>
      </c>
      <c r="F101" s="83">
        <v>104.05</v>
      </c>
      <c r="G101" s="83">
        <v>270</v>
      </c>
      <c r="H101" s="83">
        <v>90</v>
      </c>
      <c r="I101" s="83" t="s">
        <v>487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522</v>
      </c>
      <c r="B102" s="83" t="s">
        <v>726</v>
      </c>
      <c r="C102" s="83">
        <v>0.08</v>
      </c>
      <c r="D102" s="83">
        <v>1.306</v>
      </c>
      <c r="E102" s="83">
        <v>1.623</v>
      </c>
      <c r="F102" s="83">
        <v>13.94</v>
      </c>
      <c r="G102" s="83">
        <v>0</v>
      </c>
      <c r="H102" s="83">
        <v>90</v>
      </c>
      <c r="I102" s="83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523</v>
      </c>
      <c r="B103" s="83" t="s">
        <v>726</v>
      </c>
      <c r="C103" s="83">
        <v>0.08</v>
      </c>
      <c r="D103" s="83">
        <v>1.306</v>
      </c>
      <c r="E103" s="83">
        <v>1.623</v>
      </c>
      <c r="F103" s="83">
        <v>26.01</v>
      </c>
      <c r="G103" s="83">
        <v>270</v>
      </c>
      <c r="H103" s="83">
        <v>90</v>
      </c>
      <c r="I103" s="83" t="s">
        <v>487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524</v>
      </c>
      <c r="B104" s="83" t="s">
        <v>727</v>
      </c>
      <c r="C104" s="83">
        <v>0.3</v>
      </c>
      <c r="D104" s="83">
        <v>0.56899999999999995</v>
      </c>
      <c r="E104" s="83">
        <v>0.63700000000000001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509</v>
      </c>
      <c r="B105" s="83" t="s">
        <v>726</v>
      </c>
      <c r="C105" s="83">
        <v>0.08</v>
      </c>
      <c r="D105" s="83">
        <v>1.306</v>
      </c>
      <c r="E105" s="83">
        <v>1.623</v>
      </c>
      <c r="F105" s="83">
        <v>847.14</v>
      </c>
      <c r="G105" s="83">
        <v>180</v>
      </c>
      <c r="H105" s="83">
        <v>90</v>
      </c>
      <c r="I105" s="83" t="s">
        <v>485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525</v>
      </c>
      <c r="B106" s="83" t="s">
        <v>726</v>
      </c>
      <c r="C106" s="83">
        <v>0.08</v>
      </c>
      <c r="D106" s="83">
        <v>1.306</v>
      </c>
      <c r="E106" s="83">
        <v>1.623</v>
      </c>
      <c r="F106" s="83">
        <v>183.96</v>
      </c>
      <c r="G106" s="83">
        <v>180</v>
      </c>
      <c r="H106" s="83">
        <v>90</v>
      </c>
      <c r="I106" s="83" t="s">
        <v>485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526</v>
      </c>
      <c r="B107" s="83" t="s">
        <v>727</v>
      </c>
      <c r="C107" s="83">
        <v>0.3</v>
      </c>
      <c r="D107" s="83">
        <v>0.56899999999999995</v>
      </c>
      <c r="E107" s="83">
        <v>0.63700000000000001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510</v>
      </c>
      <c r="B108" s="83" t="s">
        <v>726</v>
      </c>
      <c r="C108" s="83">
        <v>0.08</v>
      </c>
      <c r="D108" s="83">
        <v>1.306</v>
      </c>
      <c r="E108" s="83">
        <v>1.623</v>
      </c>
      <c r="F108" s="83">
        <v>847.37</v>
      </c>
      <c r="G108" s="83">
        <v>0</v>
      </c>
      <c r="H108" s="83">
        <v>90</v>
      </c>
      <c r="I108" s="83" t="s">
        <v>481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511</v>
      </c>
      <c r="B109" s="83" t="s">
        <v>726</v>
      </c>
      <c r="C109" s="83">
        <v>0.08</v>
      </c>
      <c r="D109" s="83">
        <v>1.306</v>
      </c>
      <c r="E109" s="83">
        <v>1.623</v>
      </c>
      <c r="F109" s="83">
        <v>104.06</v>
      </c>
      <c r="G109" s="83">
        <v>90</v>
      </c>
      <c r="H109" s="83">
        <v>90</v>
      </c>
      <c r="I109" s="83" t="s">
        <v>483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512</v>
      </c>
      <c r="B110" s="83" t="s">
        <v>726</v>
      </c>
      <c r="C110" s="83">
        <v>0.08</v>
      </c>
      <c r="D110" s="83">
        <v>1.306</v>
      </c>
      <c r="E110" s="83">
        <v>1.623</v>
      </c>
      <c r="F110" s="83">
        <v>55.74</v>
      </c>
      <c r="G110" s="83">
        <v>180</v>
      </c>
      <c r="H110" s="83">
        <v>90</v>
      </c>
      <c r="I110" s="83" t="s">
        <v>485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514</v>
      </c>
      <c r="B111" s="83" t="s">
        <v>726</v>
      </c>
      <c r="C111" s="83">
        <v>0.08</v>
      </c>
      <c r="D111" s="83">
        <v>1.306</v>
      </c>
      <c r="E111" s="83">
        <v>1.623</v>
      </c>
      <c r="F111" s="83">
        <v>104.05</v>
      </c>
      <c r="G111" s="83">
        <v>90</v>
      </c>
      <c r="H111" s="83">
        <v>90</v>
      </c>
      <c r="I111" s="83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513</v>
      </c>
      <c r="B112" s="83" t="s">
        <v>726</v>
      </c>
      <c r="C112" s="83">
        <v>0.08</v>
      </c>
      <c r="D112" s="83">
        <v>1.306</v>
      </c>
      <c r="E112" s="83">
        <v>1.623</v>
      </c>
      <c r="F112" s="83">
        <v>55.74</v>
      </c>
      <c r="G112" s="83">
        <v>0</v>
      </c>
      <c r="H112" s="83">
        <v>90</v>
      </c>
      <c r="I112" s="83" t="s">
        <v>481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494</v>
      </c>
      <c r="B113" s="83" t="s">
        <v>728</v>
      </c>
      <c r="C113" s="83">
        <v>0.08</v>
      </c>
      <c r="D113" s="83">
        <v>1.306</v>
      </c>
      <c r="E113" s="83">
        <v>1.623</v>
      </c>
      <c r="F113" s="83">
        <v>36.229999999999997</v>
      </c>
      <c r="G113" s="83">
        <v>0</v>
      </c>
      <c r="H113" s="83">
        <v>90</v>
      </c>
      <c r="I113" s="83" t="s">
        <v>481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175</v>
      </c>
      <c r="C115" s="83" t="s">
        <v>540</v>
      </c>
      <c r="D115" s="83" t="s">
        <v>541</v>
      </c>
      <c r="E115" s="83" t="s">
        <v>542</v>
      </c>
      <c r="F115" s="83" t="s">
        <v>170</v>
      </c>
      <c r="G115" s="83" t="s">
        <v>543</v>
      </c>
      <c r="H115" s="83" t="s">
        <v>544</v>
      </c>
      <c r="I115" s="83" t="s">
        <v>545</v>
      </c>
      <c r="J115" s="83" t="s">
        <v>476</v>
      </c>
      <c r="K115" s="83" t="s">
        <v>478</v>
      </c>
      <c r="L115"/>
      <c r="M115"/>
      <c r="N115"/>
      <c r="O115"/>
      <c r="P115"/>
      <c r="Q115"/>
      <c r="R115"/>
      <c r="S115"/>
    </row>
    <row r="116" spans="1:19">
      <c r="A116" s="83" t="s">
        <v>569</v>
      </c>
      <c r="B116" s="83" t="s">
        <v>877</v>
      </c>
      <c r="C116" s="83">
        <v>32.21</v>
      </c>
      <c r="D116" s="83">
        <v>32.21</v>
      </c>
      <c r="E116" s="83">
        <v>5.835</v>
      </c>
      <c r="F116" s="83">
        <v>0.54</v>
      </c>
      <c r="G116" s="83">
        <v>0.38400000000000001</v>
      </c>
      <c r="H116" s="83" t="s">
        <v>547</v>
      </c>
      <c r="I116" s="83" t="s">
        <v>527</v>
      </c>
      <c r="J116" s="83">
        <v>0</v>
      </c>
      <c r="K116" s="83" t="s">
        <v>481</v>
      </c>
      <c r="L116"/>
      <c r="M116"/>
      <c r="N116"/>
      <c r="O116"/>
      <c r="P116"/>
      <c r="Q116"/>
      <c r="R116"/>
      <c r="S116"/>
    </row>
    <row r="117" spans="1:19">
      <c r="A117" s="83" t="s">
        <v>548</v>
      </c>
      <c r="B117" s="83" t="s">
        <v>877</v>
      </c>
      <c r="C117" s="83">
        <v>65.62</v>
      </c>
      <c r="D117" s="83">
        <v>65.62</v>
      </c>
      <c r="E117" s="83">
        <v>5.835</v>
      </c>
      <c r="F117" s="83">
        <v>0.54</v>
      </c>
      <c r="G117" s="83">
        <v>0.38400000000000001</v>
      </c>
      <c r="H117" s="83" t="s">
        <v>547</v>
      </c>
      <c r="I117" s="83" t="s">
        <v>498</v>
      </c>
      <c r="J117" s="83">
        <v>180</v>
      </c>
      <c r="K117" s="83" t="s">
        <v>485</v>
      </c>
      <c r="L117"/>
      <c r="M117"/>
      <c r="N117"/>
      <c r="O117"/>
      <c r="P117"/>
      <c r="Q117"/>
      <c r="R117"/>
      <c r="S117"/>
    </row>
    <row r="118" spans="1:19">
      <c r="A118" s="83" t="s">
        <v>560</v>
      </c>
      <c r="B118" s="83" t="s">
        <v>877</v>
      </c>
      <c r="C118" s="83">
        <v>5.82</v>
      </c>
      <c r="D118" s="83">
        <v>23.29</v>
      </c>
      <c r="E118" s="83">
        <v>5.835</v>
      </c>
      <c r="F118" s="83">
        <v>0.54</v>
      </c>
      <c r="G118" s="83">
        <v>0.38400000000000001</v>
      </c>
      <c r="H118" s="83" t="s">
        <v>547</v>
      </c>
      <c r="I118" s="83" t="s">
        <v>515</v>
      </c>
      <c r="J118" s="83">
        <v>0</v>
      </c>
      <c r="K118" s="83" t="s">
        <v>481</v>
      </c>
      <c r="L118"/>
      <c r="M118"/>
      <c r="N118"/>
      <c r="O118"/>
      <c r="P118"/>
      <c r="Q118"/>
      <c r="R118"/>
      <c r="S118"/>
    </row>
    <row r="119" spans="1:19">
      <c r="A119" s="83" t="s">
        <v>562</v>
      </c>
      <c r="B119" s="83" t="s">
        <v>877</v>
      </c>
      <c r="C119" s="83">
        <v>2.15</v>
      </c>
      <c r="D119" s="83">
        <v>8.58</v>
      </c>
      <c r="E119" s="83">
        <v>5.835</v>
      </c>
      <c r="F119" s="83">
        <v>0.54</v>
      </c>
      <c r="G119" s="83">
        <v>0.38400000000000001</v>
      </c>
      <c r="H119" s="83" t="s">
        <v>547</v>
      </c>
      <c r="I119" s="83" t="s">
        <v>517</v>
      </c>
      <c r="J119" s="83">
        <v>180</v>
      </c>
      <c r="K119" s="83" t="s">
        <v>485</v>
      </c>
      <c r="L119"/>
      <c r="M119"/>
      <c r="N119"/>
      <c r="O119"/>
      <c r="P119"/>
      <c r="Q119"/>
      <c r="R119"/>
      <c r="S119"/>
    </row>
    <row r="120" spans="1:19">
      <c r="A120" s="83" t="s">
        <v>561</v>
      </c>
      <c r="B120" s="83" t="s">
        <v>877</v>
      </c>
      <c r="C120" s="83">
        <v>2.15</v>
      </c>
      <c r="D120" s="83">
        <v>8.59</v>
      </c>
      <c r="E120" s="83">
        <v>5.835</v>
      </c>
      <c r="F120" s="83">
        <v>0.54</v>
      </c>
      <c r="G120" s="83">
        <v>0.38400000000000001</v>
      </c>
      <c r="H120" s="83" t="s">
        <v>547</v>
      </c>
      <c r="I120" s="83" t="s">
        <v>516</v>
      </c>
      <c r="J120" s="83">
        <v>0</v>
      </c>
      <c r="K120" s="83" t="s">
        <v>481</v>
      </c>
      <c r="L120"/>
      <c r="M120"/>
      <c r="N120"/>
      <c r="O120"/>
      <c r="P120"/>
      <c r="Q120"/>
      <c r="R120"/>
      <c r="S120"/>
    </row>
    <row r="121" spans="1:19">
      <c r="A121" s="83" t="s">
        <v>563</v>
      </c>
      <c r="B121" s="83" t="s">
        <v>877</v>
      </c>
      <c r="C121" s="83">
        <v>5.82</v>
      </c>
      <c r="D121" s="83">
        <v>23.29</v>
      </c>
      <c r="E121" s="83">
        <v>5.835</v>
      </c>
      <c r="F121" s="83">
        <v>0.54</v>
      </c>
      <c r="G121" s="83">
        <v>0.38400000000000001</v>
      </c>
      <c r="H121" s="83" t="s">
        <v>547</v>
      </c>
      <c r="I121" s="83" t="s">
        <v>518</v>
      </c>
      <c r="J121" s="83">
        <v>180</v>
      </c>
      <c r="K121" s="83" t="s">
        <v>485</v>
      </c>
      <c r="L121"/>
      <c r="M121"/>
      <c r="N121"/>
      <c r="O121"/>
      <c r="P121"/>
      <c r="Q121"/>
      <c r="R121"/>
      <c r="S121"/>
    </row>
    <row r="122" spans="1:19">
      <c r="A122" s="83" t="s">
        <v>574</v>
      </c>
      <c r="B122" s="83" t="s">
        <v>877</v>
      </c>
      <c r="C122" s="83">
        <v>5.83</v>
      </c>
      <c r="D122" s="83">
        <v>5.83</v>
      </c>
      <c r="E122" s="83">
        <v>5.835</v>
      </c>
      <c r="F122" s="83">
        <v>0.54</v>
      </c>
      <c r="G122" s="83">
        <v>0.38400000000000001</v>
      </c>
      <c r="H122" s="83" t="s">
        <v>547</v>
      </c>
      <c r="I122" s="83" t="s">
        <v>535</v>
      </c>
      <c r="J122" s="83">
        <v>0</v>
      </c>
      <c r="K122" s="83" t="s">
        <v>481</v>
      </c>
      <c r="L122"/>
      <c r="M122"/>
      <c r="N122"/>
      <c r="O122"/>
      <c r="P122"/>
      <c r="Q122"/>
      <c r="R122"/>
      <c r="S122"/>
    </row>
    <row r="123" spans="1:19">
      <c r="A123" s="83" t="s">
        <v>575</v>
      </c>
      <c r="B123" s="83" t="s">
        <v>877</v>
      </c>
      <c r="C123" s="83">
        <v>5.21</v>
      </c>
      <c r="D123" s="83">
        <v>5.21</v>
      </c>
      <c r="E123" s="83">
        <v>5.835</v>
      </c>
      <c r="F123" s="83">
        <v>0.54</v>
      </c>
      <c r="G123" s="83">
        <v>0.38400000000000001</v>
      </c>
      <c r="H123" s="83" t="s">
        <v>547</v>
      </c>
      <c r="I123" s="83" t="s">
        <v>536</v>
      </c>
      <c r="J123" s="83">
        <v>0</v>
      </c>
      <c r="K123" s="83" t="s">
        <v>481</v>
      </c>
      <c r="L123"/>
      <c r="M123"/>
      <c r="N123"/>
      <c r="O123"/>
      <c r="P123"/>
      <c r="Q123"/>
      <c r="R123"/>
      <c r="S123"/>
    </row>
    <row r="124" spans="1:19">
      <c r="A124" s="83" t="s">
        <v>576</v>
      </c>
      <c r="B124" s="83" t="s">
        <v>877</v>
      </c>
      <c r="C124" s="83">
        <v>17.18</v>
      </c>
      <c r="D124" s="83">
        <v>17.18</v>
      </c>
      <c r="E124" s="83">
        <v>5.835</v>
      </c>
      <c r="F124" s="83">
        <v>0.54</v>
      </c>
      <c r="G124" s="83">
        <v>0.38400000000000001</v>
      </c>
      <c r="H124" s="83" t="s">
        <v>547</v>
      </c>
      <c r="I124" s="83" t="s">
        <v>537</v>
      </c>
      <c r="J124" s="83">
        <v>180</v>
      </c>
      <c r="K124" s="83" t="s">
        <v>485</v>
      </c>
      <c r="L124"/>
      <c r="M124"/>
      <c r="N124"/>
      <c r="O124"/>
      <c r="P124"/>
      <c r="Q124"/>
      <c r="R124"/>
      <c r="S124"/>
    </row>
    <row r="125" spans="1:19">
      <c r="A125" s="83" t="s">
        <v>570</v>
      </c>
      <c r="B125" s="83" t="s">
        <v>877</v>
      </c>
      <c r="C125" s="83">
        <v>32.21</v>
      </c>
      <c r="D125" s="83">
        <v>32.21</v>
      </c>
      <c r="E125" s="83">
        <v>5.835</v>
      </c>
      <c r="F125" s="83">
        <v>0.54</v>
      </c>
      <c r="G125" s="83">
        <v>0.38400000000000001</v>
      </c>
      <c r="H125" s="83" t="s">
        <v>547</v>
      </c>
      <c r="I125" s="83" t="s">
        <v>529</v>
      </c>
      <c r="J125" s="83">
        <v>0</v>
      </c>
      <c r="K125" s="83" t="s">
        <v>481</v>
      </c>
      <c r="L125"/>
      <c r="M125"/>
      <c r="N125"/>
      <c r="O125"/>
      <c r="P125"/>
      <c r="Q125"/>
      <c r="R125"/>
      <c r="S125"/>
    </row>
    <row r="126" spans="1:19">
      <c r="A126" s="83" t="s">
        <v>573</v>
      </c>
      <c r="B126" s="83" t="s">
        <v>877</v>
      </c>
      <c r="C126" s="83">
        <v>4.5999999999999996</v>
      </c>
      <c r="D126" s="83">
        <v>4.5999999999999996</v>
      </c>
      <c r="E126" s="83">
        <v>5.835</v>
      </c>
      <c r="F126" s="83">
        <v>0.54</v>
      </c>
      <c r="G126" s="83">
        <v>0.38400000000000001</v>
      </c>
      <c r="H126" s="83" t="s">
        <v>547</v>
      </c>
      <c r="I126" s="83" t="s">
        <v>533</v>
      </c>
      <c r="J126" s="83">
        <v>180</v>
      </c>
      <c r="K126" s="83" t="s">
        <v>485</v>
      </c>
      <c r="L126"/>
      <c r="M126"/>
      <c r="N126"/>
      <c r="O126"/>
      <c r="P126"/>
      <c r="Q126"/>
      <c r="R126"/>
      <c r="S126"/>
    </row>
    <row r="127" spans="1:19">
      <c r="A127" s="83" t="s">
        <v>572</v>
      </c>
      <c r="B127" s="83" t="s">
        <v>877</v>
      </c>
      <c r="C127" s="83">
        <v>17.18</v>
      </c>
      <c r="D127" s="83">
        <v>17.18</v>
      </c>
      <c r="E127" s="83">
        <v>5.835</v>
      </c>
      <c r="F127" s="83">
        <v>0.54</v>
      </c>
      <c r="G127" s="83">
        <v>0.38400000000000001</v>
      </c>
      <c r="H127" s="83" t="s">
        <v>547</v>
      </c>
      <c r="I127" s="83" t="s">
        <v>532</v>
      </c>
      <c r="J127" s="83">
        <v>90</v>
      </c>
      <c r="K127" s="83" t="s">
        <v>483</v>
      </c>
      <c r="L127"/>
      <c r="M127"/>
      <c r="N127"/>
      <c r="O127"/>
      <c r="P127"/>
      <c r="Q127"/>
      <c r="R127"/>
      <c r="S127"/>
    </row>
    <row r="128" spans="1:19">
      <c r="A128" s="83" t="s">
        <v>571</v>
      </c>
      <c r="B128" s="83" t="s">
        <v>877</v>
      </c>
      <c r="C128" s="83">
        <v>4.5999999999999996</v>
      </c>
      <c r="D128" s="83">
        <v>4.5999999999999996</v>
      </c>
      <c r="E128" s="83">
        <v>5.835</v>
      </c>
      <c r="F128" s="83">
        <v>0.54</v>
      </c>
      <c r="G128" s="83">
        <v>0.38400000000000001</v>
      </c>
      <c r="H128" s="83" t="s">
        <v>547</v>
      </c>
      <c r="I128" s="83" t="s">
        <v>531</v>
      </c>
      <c r="J128" s="83">
        <v>0</v>
      </c>
      <c r="K128" s="83" t="s">
        <v>481</v>
      </c>
      <c r="L128"/>
      <c r="M128"/>
      <c r="N128"/>
      <c r="O128"/>
      <c r="P128"/>
      <c r="Q128"/>
      <c r="R128"/>
      <c r="S128"/>
    </row>
    <row r="129" spans="1:19">
      <c r="A129" s="83" t="s">
        <v>549</v>
      </c>
      <c r="B129" s="83" t="s">
        <v>877</v>
      </c>
      <c r="C129" s="83">
        <v>85.24</v>
      </c>
      <c r="D129" s="83">
        <v>85.24</v>
      </c>
      <c r="E129" s="83">
        <v>5.835</v>
      </c>
      <c r="F129" s="83">
        <v>0.54</v>
      </c>
      <c r="G129" s="83">
        <v>0.38400000000000001</v>
      </c>
      <c r="H129" s="83" t="s">
        <v>547</v>
      </c>
      <c r="I129" s="83" t="s">
        <v>502</v>
      </c>
      <c r="J129" s="83">
        <v>180</v>
      </c>
      <c r="K129" s="83" t="s">
        <v>485</v>
      </c>
      <c r="L129"/>
      <c r="M129"/>
      <c r="N129"/>
      <c r="O129"/>
      <c r="P129"/>
      <c r="Q129"/>
      <c r="R129"/>
      <c r="S129"/>
    </row>
    <row r="130" spans="1:19">
      <c r="A130" s="83" t="s">
        <v>546</v>
      </c>
      <c r="B130" s="83" t="s">
        <v>877</v>
      </c>
      <c r="C130" s="83">
        <v>23.3</v>
      </c>
      <c r="D130" s="83">
        <v>23.3</v>
      </c>
      <c r="E130" s="83">
        <v>5.835</v>
      </c>
      <c r="F130" s="83">
        <v>0.54</v>
      </c>
      <c r="G130" s="83">
        <v>0.38400000000000001</v>
      </c>
      <c r="H130" s="83" t="s">
        <v>547</v>
      </c>
      <c r="I130" s="83" t="s">
        <v>489</v>
      </c>
      <c r="J130" s="83">
        <v>180</v>
      </c>
      <c r="K130" s="83" t="s">
        <v>485</v>
      </c>
      <c r="L130"/>
      <c r="M130"/>
      <c r="N130"/>
      <c r="O130"/>
      <c r="P130"/>
      <c r="Q130"/>
      <c r="R130"/>
      <c r="S130"/>
    </row>
    <row r="131" spans="1:19">
      <c r="A131" s="83" t="s">
        <v>550</v>
      </c>
      <c r="B131" s="83" t="s">
        <v>878</v>
      </c>
      <c r="C131" s="83">
        <v>4.5999999999999996</v>
      </c>
      <c r="D131" s="83">
        <v>18.39</v>
      </c>
      <c r="E131" s="83">
        <v>5.835</v>
      </c>
      <c r="F131" s="83">
        <v>0.54</v>
      </c>
      <c r="G131" s="83">
        <v>0.38400000000000001</v>
      </c>
      <c r="H131" s="83" t="s">
        <v>547</v>
      </c>
      <c r="I131" s="83" t="s">
        <v>505</v>
      </c>
      <c r="J131" s="83">
        <v>180</v>
      </c>
      <c r="K131" s="83" t="s">
        <v>485</v>
      </c>
      <c r="L131"/>
      <c r="M131"/>
      <c r="N131"/>
      <c r="O131"/>
      <c r="P131"/>
      <c r="Q131"/>
      <c r="R131"/>
      <c r="S131"/>
    </row>
    <row r="132" spans="1:19">
      <c r="A132" s="83" t="s">
        <v>551</v>
      </c>
      <c r="B132" s="83" t="s">
        <v>878</v>
      </c>
      <c r="C132" s="83">
        <v>8.58</v>
      </c>
      <c r="D132" s="83">
        <v>34.33</v>
      </c>
      <c r="E132" s="83">
        <v>5.835</v>
      </c>
      <c r="F132" s="83">
        <v>0.54</v>
      </c>
      <c r="G132" s="83">
        <v>0.38400000000000001</v>
      </c>
      <c r="H132" s="83" t="s">
        <v>547</v>
      </c>
      <c r="I132" s="83" t="s">
        <v>506</v>
      </c>
      <c r="J132" s="83">
        <v>270</v>
      </c>
      <c r="K132" s="83" t="s">
        <v>487</v>
      </c>
      <c r="L132"/>
      <c r="M132"/>
      <c r="N132"/>
      <c r="O132"/>
      <c r="P132"/>
      <c r="Q132"/>
      <c r="R132"/>
      <c r="S132"/>
    </row>
    <row r="133" spans="1:19">
      <c r="A133" s="83" t="s">
        <v>564</v>
      </c>
      <c r="B133" s="83" t="s">
        <v>878</v>
      </c>
      <c r="C133" s="83">
        <v>4.5999999999999996</v>
      </c>
      <c r="D133" s="83">
        <v>4.5999999999999996</v>
      </c>
      <c r="E133" s="83">
        <v>5.835</v>
      </c>
      <c r="F133" s="83">
        <v>0.54</v>
      </c>
      <c r="G133" s="83">
        <v>0.38400000000000001</v>
      </c>
      <c r="H133" s="83" t="s">
        <v>547</v>
      </c>
      <c r="I133" s="83" t="s">
        <v>519</v>
      </c>
      <c r="J133" s="83">
        <v>180</v>
      </c>
      <c r="K133" s="83" t="s">
        <v>485</v>
      </c>
      <c r="L133"/>
      <c r="M133"/>
      <c r="N133"/>
      <c r="O133"/>
      <c r="P133"/>
      <c r="Q133"/>
      <c r="R133"/>
      <c r="S133"/>
    </row>
    <row r="134" spans="1:19">
      <c r="A134" s="83" t="s">
        <v>565</v>
      </c>
      <c r="B134" s="83" t="s">
        <v>878</v>
      </c>
      <c r="C134" s="83">
        <v>8.59</v>
      </c>
      <c r="D134" s="83">
        <v>8.59</v>
      </c>
      <c r="E134" s="83">
        <v>5.835</v>
      </c>
      <c r="F134" s="83">
        <v>0.54</v>
      </c>
      <c r="G134" s="83">
        <v>0.38400000000000001</v>
      </c>
      <c r="H134" s="83" t="s">
        <v>547</v>
      </c>
      <c r="I134" s="83" t="s">
        <v>520</v>
      </c>
      <c r="J134" s="83">
        <v>270</v>
      </c>
      <c r="K134" s="83" t="s">
        <v>487</v>
      </c>
      <c r="L134"/>
      <c r="M134"/>
      <c r="N134"/>
      <c r="O134"/>
      <c r="P134"/>
      <c r="Q134"/>
      <c r="R134"/>
      <c r="S134"/>
    </row>
    <row r="135" spans="1:19">
      <c r="A135" s="83" t="s">
        <v>552</v>
      </c>
      <c r="B135" s="83" t="s">
        <v>878</v>
      </c>
      <c r="C135" s="83">
        <v>4.5999999999999996</v>
      </c>
      <c r="D135" s="83">
        <v>18.39</v>
      </c>
      <c r="E135" s="83">
        <v>5.835</v>
      </c>
      <c r="F135" s="83">
        <v>0.54</v>
      </c>
      <c r="G135" s="83">
        <v>0.38400000000000001</v>
      </c>
      <c r="H135" s="83" t="s">
        <v>547</v>
      </c>
      <c r="I135" s="83" t="s">
        <v>507</v>
      </c>
      <c r="J135" s="83">
        <v>0</v>
      </c>
      <c r="K135" s="83" t="s">
        <v>481</v>
      </c>
      <c r="L135"/>
      <c r="M135"/>
      <c r="N135"/>
      <c r="O135"/>
      <c r="P135"/>
      <c r="Q135"/>
      <c r="R135"/>
      <c r="S135"/>
    </row>
    <row r="136" spans="1:19">
      <c r="A136" s="83" t="s">
        <v>553</v>
      </c>
      <c r="B136" s="83" t="s">
        <v>878</v>
      </c>
      <c r="C136" s="83">
        <v>8.58</v>
      </c>
      <c r="D136" s="83">
        <v>34.33</v>
      </c>
      <c r="E136" s="83">
        <v>5.835</v>
      </c>
      <c r="F136" s="83">
        <v>0.54</v>
      </c>
      <c r="G136" s="83">
        <v>0.38400000000000001</v>
      </c>
      <c r="H136" s="83" t="s">
        <v>547</v>
      </c>
      <c r="I136" s="83" t="s">
        <v>508</v>
      </c>
      <c r="J136" s="83">
        <v>270</v>
      </c>
      <c r="K136" s="83" t="s">
        <v>487</v>
      </c>
      <c r="L136"/>
      <c r="M136"/>
      <c r="N136"/>
      <c r="O136"/>
      <c r="P136"/>
      <c r="Q136"/>
      <c r="R136"/>
      <c r="S136"/>
    </row>
    <row r="137" spans="1:19">
      <c r="A137" s="83" t="s">
        <v>566</v>
      </c>
      <c r="B137" s="83" t="s">
        <v>878</v>
      </c>
      <c r="C137" s="83">
        <v>4.5999999999999996</v>
      </c>
      <c r="D137" s="83">
        <v>4.5999999999999996</v>
      </c>
      <c r="E137" s="83">
        <v>5.835</v>
      </c>
      <c r="F137" s="83">
        <v>0.54</v>
      </c>
      <c r="G137" s="83">
        <v>0.38400000000000001</v>
      </c>
      <c r="H137" s="83" t="s">
        <v>547</v>
      </c>
      <c r="I137" s="83" t="s">
        <v>522</v>
      </c>
      <c r="J137" s="83">
        <v>0</v>
      </c>
      <c r="K137" s="83" t="s">
        <v>481</v>
      </c>
      <c r="L137"/>
      <c r="M137"/>
      <c r="N137"/>
      <c r="O137"/>
      <c r="P137"/>
      <c r="Q137"/>
      <c r="R137"/>
      <c r="S137"/>
    </row>
    <row r="138" spans="1:19">
      <c r="A138" s="83" t="s">
        <v>567</v>
      </c>
      <c r="B138" s="83" t="s">
        <v>878</v>
      </c>
      <c r="C138" s="83">
        <v>8.59</v>
      </c>
      <c r="D138" s="83">
        <v>8.59</v>
      </c>
      <c r="E138" s="83">
        <v>5.835</v>
      </c>
      <c r="F138" s="83">
        <v>0.54</v>
      </c>
      <c r="G138" s="83">
        <v>0.38400000000000001</v>
      </c>
      <c r="H138" s="83" t="s">
        <v>547</v>
      </c>
      <c r="I138" s="83" t="s">
        <v>523</v>
      </c>
      <c r="J138" s="83">
        <v>270</v>
      </c>
      <c r="K138" s="83" t="s">
        <v>487</v>
      </c>
      <c r="L138"/>
      <c r="M138"/>
      <c r="N138"/>
      <c r="O138"/>
      <c r="P138"/>
      <c r="Q138"/>
      <c r="R138"/>
      <c r="S138"/>
    </row>
    <row r="139" spans="1:19">
      <c r="A139" s="83" t="s">
        <v>554</v>
      </c>
      <c r="B139" s="83" t="s">
        <v>878</v>
      </c>
      <c r="C139" s="83">
        <v>3.68</v>
      </c>
      <c r="D139" s="83">
        <v>279.51</v>
      </c>
      <c r="E139" s="83">
        <v>5.835</v>
      </c>
      <c r="F139" s="83">
        <v>0.54</v>
      </c>
      <c r="G139" s="83">
        <v>0.38400000000000001</v>
      </c>
      <c r="H139" s="83" t="s">
        <v>547</v>
      </c>
      <c r="I139" s="83" t="s">
        <v>509</v>
      </c>
      <c r="J139" s="83">
        <v>180</v>
      </c>
      <c r="K139" s="83" t="s">
        <v>485</v>
      </c>
      <c r="L139"/>
      <c r="M139"/>
      <c r="N139"/>
      <c r="O139"/>
      <c r="P139"/>
      <c r="Q139"/>
      <c r="R139"/>
      <c r="S139"/>
    </row>
    <row r="140" spans="1:19">
      <c r="A140" s="83" t="s">
        <v>568</v>
      </c>
      <c r="B140" s="83" t="s">
        <v>878</v>
      </c>
      <c r="C140" s="83">
        <v>6.75</v>
      </c>
      <c r="D140" s="83">
        <v>60.74</v>
      </c>
      <c r="E140" s="83">
        <v>5.835</v>
      </c>
      <c r="F140" s="83">
        <v>0.54</v>
      </c>
      <c r="G140" s="83">
        <v>0.38400000000000001</v>
      </c>
      <c r="H140" s="83" t="s">
        <v>547</v>
      </c>
      <c r="I140" s="83" t="s">
        <v>525</v>
      </c>
      <c r="J140" s="83">
        <v>180</v>
      </c>
      <c r="K140" s="83" t="s">
        <v>485</v>
      </c>
      <c r="L140"/>
      <c r="M140"/>
      <c r="N140"/>
      <c r="O140"/>
      <c r="P140"/>
      <c r="Q140"/>
      <c r="R140"/>
      <c r="S140"/>
    </row>
    <row r="141" spans="1:19">
      <c r="A141" s="83" t="s">
        <v>555</v>
      </c>
      <c r="B141" s="83" t="s">
        <v>878</v>
      </c>
      <c r="C141" s="83">
        <v>3.68</v>
      </c>
      <c r="D141" s="83">
        <v>279.60000000000002</v>
      </c>
      <c r="E141" s="83">
        <v>5.835</v>
      </c>
      <c r="F141" s="83">
        <v>0.54</v>
      </c>
      <c r="G141" s="83">
        <v>0.38400000000000001</v>
      </c>
      <c r="H141" s="83" t="s">
        <v>547</v>
      </c>
      <c r="I141" s="83" t="s">
        <v>510</v>
      </c>
      <c r="J141" s="83">
        <v>0</v>
      </c>
      <c r="K141" s="83" t="s">
        <v>481</v>
      </c>
      <c r="L141"/>
      <c r="M141"/>
      <c r="N141"/>
      <c r="O141"/>
      <c r="P141"/>
      <c r="Q141"/>
      <c r="R141"/>
      <c r="S141"/>
    </row>
    <row r="142" spans="1:19">
      <c r="A142" s="83" t="s">
        <v>556</v>
      </c>
      <c r="B142" s="83" t="s">
        <v>878</v>
      </c>
      <c r="C142" s="83">
        <v>8.58</v>
      </c>
      <c r="D142" s="83">
        <v>34.33</v>
      </c>
      <c r="E142" s="83">
        <v>5.835</v>
      </c>
      <c r="F142" s="83">
        <v>0.54</v>
      </c>
      <c r="G142" s="83">
        <v>0.38400000000000001</v>
      </c>
      <c r="H142" s="83" t="s">
        <v>547</v>
      </c>
      <c r="I142" s="83" t="s">
        <v>511</v>
      </c>
      <c r="J142" s="83">
        <v>90</v>
      </c>
      <c r="K142" s="83" t="s">
        <v>483</v>
      </c>
      <c r="L142"/>
      <c r="M142"/>
      <c r="N142"/>
      <c r="O142"/>
      <c r="P142"/>
      <c r="Q142"/>
      <c r="R142"/>
      <c r="S142"/>
    </row>
    <row r="143" spans="1:19">
      <c r="A143" s="83" t="s">
        <v>557</v>
      </c>
      <c r="B143" s="83" t="s">
        <v>878</v>
      </c>
      <c r="C143" s="83">
        <v>4.5999999999999996</v>
      </c>
      <c r="D143" s="83">
        <v>18.39</v>
      </c>
      <c r="E143" s="83">
        <v>5.835</v>
      </c>
      <c r="F143" s="83">
        <v>0.54</v>
      </c>
      <c r="G143" s="83">
        <v>0.38400000000000001</v>
      </c>
      <c r="H143" s="83" t="s">
        <v>547</v>
      </c>
      <c r="I143" s="83" t="s">
        <v>512</v>
      </c>
      <c r="J143" s="83">
        <v>180</v>
      </c>
      <c r="K143" s="83" t="s">
        <v>485</v>
      </c>
      <c r="L143"/>
      <c r="M143"/>
      <c r="N143"/>
      <c r="O143"/>
      <c r="P143"/>
      <c r="Q143"/>
      <c r="R143"/>
      <c r="S143"/>
    </row>
    <row r="144" spans="1:19">
      <c r="A144" s="83" t="s">
        <v>559</v>
      </c>
      <c r="B144" s="83" t="s">
        <v>878</v>
      </c>
      <c r="C144" s="83">
        <v>8.58</v>
      </c>
      <c r="D144" s="83">
        <v>34.33</v>
      </c>
      <c r="E144" s="83">
        <v>5.835</v>
      </c>
      <c r="F144" s="83">
        <v>0.54</v>
      </c>
      <c r="G144" s="83">
        <v>0.38400000000000001</v>
      </c>
      <c r="H144" s="83" t="s">
        <v>547</v>
      </c>
      <c r="I144" s="83" t="s">
        <v>514</v>
      </c>
      <c r="J144" s="83">
        <v>90</v>
      </c>
      <c r="K144" s="83" t="s">
        <v>483</v>
      </c>
      <c r="L144"/>
      <c r="M144"/>
      <c r="N144"/>
      <c r="O144"/>
      <c r="P144"/>
      <c r="Q144"/>
      <c r="R144"/>
      <c r="S144"/>
    </row>
    <row r="145" spans="1:19">
      <c r="A145" s="83" t="s">
        <v>558</v>
      </c>
      <c r="B145" s="83" t="s">
        <v>878</v>
      </c>
      <c r="C145" s="83">
        <v>4.5999999999999996</v>
      </c>
      <c r="D145" s="83">
        <v>18.39</v>
      </c>
      <c r="E145" s="83">
        <v>5.835</v>
      </c>
      <c r="F145" s="83">
        <v>0.54</v>
      </c>
      <c r="G145" s="83">
        <v>0.38400000000000001</v>
      </c>
      <c r="H145" s="83" t="s">
        <v>547</v>
      </c>
      <c r="I145" s="83" t="s">
        <v>513</v>
      </c>
      <c r="J145" s="83">
        <v>0</v>
      </c>
      <c r="K145" s="83" t="s">
        <v>481</v>
      </c>
      <c r="L145"/>
      <c r="M145"/>
      <c r="N145"/>
      <c r="O145"/>
      <c r="P145"/>
      <c r="Q145"/>
      <c r="R145"/>
      <c r="S145"/>
    </row>
    <row r="146" spans="1:19">
      <c r="A146" s="83" t="s">
        <v>577</v>
      </c>
      <c r="B146" s="83"/>
      <c r="C146" s="83"/>
      <c r="D146" s="83">
        <v>1214.08</v>
      </c>
      <c r="E146" s="83">
        <v>5.83</v>
      </c>
      <c r="F146" s="83">
        <v>0.54</v>
      </c>
      <c r="G146" s="83">
        <v>0.38400000000000001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578</v>
      </c>
      <c r="B147" s="83"/>
      <c r="C147" s="83"/>
      <c r="D147" s="83">
        <v>432.93</v>
      </c>
      <c r="E147" s="83">
        <v>5.83</v>
      </c>
      <c r="F147" s="83">
        <v>0.54</v>
      </c>
      <c r="G147" s="83">
        <v>0.38400000000000001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579</v>
      </c>
      <c r="B148" s="83"/>
      <c r="C148" s="83"/>
      <c r="D148" s="83">
        <v>781.15</v>
      </c>
      <c r="E148" s="83">
        <v>5.83</v>
      </c>
      <c r="F148" s="83">
        <v>0.54</v>
      </c>
      <c r="G148" s="83">
        <v>0.38400000000000001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240</v>
      </c>
      <c r="C150" s="83" t="s">
        <v>580</v>
      </c>
      <c r="D150" s="83" t="s">
        <v>581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582</v>
      </c>
      <c r="B151" s="83" t="s">
        <v>583</v>
      </c>
      <c r="C151" s="83">
        <v>3769656.11</v>
      </c>
      <c r="D151" s="83">
        <v>2.64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584</v>
      </c>
      <c r="B152" s="83" t="s">
        <v>585</v>
      </c>
      <c r="C152" s="83">
        <v>2901394.95</v>
      </c>
      <c r="D152" s="83">
        <v>0.76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240</v>
      </c>
      <c r="C154" s="83" t="s">
        <v>586</v>
      </c>
      <c r="D154" s="83" t="s">
        <v>587</v>
      </c>
      <c r="E154" s="83" t="s">
        <v>588</v>
      </c>
      <c r="F154" s="83" t="s">
        <v>589</v>
      </c>
      <c r="G154" s="83" t="s">
        <v>581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590</v>
      </c>
      <c r="B155" s="83" t="s">
        <v>591</v>
      </c>
      <c r="C155" s="83">
        <v>45257.78</v>
      </c>
      <c r="D155" s="83">
        <v>31452.99</v>
      </c>
      <c r="E155" s="83">
        <v>13804.79</v>
      </c>
      <c r="F155" s="83">
        <v>0.69</v>
      </c>
      <c r="G155" s="83" t="s">
        <v>592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598</v>
      </c>
      <c r="B156" s="83" t="s">
        <v>591</v>
      </c>
      <c r="C156" s="83">
        <v>12928.61</v>
      </c>
      <c r="D156" s="83">
        <v>9015.48</v>
      </c>
      <c r="E156" s="83">
        <v>3913.13</v>
      </c>
      <c r="F156" s="83">
        <v>0.7</v>
      </c>
      <c r="G156" s="83" t="s">
        <v>592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593</v>
      </c>
      <c r="B157" s="83" t="s">
        <v>591</v>
      </c>
      <c r="C157" s="83">
        <v>46435.7</v>
      </c>
      <c r="D157" s="83">
        <v>32291.88</v>
      </c>
      <c r="E157" s="83">
        <v>14143.82</v>
      </c>
      <c r="F157" s="83">
        <v>0.7</v>
      </c>
      <c r="G157" s="83" t="s">
        <v>592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599</v>
      </c>
      <c r="B158" s="83" t="s">
        <v>591</v>
      </c>
      <c r="C158" s="83">
        <v>13266.64</v>
      </c>
      <c r="D158" s="83">
        <v>9256.65</v>
      </c>
      <c r="E158" s="83">
        <v>4009.99</v>
      </c>
      <c r="F158" s="83">
        <v>0.7</v>
      </c>
      <c r="G158" s="83" t="s">
        <v>592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594</v>
      </c>
      <c r="B159" s="83" t="s">
        <v>591</v>
      </c>
      <c r="C159" s="83">
        <v>706193.2</v>
      </c>
      <c r="D159" s="83">
        <v>446107.78</v>
      </c>
      <c r="E159" s="83">
        <v>260085.42</v>
      </c>
      <c r="F159" s="83">
        <v>0.63</v>
      </c>
      <c r="G159" s="83" t="s">
        <v>592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600</v>
      </c>
      <c r="B160" s="83" t="s">
        <v>591</v>
      </c>
      <c r="C160" s="83">
        <v>52384.01</v>
      </c>
      <c r="D160" s="83">
        <v>33288.9</v>
      </c>
      <c r="E160" s="83">
        <v>19095.11</v>
      </c>
      <c r="F160" s="83">
        <v>0.64</v>
      </c>
      <c r="G160" s="83" t="s">
        <v>592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595</v>
      </c>
      <c r="B161" s="83" t="s">
        <v>591</v>
      </c>
      <c r="C161" s="83">
        <v>706193.2</v>
      </c>
      <c r="D161" s="83">
        <v>446107.78</v>
      </c>
      <c r="E161" s="83">
        <v>260085.42</v>
      </c>
      <c r="F161" s="83">
        <v>0.63</v>
      </c>
      <c r="G161" s="83" t="s">
        <v>592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596</v>
      </c>
      <c r="B162" s="83" t="s">
        <v>591</v>
      </c>
      <c r="C162" s="83">
        <v>37568.769999999997</v>
      </c>
      <c r="D162" s="83">
        <v>25965.119999999999</v>
      </c>
      <c r="E162" s="83">
        <v>11603.65</v>
      </c>
      <c r="F162" s="83">
        <v>0.69</v>
      </c>
      <c r="G162" s="83" t="s">
        <v>592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597</v>
      </c>
      <c r="B163" s="83" t="s">
        <v>591</v>
      </c>
      <c r="C163" s="83">
        <v>38013.589999999997</v>
      </c>
      <c r="D163" s="83">
        <v>26280.87</v>
      </c>
      <c r="E163" s="83">
        <v>11732.72</v>
      </c>
      <c r="F163" s="83">
        <v>0.69</v>
      </c>
      <c r="G163" s="83" t="s">
        <v>592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601</v>
      </c>
      <c r="B164" s="83" t="s">
        <v>591</v>
      </c>
      <c r="C164" s="83">
        <v>81953.119999999995</v>
      </c>
      <c r="D164" s="83">
        <v>51797.69</v>
      </c>
      <c r="E164" s="83">
        <v>30155.42</v>
      </c>
      <c r="F164" s="83">
        <v>0.63</v>
      </c>
      <c r="G164" s="83" t="s">
        <v>592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602</v>
      </c>
      <c r="B165" s="83" t="s">
        <v>591</v>
      </c>
      <c r="C165" s="83">
        <v>5422.63</v>
      </c>
      <c r="D165" s="83">
        <v>3419.68</v>
      </c>
      <c r="E165" s="83">
        <v>2002.95</v>
      </c>
      <c r="F165" s="83">
        <v>0.63</v>
      </c>
      <c r="G165" s="83" t="s">
        <v>592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825</v>
      </c>
      <c r="B166" s="83" t="s">
        <v>591</v>
      </c>
      <c r="C166" s="83">
        <v>879373.49</v>
      </c>
      <c r="D166" s="83">
        <v>588506.65</v>
      </c>
      <c r="E166" s="83">
        <v>290866.84000000003</v>
      </c>
      <c r="F166" s="83">
        <v>0.67</v>
      </c>
      <c r="G166" s="83" t="s">
        <v>592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240</v>
      </c>
      <c r="C168" s="83" t="s">
        <v>586</v>
      </c>
      <c r="D168" s="83" t="s">
        <v>581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622</v>
      </c>
      <c r="B169" s="83" t="s">
        <v>604</v>
      </c>
      <c r="C169" s="83">
        <v>137004.81</v>
      </c>
      <c r="D169" s="83" t="s">
        <v>592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603</v>
      </c>
      <c r="B170" s="83" t="s">
        <v>604</v>
      </c>
      <c r="C170" s="83">
        <v>145794.03</v>
      </c>
      <c r="D170" s="83" t="s">
        <v>592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610</v>
      </c>
      <c r="B171" s="83" t="s">
        <v>604</v>
      </c>
      <c r="C171" s="83">
        <v>68935.56</v>
      </c>
      <c r="D171" s="83" t="s">
        <v>592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618</v>
      </c>
      <c r="B172" s="83" t="s">
        <v>604</v>
      </c>
      <c r="C172" s="83">
        <v>42239.3</v>
      </c>
      <c r="D172" s="83" t="s">
        <v>592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625</v>
      </c>
      <c r="B173" s="83" t="s">
        <v>604</v>
      </c>
      <c r="C173" s="83">
        <v>18093.78</v>
      </c>
      <c r="D173" s="83" t="s">
        <v>592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818</v>
      </c>
      <c r="B174" s="83" t="s">
        <v>819</v>
      </c>
      <c r="C174" s="83">
        <v>5767.37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623</v>
      </c>
      <c r="B175" s="83" t="s">
        <v>604</v>
      </c>
      <c r="C175" s="83">
        <v>140428.23000000001</v>
      </c>
      <c r="D175" s="83" t="s">
        <v>592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624</v>
      </c>
      <c r="B176" s="83" t="s">
        <v>604</v>
      </c>
      <c r="C176" s="83">
        <v>54676.36</v>
      </c>
      <c r="D176" s="83" t="s">
        <v>592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609</v>
      </c>
      <c r="B177" s="83" t="s">
        <v>604</v>
      </c>
      <c r="C177" s="83">
        <v>155876.88</v>
      </c>
      <c r="D177" s="83" t="s">
        <v>592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611</v>
      </c>
      <c r="B178" s="83" t="s">
        <v>604</v>
      </c>
      <c r="C178" s="83">
        <v>311143.94</v>
      </c>
      <c r="D178" s="83" t="s">
        <v>592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607</v>
      </c>
      <c r="B179" s="83" t="s">
        <v>604</v>
      </c>
      <c r="C179" s="83">
        <v>1568.08</v>
      </c>
      <c r="D179" s="83" t="s">
        <v>592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605</v>
      </c>
      <c r="B180" s="83" t="s">
        <v>604</v>
      </c>
      <c r="C180" s="83">
        <v>21783.87</v>
      </c>
      <c r="D180" s="83" t="s">
        <v>592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606</v>
      </c>
      <c r="B181" s="83" t="s">
        <v>604</v>
      </c>
      <c r="C181" s="83">
        <v>23930.92</v>
      </c>
      <c r="D181" s="83" t="s">
        <v>592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612</v>
      </c>
      <c r="B182" s="83" t="s">
        <v>604</v>
      </c>
      <c r="C182" s="83">
        <v>10061.36</v>
      </c>
      <c r="D182" s="83" t="s">
        <v>592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619</v>
      </c>
      <c r="B183" s="83" t="s">
        <v>604</v>
      </c>
      <c r="C183" s="83">
        <v>2921.42</v>
      </c>
      <c r="D183" s="83" t="s">
        <v>592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613</v>
      </c>
      <c r="B184" s="83" t="s">
        <v>604</v>
      </c>
      <c r="C184" s="83">
        <v>10069.24</v>
      </c>
      <c r="D184" s="83" t="s">
        <v>592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620</v>
      </c>
      <c r="B185" s="83" t="s">
        <v>604</v>
      </c>
      <c r="C185" s="83">
        <v>2928.96</v>
      </c>
      <c r="D185" s="83" t="s">
        <v>592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614</v>
      </c>
      <c r="B186" s="83" t="s">
        <v>604</v>
      </c>
      <c r="C186" s="83">
        <v>710011.01</v>
      </c>
      <c r="D186" s="83" t="s">
        <v>592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621</v>
      </c>
      <c r="B187" s="83" t="s">
        <v>604</v>
      </c>
      <c r="C187" s="83">
        <v>42386.78</v>
      </c>
      <c r="D187" s="83" t="s">
        <v>592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615</v>
      </c>
      <c r="B188" s="83" t="s">
        <v>604</v>
      </c>
      <c r="C188" s="83">
        <v>710011.01</v>
      </c>
      <c r="D188" s="83" t="s">
        <v>592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616</v>
      </c>
      <c r="B189" s="83" t="s">
        <v>604</v>
      </c>
      <c r="C189" s="83">
        <v>9953.32</v>
      </c>
      <c r="D189" s="83" t="s">
        <v>592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617</v>
      </c>
      <c r="B190" s="83" t="s">
        <v>604</v>
      </c>
      <c r="C190" s="83">
        <v>9955.31</v>
      </c>
      <c r="D190" s="83" t="s">
        <v>592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608</v>
      </c>
      <c r="B191" s="83" t="s">
        <v>604</v>
      </c>
      <c r="C191" s="83">
        <v>2061.92</v>
      </c>
      <c r="D191" s="83" t="s">
        <v>592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626</v>
      </c>
      <c r="B192" s="83" t="s">
        <v>604</v>
      </c>
      <c r="C192" s="83">
        <v>25443.75</v>
      </c>
      <c r="D192" s="83" t="s">
        <v>592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627</v>
      </c>
      <c r="B193" s="83" t="s">
        <v>604</v>
      </c>
      <c r="C193" s="83">
        <v>1665.96</v>
      </c>
      <c r="D193" s="83" t="s">
        <v>592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826</v>
      </c>
      <c r="B194" s="83" t="s">
        <v>604</v>
      </c>
      <c r="C194" s="83">
        <v>57717.89</v>
      </c>
      <c r="D194" s="83" t="s">
        <v>592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240</v>
      </c>
      <c r="C196" s="83" t="s">
        <v>628</v>
      </c>
      <c r="D196" s="83" t="s">
        <v>629</v>
      </c>
      <c r="E196" s="83" t="s">
        <v>630</v>
      </c>
      <c r="F196" s="83" t="s">
        <v>631</v>
      </c>
      <c r="G196" s="83" t="s">
        <v>632</v>
      </c>
      <c r="H196" s="83" t="s">
        <v>633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820</v>
      </c>
      <c r="B197" s="83" t="s">
        <v>638</v>
      </c>
      <c r="C197" s="83">
        <v>0.54</v>
      </c>
      <c r="D197" s="83">
        <v>50</v>
      </c>
      <c r="E197" s="83">
        <v>0.16</v>
      </c>
      <c r="F197" s="83">
        <v>15.05</v>
      </c>
      <c r="G197" s="83">
        <v>1</v>
      </c>
      <c r="H197" s="83" t="s">
        <v>821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648</v>
      </c>
      <c r="B198" s="83" t="s">
        <v>635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636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649</v>
      </c>
      <c r="B199" s="83" t="s">
        <v>635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636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634</v>
      </c>
      <c r="B200" s="83" t="s">
        <v>635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636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637</v>
      </c>
      <c r="B201" s="83" t="s">
        <v>638</v>
      </c>
      <c r="C201" s="83">
        <v>0.52</v>
      </c>
      <c r="D201" s="83">
        <v>331</v>
      </c>
      <c r="E201" s="83">
        <v>1.75</v>
      </c>
      <c r="F201" s="83">
        <v>1116.8900000000001</v>
      </c>
      <c r="G201" s="83">
        <v>1</v>
      </c>
      <c r="H201" s="83" t="s">
        <v>639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645</v>
      </c>
      <c r="B202" s="83" t="s">
        <v>638</v>
      </c>
      <c r="C202" s="83">
        <v>0.52</v>
      </c>
      <c r="D202" s="83">
        <v>331</v>
      </c>
      <c r="E202" s="83">
        <v>0.51</v>
      </c>
      <c r="F202" s="83">
        <v>321.58</v>
      </c>
      <c r="G202" s="83">
        <v>1</v>
      </c>
      <c r="H202" s="83" t="s">
        <v>639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640</v>
      </c>
      <c r="B203" s="83" t="s">
        <v>638</v>
      </c>
      <c r="C203" s="83">
        <v>0.52</v>
      </c>
      <c r="D203" s="83">
        <v>331</v>
      </c>
      <c r="E203" s="83">
        <v>1.8</v>
      </c>
      <c r="F203" s="83">
        <v>1147.67</v>
      </c>
      <c r="G203" s="83">
        <v>1</v>
      </c>
      <c r="H203" s="83" t="s">
        <v>639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646</v>
      </c>
      <c r="B204" s="83" t="s">
        <v>638</v>
      </c>
      <c r="C204" s="83">
        <v>0.52</v>
      </c>
      <c r="D204" s="83">
        <v>331</v>
      </c>
      <c r="E204" s="83">
        <v>0.52</v>
      </c>
      <c r="F204" s="83">
        <v>330.45</v>
      </c>
      <c r="G204" s="83">
        <v>1</v>
      </c>
      <c r="H204" s="83" t="s">
        <v>639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641</v>
      </c>
      <c r="B205" s="83" t="s">
        <v>638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639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647</v>
      </c>
      <c r="B206" s="83" t="s">
        <v>638</v>
      </c>
      <c r="C206" s="83">
        <v>0.52</v>
      </c>
      <c r="D206" s="83">
        <v>331</v>
      </c>
      <c r="E206" s="83">
        <v>1.56</v>
      </c>
      <c r="F206" s="83">
        <v>992.57</v>
      </c>
      <c r="G206" s="83">
        <v>1</v>
      </c>
      <c r="H206" s="83" t="s">
        <v>639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642</v>
      </c>
      <c r="B207" s="83" t="s">
        <v>638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639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643</v>
      </c>
      <c r="B208" s="83" t="s">
        <v>638</v>
      </c>
      <c r="C208" s="83">
        <v>0.52</v>
      </c>
      <c r="D208" s="83">
        <v>331</v>
      </c>
      <c r="E208" s="83">
        <v>1.44</v>
      </c>
      <c r="F208" s="83">
        <v>915.57</v>
      </c>
      <c r="G208" s="83">
        <v>1</v>
      </c>
      <c r="H208" s="83" t="s">
        <v>639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644</v>
      </c>
      <c r="B209" s="83" t="s">
        <v>638</v>
      </c>
      <c r="C209" s="83">
        <v>0.52</v>
      </c>
      <c r="D209" s="83">
        <v>331</v>
      </c>
      <c r="E209" s="83">
        <v>1.46</v>
      </c>
      <c r="F209" s="83">
        <v>927.1</v>
      </c>
      <c r="G209" s="83">
        <v>1</v>
      </c>
      <c r="H209" s="83" t="s">
        <v>639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651</v>
      </c>
      <c r="B210" s="83" t="s">
        <v>638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650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652</v>
      </c>
      <c r="B211" s="83" t="s">
        <v>638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650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827</v>
      </c>
      <c r="B212" s="83" t="s">
        <v>638</v>
      </c>
      <c r="C212" s="83">
        <v>0.61</v>
      </c>
      <c r="D212" s="83">
        <v>1017.59</v>
      </c>
      <c r="E212" s="83">
        <v>39.24</v>
      </c>
      <c r="F212" s="83">
        <v>65286.22</v>
      </c>
      <c r="G212" s="83">
        <v>1</v>
      </c>
      <c r="H212" s="83" t="s">
        <v>650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240</v>
      </c>
      <c r="C214" s="83" t="s">
        <v>653</v>
      </c>
      <c r="D214" s="83" t="s">
        <v>654</v>
      </c>
      <c r="E214" s="83" t="s">
        <v>655</v>
      </c>
      <c r="F214" s="83" t="s">
        <v>656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661</v>
      </c>
      <c r="B215" s="83" t="s">
        <v>658</v>
      </c>
      <c r="C215" s="83" t="s">
        <v>659</v>
      </c>
      <c r="D215" s="83">
        <v>179352</v>
      </c>
      <c r="E215" s="83">
        <v>34543.68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660</v>
      </c>
      <c r="B216" s="83" t="s">
        <v>658</v>
      </c>
      <c r="C216" s="83" t="s">
        <v>659</v>
      </c>
      <c r="D216" s="83">
        <v>179352</v>
      </c>
      <c r="E216" s="83">
        <v>15976.31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657</v>
      </c>
      <c r="B217" s="83" t="s">
        <v>658</v>
      </c>
      <c r="C217" s="83" t="s">
        <v>659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240</v>
      </c>
      <c r="C219" s="83" t="s">
        <v>662</v>
      </c>
      <c r="D219" s="83" t="s">
        <v>663</v>
      </c>
      <c r="E219" s="83" t="s">
        <v>664</v>
      </c>
      <c r="F219" s="83" t="s">
        <v>665</v>
      </c>
      <c r="G219" s="83" t="s">
        <v>666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667</v>
      </c>
      <c r="B220" s="83" t="s">
        <v>668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669</v>
      </c>
      <c r="C222" s="83" t="s">
        <v>670</v>
      </c>
      <c r="D222" s="83" t="s">
        <v>671</v>
      </c>
      <c r="E222" s="83" t="s">
        <v>672</v>
      </c>
      <c r="F222" s="83" t="s">
        <v>673</v>
      </c>
      <c r="G222" s="83" t="s">
        <v>674</v>
      </c>
      <c r="H222" s="83" t="s">
        <v>675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676</v>
      </c>
      <c r="B223" s="83">
        <v>167780.28099999999</v>
      </c>
      <c r="C223" s="83">
        <v>274.3734</v>
      </c>
      <c r="D223" s="83">
        <v>961.48479999999995</v>
      </c>
      <c r="E223" s="83">
        <v>0</v>
      </c>
      <c r="F223" s="83">
        <v>4.4000000000000003E-3</v>
      </c>
      <c r="G223" s="83">
        <v>118980.8728</v>
      </c>
      <c r="H223" s="83">
        <v>70301.159400000004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677</v>
      </c>
      <c r="B224" s="83">
        <v>152875.32</v>
      </c>
      <c r="C224" s="83">
        <v>250.5428</v>
      </c>
      <c r="D224" s="83">
        <v>880.34939999999995</v>
      </c>
      <c r="E224" s="83">
        <v>0</v>
      </c>
      <c r="F224" s="83">
        <v>4.1000000000000003E-3</v>
      </c>
      <c r="G224" s="83">
        <v>108941.0811</v>
      </c>
      <c r="H224" s="83">
        <v>64110.350100000003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678</v>
      </c>
      <c r="B225" s="83">
        <v>170486.60939999999</v>
      </c>
      <c r="C225" s="83">
        <v>280.36720000000003</v>
      </c>
      <c r="D225" s="83">
        <v>989.3365</v>
      </c>
      <c r="E225" s="83">
        <v>0</v>
      </c>
      <c r="F225" s="83">
        <v>4.5999999999999999E-3</v>
      </c>
      <c r="G225" s="83">
        <v>122428.8072</v>
      </c>
      <c r="H225" s="83">
        <v>71592.263800000001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679</v>
      </c>
      <c r="B226" s="83">
        <v>174574.11060000001</v>
      </c>
      <c r="C226" s="83">
        <v>289.49740000000003</v>
      </c>
      <c r="D226" s="83">
        <v>1032.0105000000001</v>
      </c>
      <c r="E226" s="83">
        <v>0</v>
      </c>
      <c r="F226" s="83">
        <v>4.7000000000000002E-3</v>
      </c>
      <c r="G226" s="83">
        <v>127711.72990000001</v>
      </c>
      <c r="H226" s="83">
        <v>73550.025999999998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385</v>
      </c>
      <c r="B227" s="83">
        <v>193292.6158</v>
      </c>
      <c r="C227" s="83">
        <v>323.15129999999999</v>
      </c>
      <c r="D227" s="83">
        <v>1163.2320999999999</v>
      </c>
      <c r="E227" s="83">
        <v>0</v>
      </c>
      <c r="F227" s="83">
        <v>5.3E-3</v>
      </c>
      <c r="G227" s="83">
        <v>143952.67610000001</v>
      </c>
      <c r="H227" s="83">
        <v>81698.156900000002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680</v>
      </c>
      <c r="B228" s="83">
        <v>195202.01010000001</v>
      </c>
      <c r="C228" s="83">
        <v>328.02629999999999</v>
      </c>
      <c r="D228" s="83">
        <v>1187.9674</v>
      </c>
      <c r="E228" s="83">
        <v>0</v>
      </c>
      <c r="F228" s="83">
        <v>5.4999999999999997E-3</v>
      </c>
      <c r="G228" s="83">
        <v>147015.11910000001</v>
      </c>
      <c r="H228" s="83">
        <v>82673.805699999997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681</v>
      </c>
      <c r="B229" s="83">
        <v>209420.69260000001</v>
      </c>
      <c r="C229" s="83">
        <v>352.99930000000001</v>
      </c>
      <c r="D229" s="83">
        <v>1282.9946</v>
      </c>
      <c r="E229" s="83">
        <v>0</v>
      </c>
      <c r="F229" s="83">
        <v>5.8999999999999999E-3</v>
      </c>
      <c r="G229" s="83">
        <v>158775.95809999999</v>
      </c>
      <c r="H229" s="83">
        <v>88803.980500000005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682</v>
      </c>
      <c r="B230" s="83">
        <v>207993.62349999999</v>
      </c>
      <c r="C230" s="83">
        <v>350.1943</v>
      </c>
      <c r="D230" s="83">
        <v>1271.1074000000001</v>
      </c>
      <c r="E230" s="83">
        <v>0</v>
      </c>
      <c r="F230" s="83">
        <v>5.7999999999999996E-3</v>
      </c>
      <c r="G230" s="83">
        <v>157304.54949999999</v>
      </c>
      <c r="H230" s="83">
        <v>88158.8079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683</v>
      </c>
      <c r="B231" s="83">
        <v>196901.64319999999</v>
      </c>
      <c r="C231" s="83">
        <v>330.35419999999999</v>
      </c>
      <c r="D231" s="83">
        <v>1194.1537000000001</v>
      </c>
      <c r="E231" s="83">
        <v>0</v>
      </c>
      <c r="F231" s="83">
        <v>5.4999999999999997E-3</v>
      </c>
      <c r="G231" s="83">
        <v>147780.269</v>
      </c>
      <c r="H231" s="83">
        <v>83340.724400000006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684</v>
      </c>
      <c r="B232" s="83">
        <v>193643.57130000001</v>
      </c>
      <c r="C232" s="83">
        <v>322.81779999999998</v>
      </c>
      <c r="D232" s="83">
        <v>1158.1011000000001</v>
      </c>
      <c r="E232" s="83">
        <v>0</v>
      </c>
      <c r="F232" s="83">
        <v>5.3E-3</v>
      </c>
      <c r="G232" s="83">
        <v>143316.92610000001</v>
      </c>
      <c r="H232" s="83">
        <v>81754.282900000006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685</v>
      </c>
      <c r="B233" s="83">
        <v>172640.95360000001</v>
      </c>
      <c r="C233" s="83">
        <v>285.15039999999999</v>
      </c>
      <c r="D233" s="83">
        <v>1011.5999</v>
      </c>
      <c r="E233" s="83">
        <v>0</v>
      </c>
      <c r="F233" s="83">
        <v>4.7000000000000002E-3</v>
      </c>
      <c r="G233" s="83">
        <v>125184.9348</v>
      </c>
      <c r="H233" s="83">
        <v>72621.209300000002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686</v>
      </c>
      <c r="B234" s="83">
        <v>165830.40400000001</v>
      </c>
      <c r="C234" s="83">
        <v>271.53530000000001</v>
      </c>
      <c r="D234" s="83">
        <v>953.07010000000002</v>
      </c>
      <c r="E234" s="83">
        <v>0</v>
      </c>
      <c r="F234" s="83">
        <v>4.4000000000000003E-3</v>
      </c>
      <c r="G234" s="83">
        <v>117939.8848</v>
      </c>
      <c r="H234" s="83">
        <v>69519.274799999999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687</v>
      </c>
      <c r="B236" s="84">
        <v>2200640</v>
      </c>
      <c r="C236" s="83">
        <v>3659.0095999999999</v>
      </c>
      <c r="D236" s="83">
        <v>13085.4074</v>
      </c>
      <c r="E236" s="83">
        <v>0</v>
      </c>
      <c r="F236" s="83">
        <v>6.0199999999999997E-2</v>
      </c>
      <c r="G236" s="84">
        <v>1619330</v>
      </c>
      <c r="H236" s="83">
        <v>928124.04169999994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688</v>
      </c>
      <c r="B237" s="83">
        <v>152875.32</v>
      </c>
      <c r="C237" s="83">
        <v>250.5428</v>
      </c>
      <c r="D237" s="83">
        <v>880.34939999999995</v>
      </c>
      <c r="E237" s="83">
        <v>0</v>
      </c>
      <c r="F237" s="83">
        <v>4.1000000000000003E-3</v>
      </c>
      <c r="G237" s="83">
        <v>108941.0811</v>
      </c>
      <c r="H237" s="83">
        <v>64110.350100000003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689</v>
      </c>
      <c r="B238" s="83">
        <v>209420.69260000001</v>
      </c>
      <c r="C238" s="83">
        <v>352.99930000000001</v>
      </c>
      <c r="D238" s="83">
        <v>1282.9946</v>
      </c>
      <c r="E238" s="83">
        <v>0</v>
      </c>
      <c r="F238" s="83">
        <v>5.8999999999999999E-3</v>
      </c>
      <c r="G238" s="83">
        <v>158775.95809999999</v>
      </c>
      <c r="H238" s="83">
        <v>88803.980500000005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690</v>
      </c>
      <c r="C240" s="83" t="s">
        <v>691</v>
      </c>
      <c r="D240" s="83" t="s">
        <v>692</v>
      </c>
      <c r="E240" s="83" t="s">
        <v>693</v>
      </c>
      <c r="F240" s="83" t="s">
        <v>694</v>
      </c>
      <c r="G240" s="83" t="s">
        <v>695</v>
      </c>
      <c r="H240" s="83" t="s">
        <v>696</v>
      </c>
      <c r="I240" s="83" t="s">
        <v>697</v>
      </c>
      <c r="J240" s="83" t="s">
        <v>698</v>
      </c>
      <c r="K240" s="83" t="s">
        <v>699</v>
      </c>
      <c r="L240" s="83" t="s">
        <v>700</v>
      </c>
      <c r="M240" s="83" t="s">
        <v>701</v>
      </c>
      <c r="N240" s="83" t="s">
        <v>702</v>
      </c>
      <c r="O240" s="83" t="s">
        <v>703</v>
      </c>
      <c r="P240" s="83" t="s">
        <v>704</v>
      </c>
      <c r="Q240" s="83" t="s">
        <v>705</v>
      </c>
      <c r="R240" s="83" t="s">
        <v>706</v>
      </c>
      <c r="S240" s="83" t="s">
        <v>707</v>
      </c>
    </row>
    <row r="241" spans="1:19">
      <c r="A241" s="83" t="s">
        <v>676</v>
      </c>
      <c r="B241" s="84">
        <v>808541000000</v>
      </c>
      <c r="C241" s="83">
        <v>542681.90599999996</v>
      </c>
      <c r="D241" s="83" t="s">
        <v>708</v>
      </c>
      <c r="E241" s="83">
        <v>177438.022</v>
      </c>
      <c r="F241" s="83">
        <v>92719.3</v>
      </c>
      <c r="G241" s="83">
        <v>48360.934999999998</v>
      </c>
      <c r="H241" s="83">
        <v>0</v>
      </c>
      <c r="I241" s="83">
        <v>155851.02499999999</v>
      </c>
      <c r="J241" s="83">
        <v>11888</v>
      </c>
      <c r="K241" s="83">
        <v>5077.549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2458.2849999999999</v>
      </c>
      <c r="R241" s="83">
        <v>0</v>
      </c>
      <c r="S241" s="83">
        <v>0</v>
      </c>
    </row>
    <row r="242" spans="1:19">
      <c r="A242" s="83" t="s">
        <v>677</v>
      </c>
      <c r="B242" s="84">
        <v>740315000000</v>
      </c>
      <c r="C242" s="83">
        <v>548488.04299999995</v>
      </c>
      <c r="D242" s="83" t="s">
        <v>828</v>
      </c>
      <c r="E242" s="83">
        <v>177438.022</v>
      </c>
      <c r="F242" s="83">
        <v>92719.3</v>
      </c>
      <c r="G242" s="83">
        <v>49881.743999999999</v>
      </c>
      <c r="H242" s="83">
        <v>0</v>
      </c>
      <c r="I242" s="83">
        <v>159468.117</v>
      </c>
      <c r="J242" s="83">
        <v>11888</v>
      </c>
      <c r="K242" s="83">
        <v>5211.8059999999996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2992.2640000000001</v>
      </c>
      <c r="R242" s="83">
        <v>0</v>
      </c>
      <c r="S242" s="83">
        <v>0</v>
      </c>
    </row>
    <row r="243" spans="1:19">
      <c r="A243" s="83" t="s">
        <v>678</v>
      </c>
      <c r="B243" s="84">
        <v>831972000000</v>
      </c>
      <c r="C243" s="83">
        <v>573512.11699999997</v>
      </c>
      <c r="D243" s="83" t="s">
        <v>733</v>
      </c>
      <c r="E243" s="83">
        <v>177438.022</v>
      </c>
      <c r="F243" s="83">
        <v>92719.3</v>
      </c>
      <c r="G243" s="83">
        <v>50512.502</v>
      </c>
      <c r="H243" s="83">
        <v>0</v>
      </c>
      <c r="I243" s="83">
        <v>183446.86</v>
      </c>
      <c r="J243" s="83">
        <v>11888</v>
      </c>
      <c r="K243" s="83">
        <v>5579.7879999999996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3038.8539999999998</v>
      </c>
      <c r="R243" s="83">
        <v>0</v>
      </c>
      <c r="S243" s="83">
        <v>0</v>
      </c>
    </row>
    <row r="244" spans="1:19">
      <c r="A244" s="83" t="s">
        <v>679</v>
      </c>
      <c r="B244" s="84">
        <v>867872000000</v>
      </c>
      <c r="C244" s="83">
        <v>593296.08400000003</v>
      </c>
      <c r="D244" s="83" t="s">
        <v>734</v>
      </c>
      <c r="E244" s="83">
        <v>177438.022</v>
      </c>
      <c r="F244" s="83">
        <v>92719.3</v>
      </c>
      <c r="G244" s="83">
        <v>51865.548999999999</v>
      </c>
      <c r="H244" s="83">
        <v>0</v>
      </c>
      <c r="I244" s="83">
        <v>201514.93799999999</v>
      </c>
      <c r="J244" s="83">
        <v>11888</v>
      </c>
      <c r="K244" s="83">
        <v>5913.1589999999997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3068.3249999999998</v>
      </c>
      <c r="R244" s="83">
        <v>0</v>
      </c>
      <c r="S244" s="83">
        <v>0</v>
      </c>
    </row>
    <row r="245" spans="1:19">
      <c r="A245" s="83" t="s">
        <v>385</v>
      </c>
      <c r="B245" s="84">
        <v>978238000000</v>
      </c>
      <c r="C245" s="83">
        <v>622573.53500000003</v>
      </c>
      <c r="D245" s="83" t="s">
        <v>829</v>
      </c>
      <c r="E245" s="83">
        <v>177438.022</v>
      </c>
      <c r="F245" s="83">
        <v>92719.3</v>
      </c>
      <c r="G245" s="83">
        <v>52130.853000000003</v>
      </c>
      <c r="H245" s="83">
        <v>0</v>
      </c>
      <c r="I245" s="83">
        <v>230522.182</v>
      </c>
      <c r="J245" s="83">
        <v>11888</v>
      </c>
      <c r="K245" s="83">
        <v>6463.7240000000002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2522.663</v>
      </c>
      <c r="R245" s="83">
        <v>0</v>
      </c>
      <c r="S245" s="83">
        <v>0</v>
      </c>
    </row>
    <row r="246" spans="1:19">
      <c r="A246" s="83" t="s">
        <v>680</v>
      </c>
      <c r="B246" s="84">
        <v>999049000000</v>
      </c>
      <c r="C246" s="83">
        <v>678382.86499999999</v>
      </c>
      <c r="D246" s="83" t="s">
        <v>879</v>
      </c>
      <c r="E246" s="83">
        <v>177438.022</v>
      </c>
      <c r="F246" s="83">
        <v>92719.3</v>
      </c>
      <c r="G246" s="83">
        <v>53213.296000000002</v>
      </c>
      <c r="H246" s="83">
        <v>0</v>
      </c>
      <c r="I246" s="83">
        <v>284488.94799999997</v>
      </c>
      <c r="J246" s="83">
        <v>11888</v>
      </c>
      <c r="K246" s="83">
        <v>7172.2809999999999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2574.2269999999999</v>
      </c>
      <c r="R246" s="83">
        <v>0</v>
      </c>
      <c r="S246" s="83">
        <v>0</v>
      </c>
    </row>
    <row r="247" spans="1:19">
      <c r="A247" s="83" t="s">
        <v>681</v>
      </c>
      <c r="B247" s="84">
        <v>1078970000000</v>
      </c>
      <c r="C247" s="83">
        <v>646036.13100000005</v>
      </c>
      <c r="D247" s="83" t="s">
        <v>830</v>
      </c>
      <c r="E247" s="83">
        <v>177438.022</v>
      </c>
      <c r="F247" s="83">
        <v>92719.3</v>
      </c>
      <c r="G247" s="83">
        <v>52715.654000000002</v>
      </c>
      <c r="H247" s="83">
        <v>0</v>
      </c>
      <c r="I247" s="83">
        <v>252513.53099999999</v>
      </c>
      <c r="J247" s="83">
        <v>11888</v>
      </c>
      <c r="K247" s="83">
        <v>6754.8720000000003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3117.9609999999998</v>
      </c>
      <c r="R247" s="83">
        <v>0</v>
      </c>
      <c r="S247" s="83">
        <v>0</v>
      </c>
    </row>
    <row r="248" spans="1:19">
      <c r="A248" s="83" t="s">
        <v>682</v>
      </c>
      <c r="B248" s="84">
        <v>1068970000000</v>
      </c>
      <c r="C248" s="83">
        <v>656208.96299999999</v>
      </c>
      <c r="D248" s="83" t="s">
        <v>736</v>
      </c>
      <c r="E248" s="83">
        <v>177438.022</v>
      </c>
      <c r="F248" s="83">
        <v>92719.3</v>
      </c>
      <c r="G248" s="83">
        <v>52655.758999999998</v>
      </c>
      <c r="H248" s="83">
        <v>0</v>
      </c>
      <c r="I248" s="83">
        <v>262617.13500000001</v>
      </c>
      <c r="J248" s="83">
        <v>11888</v>
      </c>
      <c r="K248" s="83">
        <v>6869.4129999999996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3132.5439999999999</v>
      </c>
      <c r="R248" s="83">
        <v>0</v>
      </c>
      <c r="S248" s="83">
        <v>0</v>
      </c>
    </row>
    <row r="249" spans="1:19">
      <c r="A249" s="83" t="s">
        <v>683</v>
      </c>
      <c r="B249" s="84">
        <v>1004250000000</v>
      </c>
      <c r="C249" s="83">
        <v>628896.07700000005</v>
      </c>
      <c r="D249" s="83" t="s">
        <v>709</v>
      </c>
      <c r="E249" s="83">
        <v>177438.022</v>
      </c>
      <c r="F249" s="83">
        <v>92719.3</v>
      </c>
      <c r="G249" s="83">
        <v>51726.226999999999</v>
      </c>
      <c r="H249" s="83">
        <v>0</v>
      </c>
      <c r="I249" s="83">
        <v>237230.981</v>
      </c>
      <c r="J249" s="83">
        <v>11888</v>
      </c>
      <c r="K249" s="83">
        <v>6471.32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2533.4360000000001</v>
      </c>
      <c r="R249" s="83">
        <v>0</v>
      </c>
      <c r="S249" s="83">
        <v>0</v>
      </c>
    </row>
    <row r="250" spans="1:19">
      <c r="A250" s="83" t="s">
        <v>684</v>
      </c>
      <c r="B250" s="84">
        <v>973918000000</v>
      </c>
      <c r="C250" s="83">
        <v>627288.50600000005</v>
      </c>
      <c r="D250" s="83" t="s">
        <v>737</v>
      </c>
      <c r="E250" s="83">
        <v>177438.022</v>
      </c>
      <c r="F250" s="83">
        <v>92719.3</v>
      </c>
      <c r="G250" s="83">
        <v>52170.150999999998</v>
      </c>
      <c r="H250" s="83">
        <v>0</v>
      </c>
      <c r="I250" s="83">
        <v>235158.30499999999</v>
      </c>
      <c r="J250" s="83">
        <v>11888</v>
      </c>
      <c r="K250" s="83">
        <v>6494.38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2531.558</v>
      </c>
      <c r="R250" s="83">
        <v>0</v>
      </c>
      <c r="S250" s="83">
        <v>0</v>
      </c>
    </row>
    <row r="251" spans="1:19">
      <c r="A251" s="83" t="s">
        <v>685</v>
      </c>
      <c r="B251" s="84">
        <v>850701000000</v>
      </c>
      <c r="C251" s="83">
        <v>577722.81900000002</v>
      </c>
      <c r="D251" s="83" t="s">
        <v>738</v>
      </c>
      <c r="E251" s="83">
        <v>177438.022</v>
      </c>
      <c r="F251" s="83">
        <v>92719.3</v>
      </c>
      <c r="G251" s="83">
        <v>50410.618000000002</v>
      </c>
      <c r="H251" s="83">
        <v>0</v>
      </c>
      <c r="I251" s="83">
        <v>187786.97099999999</v>
      </c>
      <c r="J251" s="83">
        <v>11888</v>
      </c>
      <c r="K251" s="83">
        <v>5534.1220000000003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3056.9949999999999</v>
      </c>
      <c r="R251" s="83">
        <v>0</v>
      </c>
      <c r="S251" s="83">
        <v>0</v>
      </c>
    </row>
    <row r="252" spans="1:19">
      <c r="A252" s="83" t="s">
        <v>686</v>
      </c>
      <c r="B252" s="84">
        <v>801467000000</v>
      </c>
      <c r="C252" s="83">
        <v>543081.07999999996</v>
      </c>
      <c r="D252" s="83" t="s">
        <v>739</v>
      </c>
      <c r="E252" s="83">
        <v>177438.022</v>
      </c>
      <c r="F252" s="83">
        <v>92719.3</v>
      </c>
      <c r="G252" s="83">
        <v>49271.46</v>
      </c>
      <c r="H252" s="83">
        <v>0</v>
      </c>
      <c r="I252" s="83">
        <v>155743.33199999999</v>
      </c>
      <c r="J252" s="83">
        <v>11888</v>
      </c>
      <c r="K252" s="83">
        <v>4686.3670000000002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2445.808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687</v>
      </c>
      <c r="B254" s="84">
        <v>11004300000000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688</v>
      </c>
      <c r="B255" s="84">
        <v>740315000000</v>
      </c>
      <c r="C255" s="83">
        <v>542681.90599999996</v>
      </c>
      <c r="D255" s="83"/>
      <c r="E255" s="83">
        <v>177438.022</v>
      </c>
      <c r="F255" s="83">
        <v>92719.3</v>
      </c>
      <c r="G255" s="83">
        <v>48360.934999999998</v>
      </c>
      <c r="H255" s="83">
        <v>0</v>
      </c>
      <c r="I255" s="83">
        <v>155743.33199999999</v>
      </c>
      <c r="J255" s="83">
        <v>11888</v>
      </c>
      <c r="K255" s="83">
        <v>4686.3670000000002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2445.808</v>
      </c>
      <c r="R255" s="83">
        <v>0</v>
      </c>
      <c r="S255" s="83">
        <v>0</v>
      </c>
    </row>
    <row r="256" spans="1:19">
      <c r="A256" s="83" t="s">
        <v>689</v>
      </c>
      <c r="B256" s="84">
        <v>1078970000000</v>
      </c>
      <c r="C256" s="83">
        <v>678382.86499999999</v>
      </c>
      <c r="D256" s="83"/>
      <c r="E256" s="83">
        <v>177438.022</v>
      </c>
      <c r="F256" s="83">
        <v>92719.3</v>
      </c>
      <c r="G256" s="83">
        <v>53213.296000000002</v>
      </c>
      <c r="H256" s="83">
        <v>0</v>
      </c>
      <c r="I256" s="83">
        <v>284488.94799999997</v>
      </c>
      <c r="J256" s="83">
        <v>11888</v>
      </c>
      <c r="K256" s="83">
        <v>7172.2809999999999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3132.5439999999999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710</v>
      </c>
      <c r="C258" s="83" t="s">
        <v>711</v>
      </c>
      <c r="D258" s="83" t="s">
        <v>131</v>
      </c>
      <c r="E258" s="83" t="s">
        <v>286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712</v>
      </c>
      <c r="B259" s="83">
        <v>237899.92</v>
      </c>
      <c r="C259" s="83">
        <v>57032.01</v>
      </c>
      <c r="D259" s="83">
        <v>0</v>
      </c>
      <c r="E259" s="83">
        <v>294931.93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713</v>
      </c>
      <c r="B260" s="83">
        <v>20.97</v>
      </c>
      <c r="C260" s="83">
        <v>5.03</v>
      </c>
      <c r="D260" s="83">
        <v>0</v>
      </c>
      <c r="E260" s="83">
        <v>26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714</v>
      </c>
      <c r="B261" s="83">
        <v>20.97</v>
      </c>
      <c r="C261" s="83">
        <v>5.03</v>
      </c>
      <c r="D261" s="83">
        <v>0</v>
      </c>
      <c r="E261" s="83">
        <v>26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1"/>
      <c r="C262" s="81"/>
      <c r="D262" s="81"/>
      <c r="E262" s="81"/>
      <c r="F262" s="81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424</v>
      </c>
      <c r="C1" s="83" t="s">
        <v>425</v>
      </c>
      <c r="D1" s="83" t="s">
        <v>426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427</v>
      </c>
      <c r="B2" s="83">
        <v>16156.62</v>
      </c>
      <c r="C2" s="83">
        <v>1424.08</v>
      </c>
      <c r="D2" s="83">
        <v>1424.08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428</v>
      </c>
      <c r="B3" s="83">
        <v>16156.62</v>
      </c>
      <c r="C3" s="83">
        <v>1424.08</v>
      </c>
      <c r="D3" s="83">
        <v>1424.08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429</v>
      </c>
      <c r="B4" s="83">
        <v>42975.11</v>
      </c>
      <c r="C4" s="83">
        <v>3787.93</v>
      </c>
      <c r="D4" s="83">
        <v>3787.93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430</v>
      </c>
      <c r="B5" s="83">
        <v>42975.11</v>
      </c>
      <c r="C5" s="83">
        <v>3787.93</v>
      </c>
      <c r="D5" s="83">
        <v>3787.93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432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433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434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435</v>
      </c>
      <c r="C12" s="83" t="s">
        <v>436</v>
      </c>
      <c r="D12" s="83" t="s">
        <v>437</v>
      </c>
      <c r="E12" s="83" t="s">
        <v>438</v>
      </c>
      <c r="F12" s="83" t="s">
        <v>439</v>
      </c>
      <c r="G12" s="83" t="s">
        <v>440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195</v>
      </c>
      <c r="B13" s="83">
        <v>0.12</v>
      </c>
      <c r="C13" s="83">
        <v>210.88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196</v>
      </c>
      <c r="B14" s="83">
        <v>3072.95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204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205</v>
      </c>
      <c r="B16" s="83">
        <v>186.99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206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207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208</v>
      </c>
      <c r="B19" s="83">
        <v>1384.89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209</v>
      </c>
      <c r="B20" s="83">
        <v>113.69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210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211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190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212</v>
      </c>
      <c r="B24" s="83">
        <v>0</v>
      </c>
      <c r="C24" s="83">
        <v>4733.83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213</v>
      </c>
      <c r="B25" s="83">
        <v>77.260000000000005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214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215</v>
      </c>
      <c r="B28" s="83">
        <v>9973.26</v>
      </c>
      <c r="C28" s="83">
        <v>6183.35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431</v>
      </c>
      <c r="C30" s="83" t="s">
        <v>337</v>
      </c>
      <c r="D30" s="83" t="s">
        <v>441</v>
      </c>
      <c r="E30" s="83" t="s">
        <v>442</v>
      </c>
      <c r="F30" s="83" t="s">
        <v>443</v>
      </c>
      <c r="G30" s="83" t="s">
        <v>444</v>
      </c>
      <c r="H30" s="83" t="s">
        <v>445</v>
      </c>
      <c r="I30" s="83" t="s">
        <v>446</v>
      </c>
      <c r="J30" s="83" t="s">
        <v>447</v>
      </c>
      <c r="K30"/>
      <c r="L30"/>
      <c r="M30"/>
      <c r="N30"/>
      <c r="O30"/>
      <c r="P30"/>
      <c r="Q30"/>
      <c r="R30"/>
      <c r="S30"/>
    </row>
    <row r="31" spans="1:19">
      <c r="A31" s="83" t="s">
        <v>466</v>
      </c>
      <c r="B31" s="83">
        <v>331.66</v>
      </c>
      <c r="C31" s="83" t="s">
        <v>285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448</v>
      </c>
      <c r="B32" s="83">
        <v>1978.83</v>
      </c>
      <c r="C32" s="83" t="s">
        <v>285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454</v>
      </c>
      <c r="B33" s="83">
        <v>188.86</v>
      </c>
      <c r="C33" s="83" t="s">
        <v>285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462</v>
      </c>
      <c r="B34" s="83">
        <v>389.4</v>
      </c>
      <c r="C34" s="83" t="s">
        <v>285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469</v>
      </c>
      <c r="B35" s="83">
        <v>412.12</v>
      </c>
      <c r="C35" s="83" t="s">
        <v>285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467</v>
      </c>
      <c r="B36" s="83">
        <v>331.66</v>
      </c>
      <c r="C36" s="83" t="s">
        <v>285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468</v>
      </c>
      <c r="B37" s="83">
        <v>103.3</v>
      </c>
      <c r="C37" s="83" t="s">
        <v>285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453</v>
      </c>
      <c r="B38" s="83">
        <v>78.040000000000006</v>
      </c>
      <c r="C38" s="83" t="s">
        <v>285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455</v>
      </c>
      <c r="B39" s="83">
        <v>1308.19</v>
      </c>
      <c r="C39" s="83" t="s">
        <v>285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451</v>
      </c>
      <c r="B40" s="83">
        <v>164.24</v>
      </c>
      <c r="C40" s="83" t="s">
        <v>285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449</v>
      </c>
      <c r="B41" s="83">
        <v>67.069999999999993</v>
      </c>
      <c r="C41" s="83" t="s">
        <v>285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450</v>
      </c>
      <c r="B42" s="83">
        <v>77.67</v>
      </c>
      <c r="C42" s="83" t="s">
        <v>285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456</v>
      </c>
      <c r="B43" s="83">
        <v>39.020000000000003</v>
      </c>
      <c r="C43" s="83" t="s">
        <v>285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463</v>
      </c>
      <c r="B44" s="83">
        <v>39.020000000000003</v>
      </c>
      <c r="C44" s="83" t="s">
        <v>285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457</v>
      </c>
      <c r="B45" s="83">
        <v>39.020000000000003</v>
      </c>
      <c r="C45" s="83" t="s">
        <v>285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464</v>
      </c>
      <c r="B46" s="83">
        <v>39.020000000000003</v>
      </c>
      <c r="C46" s="83" t="s">
        <v>285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458</v>
      </c>
      <c r="B47" s="83">
        <v>24.52</v>
      </c>
      <c r="C47" s="83" t="s">
        <v>285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465</v>
      </c>
      <c r="B48" s="83">
        <v>24.53</v>
      </c>
      <c r="C48" s="83" t="s">
        <v>285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459</v>
      </c>
      <c r="B49" s="83">
        <v>24.53</v>
      </c>
      <c r="C49" s="83" t="s">
        <v>285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460</v>
      </c>
      <c r="B50" s="83">
        <v>39.020000000000003</v>
      </c>
      <c r="C50" s="83" t="s">
        <v>285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461</v>
      </c>
      <c r="B51" s="83">
        <v>39.020000000000003</v>
      </c>
      <c r="C51" s="83" t="s">
        <v>285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452</v>
      </c>
      <c r="B52" s="83">
        <v>94.76</v>
      </c>
      <c r="C52" s="83" t="s">
        <v>285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286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470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471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175</v>
      </c>
      <c r="C57" s="83" t="s">
        <v>472</v>
      </c>
      <c r="D57" s="83" t="s">
        <v>473</v>
      </c>
      <c r="E57" s="83" t="s">
        <v>474</v>
      </c>
      <c r="F57" s="83" t="s">
        <v>475</v>
      </c>
      <c r="G57" s="83" t="s">
        <v>476</v>
      </c>
      <c r="H57" s="83" t="s">
        <v>477</v>
      </c>
      <c r="I57" s="83" t="s">
        <v>478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527</v>
      </c>
      <c r="B58" s="83" t="s">
        <v>726</v>
      </c>
      <c r="C58" s="83">
        <v>0.08</v>
      </c>
      <c r="D58" s="83">
        <v>1.306</v>
      </c>
      <c r="E58" s="83">
        <v>1.623</v>
      </c>
      <c r="F58" s="83">
        <v>97.55</v>
      </c>
      <c r="G58" s="83">
        <v>0</v>
      </c>
      <c r="H58" s="83">
        <v>90</v>
      </c>
      <c r="I58" s="83" t="s">
        <v>481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528</v>
      </c>
      <c r="B59" s="83" t="s">
        <v>727</v>
      </c>
      <c r="C59" s="83">
        <v>0.3</v>
      </c>
      <c r="D59" s="83">
        <v>0.56899999999999995</v>
      </c>
      <c r="E59" s="83">
        <v>0.63700000000000001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482</v>
      </c>
      <c r="B60" s="83" t="s">
        <v>480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483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479</v>
      </c>
      <c r="B61" s="83" t="s">
        <v>480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481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484</v>
      </c>
      <c r="B62" s="83" t="s">
        <v>480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485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486</v>
      </c>
      <c r="B63" s="83" t="s">
        <v>480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487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488</v>
      </c>
      <c r="B64" s="83" t="s">
        <v>480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497</v>
      </c>
      <c r="B65" s="83" t="s">
        <v>728</v>
      </c>
      <c r="C65" s="83">
        <v>0.08</v>
      </c>
      <c r="D65" s="83">
        <v>1.306</v>
      </c>
      <c r="E65" s="83">
        <v>1.623</v>
      </c>
      <c r="F65" s="83">
        <v>22.95</v>
      </c>
      <c r="G65" s="83">
        <v>90</v>
      </c>
      <c r="H65" s="83">
        <v>90</v>
      </c>
      <c r="I65" s="83" t="s">
        <v>483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498</v>
      </c>
      <c r="B66" s="83" t="s">
        <v>728</v>
      </c>
      <c r="C66" s="83">
        <v>0.08</v>
      </c>
      <c r="D66" s="83">
        <v>1.306</v>
      </c>
      <c r="E66" s="83">
        <v>1.623</v>
      </c>
      <c r="F66" s="83">
        <v>129.22999999999999</v>
      </c>
      <c r="G66" s="83">
        <v>180</v>
      </c>
      <c r="H66" s="83">
        <v>90</v>
      </c>
      <c r="I66" s="83" t="s">
        <v>485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499</v>
      </c>
      <c r="B67" s="83" t="s">
        <v>727</v>
      </c>
      <c r="C67" s="83">
        <v>0.3</v>
      </c>
      <c r="D67" s="83">
        <v>0.56899999999999995</v>
      </c>
      <c r="E67" s="83">
        <v>0.63700000000000001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515</v>
      </c>
      <c r="B68" s="83" t="s">
        <v>726</v>
      </c>
      <c r="C68" s="83">
        <v>0.08</v>
      </c>
      <c r="D68" s="83">
        <v>1.306</v>
      </c>
      <c r="E68" s="83">
        <v>1.623</v>
      </c>
      <c r="F68" s="83">
        <v>70.599999999999994</v>
      </c>
      <c r="G68" s="83">
        <v>0</v>
      </c>
      <c r="H68" s="83">
        <v>90</v>
      </c>
      <c r="I68" s="83" t="s">
        <v>481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517</v>
      </c>
      <c r="B69" s="83" t="s">
        <v>726</v>
      </c>
      <c r="C69" s="83">
        <v>0.08</v>
      </c>
      <c r="D69" s="83">
        <v>1.306</v>
      </c>
      <c r="E69" s="83">
        <v>1.623</v>
      </c>
      <c r="F69" s="83">
        <v>26.02</v>
      </c>
      <c r="G69" s="83">
        <v>180</v>
      </c>
      <c r="H69" s="83">
        <v>90</v>
      </c>
      <c r="I69" s="83" t="s">
        <v>485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516</v>
      </c>
      <c r="B70" s="83" t="s">
        <v>726</v>
      </c>
      <c r="C70" s="83">
        <v>0.08</v>
      </c>
      <c r="D70" s="83">
        <v>1.306</v>
      </c>
      <c r="E70" s="83">
        <v>1.623</v>
      </c>
      <c r="F70" s="83">
        <v>26.01</v>
      </c>
      <c r="G70" s="83">
        <v>0</v>
      </c>
      <c r="H70" s="83">
        <v>90</v>
      </c>
      <c r="I70" s="83" t="s">
        <v>481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518</v>
      </c>
      <c r="B71" s="83" t="s">
        <v>726</v>
      </c>
      <c r="C71" s="83">
        <v>0.08</v>
      </c>
      <c r="D71" s="83">
        <v>1.306</v>
      </c>
      <c r="E71" s="83">
        <v>1.623</v>
      </c>
      <c r="F71" s="83">
        <v>70.599999999999994</v>
      </c>
      <c r="G71" s="83">
        <v>180</v>
      </c>
      <c r="H71" s="83">
        <v>90</v>
      </c>
      <c r="I71" s="83" t="s">
        <v>485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535</v>
      </c>
      <c r="B72" s="83" t="s">
        <v>726</v>
      </c>
      <c r="C72" s="83">
        <v>0.08</v>
      </c>
      <c r="D72" s="83">
        <v>1.306</v>
      </c>
      <c r="E72" s="83">
        <v>1.623</v>
      </c>
      <c r="F72" s="83">
        <v>17.649999999999999</v>
      </c>
      <c r="G72" s="83">
        <v>0</v>
      </c>
      <c r="H72" s="83">
        <v>90</v>
      </c>
      <c r="I72" s="83" t="s">
        <v>481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536</v>
      </c>
      <c r="B73" s="83" t="s">
        <v>726</v>
      </c>
      <c r="C73" s="83">
        <v>0.08</v>
      </c>
      <c r="D73" s="83">
        <v>1.306</v>
      </c>
      <c r="E73" s="83">
        <v>1.623</v>
      </c>
      <c r="F73" s="83">
        <v>15.79</v>
      </c>
      <c r="G73" s="83">
        <v>0</v>
      </c>
      <c r="H73" s="83">
        <v>90</v>
      </c>
      <c r="I73" s="83" t="s">
        <v>481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537</v>
      </c>
      <c r="B74" s="83" t="s">
        <v>726</v>
      </c>
      <c r="C74" s="83">
        <v>0.08</v>
      </c>
      <c r="D74" s="83">
        <v>1.306</v>
      </c>
      <c r="E74" s="83">
        <v>1.623</v>
      </c>
      <c r="F74" s="83">
        <v>52.03</v>
      </c>
      <c r="G74" s="83">
        <v>180</v>
      </c>
      <c r="H74" s="83">
        <v>90</v>
      </c>
      <c r="I74" s="83" t="s">
        <v>485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538</v>
      </c>
      <c r="B75" s="83" t="s">
        <v>727</v>
      </c>
      <c r="C75" s="83">
        <v>0.3</v>
      </c>
      <c r="D75" s="83">
        <v>0.56899999999999995</v>
      </c>
      <c r="E75" s="83">
        <v>0.63700000000000001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539</v>
      </c>
      <c r="B76" s="83" t="s">
        <v>727</v>
      </c>
      <c r="C76" s="83">
        <v>0.3</v>
      </c>
      <c r="D76" s="83">
        <v>0.56899999999999995</v>
      </c>
      <c r="E76" s="83">
        <v>0.63700000000000001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529</v>
      </c>
      <c r="B77" s="83" t="s">
        <v>726</v>
      </c>
      <c r="C77" s="83">
        <v>0.08</v>
      </c>
      <c r="D77" s="83">
        <v>1.306</v>
      </c>
      <c r="E77" s="83">
        <v>1.623</v>
      </c>
      <c r="F77" s="83">
        <v>97.55</v>
      </c>
      <c r="G77" s="83">
        <v>0</v>
      </c>
      <c r="H77" s="83">
        <v>90</v>
      </c>
      <c r="I77" s="83" t="s">
        <v>481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530</v>
      </c>
      <c r="B78" s="83" t="s">
        <v>727</v>
      </c>
      <c r="C78" s="83">
        <v>0.3</v>
      </c>
      <c r="D78" s="83">
        <v>0.56899999999999995</v>
      </c>
      <c r="E78" s="83">
        <v>0.63700000000000001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533</v>
      </c>
      <c r="B79" s="83" t="s">
        <v>726</v>
      </c>
      <c r="C79" s="83">
        <v>0.08</v>
      </c>
      <c r="D79" s="83">
        <v>1.306</v>
      </c>
      <c r="E79" s="83">
        <v>1.623</v>
      </c>
      <c r="F79" s="83">
        <v>13.94</v>
      </c>
      <c r="G79" s="83">
        <v>180</v>
      </c>
      <c r="H79" s="83">
        <v>90</v>
      </c>
      <c r="I79" s="83" t="s">
        <v>485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532</v>
      </c>
      <c r="B80" s="83" t="s">
        <v>726</v>
      </c>
      <c r="C80" s="83">
        <v>0.08</v>
      </c>
      <c r="D80" s="83">
        <v>1.306</v>
      </c>
      <c r="E80" s="83">
        <v>1.623</v>
      </c>
      <c r="F80" s="83">
        <v>52.03</v>
      </c>
      <c r="G80" s="83">
        <v>90</v>
      </c>
      <c r="H80" s="83">
        <v>90</v>
      </c>
      <c r="I80" s="83" t="s">
        <v>483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531</v>
      </c>
      <c r="B81" s="83" t="s">
        <v>726</v>
      </c>
      <c r="C81" s="83">
        <v>0.08</v>
      </c>
      <c r="D81" s="83">
        <v>1.306</v>
      </c>
      <c r="E81" s="83">
        <v>1.623</v>
      </c>
      <c r="F81" s="83">
        <v>21.37</v>
      </c>
      <c r="G81" s="83">
        <v>0</v>
      </c>
      <c r="H81" s="83">
        <v>90</v>
      </c>
      <c r="I81" s="83" t="s">
        <v>481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534</v>
      </c>
      <c r="B82" s="83" t="s">
        <v>727</v>
      </c>
      <c r="C82" s="83">
        <v>0.3</v>
      </c>
      <c r="D82" s="83">
        <v>0.56899999999999995</v>
      </c>
      <c r="E82" s="83">
        <v>0.63700000000000001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496</v>
      </c>
      <c r="B83" s="83" t="s">
        <v>728</v>
      </c>
      <c r="C83" s="83">
        <v>0.08</v>
      </c>
      <c r="D83" s="83">
        <v>1.306</v>
      </c>
      <c r="E83" s="83">
        <v>1.623</v>
      </c>
      <c r="F83" s="83">
        <v>67.63</v>
      </c>
      <c r="G83" s="83">
        <v>90</v>
      </c>
      <c r="H83" s="83">
        <v>90</v>
      </c>
      <c r="I83" s="83" t="s">
        <v>483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495</v>
      </c>
      <c r="B84" s="83" t="s">
        <v>728</v>
      </c>
      <c r="C84" s="83">
        <v>0.08</v>
      </c>
      <c r="D84" s="83">
        <v>1.306</v>
      </c>
      <c r="E84" s="83">
        <v>1.623</v>
      </c>
      <c r="F84" s="83">
        <v>18.12</v>
      </c>
      <c r="G84" s="83">
        <v>0</v>
      </c>
      <c r="H84" s="83">
        <v>90</v>
      </c>
      <c r="I84" s="83" t="s">
        <v>481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500</v>
      </c>
      <c r="B85" s="83" t="s">
        <v>728</v>
      </c>
      <c r="C85" s="83">
        <v>0.08</v>
      </c>
      <c r="D85" s="83">
        <v>1.306</v>
      </c>
      <c r="E85" s="83">
        <v>1.623</v>
      </c>
      <c r="F85" s="83">
        <v>213.77</v>
      </c>
      <c r="G85" s="83">
        <v>0</v>
      </c>
      <c r="H85" s="83">
        <v>90</v>
      </c>
      <c r="I85" s="83" t="s">
        <v>481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502</v>
      </c>
      <c r="B86" s="83" t="s">
        <v>728</v>
      </c>
      <c r="C86" s="83">
        <v>0.08</v>
      </c>
      <c r="D86" s="83">
        <v>1.306</v>
      </c>
      <c r="E86" s="83">
        <v>1.623</v>
      </c>
      <c r="F86" s="83">
        <v>167.88</v>
      </c>
      <c r="G86" s="83">
        <v>180</v>
      </c>
      <c r="H86" s="83">
        <v>90</v>
      </c>
      <c r="I86" s="83" t="s">
        <v>485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503</v>
      </c>
      <c r="B87" s="83" t="s">
        <v>728</v>
      </c>
      <c r="C87" s="83">
        <v>0.08</v>
      </c>
      <c r="D87" s="83">
        <v>1.306</v>
      </c>
      <c r="E87" s="83">
        <v>1.623</v>
      </c>
      <c r="F87" s="83">
        <v>41.06</v>
      </c>
      <c r="G87" s="83">
        <v>270</v>
      </c>
      <c r="H87" s="83">
        <v>90</v>
      </c>
      <c r="I87" s="83" t="s">
        <v>487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501</v>
      </c>
      <c r="B88" s="83" t="s">
        <v>728</v>
      </c>
      <c r="C88" s="83">
        <v>0.08</v>
      </c>
      <c r="D88" s="83">
        <v>1.306</v>
      </c>
      <c r="E88" s="83">
        <v>1.623</v>
      </c>
      <c r="F88" s="83">
        <v>12.08</v>
      </c>
      <c r="G88" s="83">
        <v>0</v>
      </c>
      <c r="H88" s="83">
        <v>90</v>
      </c>
      <c r="I88" s="83" t="s">
        <v>481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504</v>
      </c>
      <c r="B89" s="83" t="s">
        <v>727</v>
      </c>
      <c r="C89" s="83">
        <v>0.3</v>
      </c>
      <c r="D89" s="83">
        <v>0.56899999999999995</v>
      </c>
      <c r="E89" s="83">
        <v>0.63700000000000001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493</v>
      </c>
      <c r="B90" s="83" t="s">
        <v>728</v>
      </c>
      <c r="C90" s="83">
        <v>0.08</v>
      </c>
      <c r="D90" s="83">
        <v>1.306</v>
      </c>
      <c r="E90" s="83">
        <v>1.623</v>
      </c>
      <c r="F90" s="83">
        <v>62.8</v>
      </c>
      <c r="G90" s="83">
        <v>0</v>
      </c>
      <c r="H90" s="83">
        <v>90</v>
      </c>
      <c r="I90" s="83" t="s">
        <v>481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489</v>
      </c>
      <c r="B91" s="83" t="s">
        <v>728</v>
      </c>
      <c r="C91" s="83">
        <v>0.08</v>
      </c>
      <c r="D91" s="83">
        <v>1.306</v>
      </c>
      <c r="E91" s="83">
        <v>1.623</v>
      </c>
      <c r="F91" s="83">
        <v>45.89</v>
      </c>
      <c r="G91" s="83">
        <v>180</v>
      </c>
      <c r="H91" s="83">
        <v>90</v>
      </c>
      <c r="I91" s="83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490</v>
      </c>
      <c r="B92" s="83" t="s">
        <v>728</v>
      </c>
      <c r="C92" s="83">
        <v>0.08</v>
      </c>
      <c r="D92" s="83">
        <v>1.306</v>
      </c>
      <c r="E92" s="83">
        <v>1.623</v>
      </c>
      <c r="F92" s="83">
        <v>22.95</v>
      </c>
      <c r="G92" s="83">
        <v>270</v>
      </c>
      <c r="H92" s="83">
        <v>90</v>
      </c>
      <c r="I92" s="83" t="s">
        <v>487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491</v>
      </c>
      <c r="B93" s="83" t="s">
        <v>727</v>
      </c>
      <c r="C93" s="83">
        <v>0.3</v>
      </c>
      <c r="D93" s="83">
        <v>0.56899999999999995</v>
      </c>
      <c r="E93" s="83">
        <v>0.63700000000000001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492</v>
      </c>
      <c r="B94" s="83" t="s">
        <v>728</v>
      </c>
      <c r="C94" s="83">
        <v>0.08</v>
      </c>
      <c r="D94" s="83">
        <v>1.306</v>
      </c>
      <c r="E94" s="83">
        <v>1.623</v>
      </c>
      <c r="F94" s="83">
        <v>26.57</v>
      </c>
      <c r="G94" s="83">
        <v>270</v>
      </c>
      <c r="H94" s="83">
        <v>90</v>
      </c>
      <c r="I94" s="83" t="s">
        <v>487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505</v>
      </c>
      <c r="B95" s="83" t="s">
        <v>726</v>
      </c>
      <c r="C95" s="83">
        <v>0.08</v>
      </c>
      <c r="D95" s="83">
        <v>1.306</v>
      </c>
      <c r="E95" s="83">
        <v>1.623</v>
      </c>
      <c r="F95" s="83">
        <v>55.74</v>
      </c>
      <c r="G95" s="83">
        <v>180</v>
      </c>
      <c r="H95" s="83">
        <v>90</v>
      </c>
      <c r="I95" s="83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506</v>
      </c>
      <c r="B96" s="83" t="s">
        <v>726</v>
      </c>
      <c r="C96" s="83">
        <v>0.08</v>
      </c>
      <c r="D96" s="83">
        <v>1.306</v>
      </c>
      <c r="E96" s="83">
        <v>1.623</v>
      </c>
      <c r="F96" s="83">
        <v>104.06</v>
      </c>
      <c r="G96" s="83">
        <v>270</v>
      </c>
      <c r="H96" s="83">
        <v>90</v>
      </c>
      <c r="I96" s="83" t="s">
        <v>487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519</v>
      </c>
      <c r="B97" s="83" t="s">
        <v>726</v>
      </c>
      <c r="C97" s="83">
        <v>0.08</v>
      </c>
      <c r="D97" s="83">
        <v>1.306</v>
      </c>
      <c r="E97" s="83">
        <v>1.623</v>
      </c>
      <c r="F97" s="83">
        <v>13.94</v>
      </c>
      <c r="G97" s="83">
        <v>180</v>
      </c>
      <c r="H97" s="83">
        <v>90</v>
      </c>
      <c r="I97" s="83" t="s">
        <v>485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520</v>
      </c>
      <c r="B98" s="83" t="s">
        <v>726</v>
      </c>
      <c r="C98" s="83">
        <v>0.08</v>
      </c>
      <c r="D98" s="83">
        <v>1.306</v>
      </c>
      <c r="E98" s="83">
        <v>1.623</v>
      </c>
      <c r="F98" s="83">
        <v>26.01</v>
      </c>
      <c r="G98" s="83">
        <v>270</v>
      </c>
      <c r="H98" s="83">
        <v>90</v>
      </c>
      <c r="I98" s="83" t="s">
        <v>487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521</v>
      </c>
      <c r="B99" s="83" t="s">
        <v>727</v>
      </c>
      <c r="C99" s="83">
        <v>0.3</v>
      </c>
      <c r="D99" s="83">
        <v>0.56899999999999995</v>
      </c>
      <c r="E99" s="83">
        <v>0.63700000000000001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507</v>
      </c>
      <c r="B100" s="83" t="s">
        <v>726</v>
      </c>
      <c r="C100" s="83">
        <v>0.08</v>
      </c>
      <c r="D100" s="83">
        <v>1.306</v>
      </c>
      <c r="E100" s="83">
        <v>1.623</v>
      </c>
      <c r="F100" s="83">
        <v>55.74</v>
      </c>
      <c r="G100" s="83">
        <v>0</v>
      </c>
      <c r="H100" s="83">
        <v>90</v>
      </c>
      <c r="I100" s="83" t="s">
        <v>481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508</v>
      </c>
      <c r="B101" s="83" t="s">
        <v>726</v>
      </c>
      <c r="C101" s="83">
        <v>0.08</v>
      </c>
      <c r="D101" s="83">
        <v>1.306</v>
      </c>
      <c r="E101" s="83">
        <v>1.623</v>
      </c>
      <c r="F101" s="83">
        <v>104.05</v>
      </c>
      <c r="G101" s="83">
        <v>270</v>
      </c>
      <c r="H101" s="83">
        <v>90</v>
      </c>
      <c r="I101" s="83" t="s">
        <v>487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522</v>
      </c>
      <c r="B102" s="83" t="s">
        <v>726</v>
      </c>
      <c r="C102" s="83">
        <v>0.08</v>
      </c>
      <c r="D102" s="83">
        <v>1.306</v>
      </c>
      <c r="E102" s="83">
        <v>1.623</v>
      </c>
      <c r="F102" s="83">
        <v>13.94</v>
      </c>
      <c r="G102" s="83">
        <v>0</v>
      </c>
      <c r="H102" s="83">
        <v>90</v>
      </c>
      <c r="I102" s="83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523</v>
      </c>
      <c r="B103" s="83" t="s">
        <v>726</v>
      </c>
      <c r="C103" s="83">
        <v>0.08</v>
      </c>
      <c r="D103" s="83">
        <v>1.306</v>
      </c>
      <c r="E103" s="83">
        <v>1.623</v>
      </c>
      <c r="F103" s="83">
        <v>26.01</v>
      </c>
      <c r="G103" s="83">
        <v>270</v>
      </c>
      <c r="H103" s="83">
        <v>90</v>
      </c>
      <c r="I103" s="83" t="s">
        <v>487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524</v>
      </c>
      <c r="B104" s="83" t="s">
        <v>727</v>
      </c>
      <c r="C104" s="83">
        <v>0.3</v>
      </c>
      <c r="D104" s="83">
        <v>0.56899999999999995</v>
      </c>
      <c r="E104" s="83">
        <v>0.63700000000000001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509</v>
      </c>
      <c r="B105" s="83" t="s">
        <v>726</v>
      </c>
      <c r="C105" s="83">
        <v>0.08</v>
      </c>
      <c r="D105" s="83">
        <v>1.306</v>
      </c>
      <c r="E105" s="83">
        <v>1.623</v>
      </c>
      <c r="F105" s="83">
        <v>847.14</v>
      </c>
      <c r="G105" s="83">
        <v>180</v>
      </c>
      <c r="H105" s="83">
        <v>90</v>
      </c>
      <c r="I105" s="83" t="s">
        <v>485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525</v>
      </c>
      <c r="B106" s="83" t="s">
        <v>726</v>
      </c>
      <c r="C106" s="83">
        <v>0.08</v>
      </c>
      <c r="D106" s="83">
        <v>1.306</v>
      </c>
      <c r="E106" s="83">
        <v>1.623</v>
      </c>
      <c r="F106" s="83">
        <v>183.96</v>
      </c>
      <c r="G106" s="83">
        <v>180</v>
      </c>
      <c r="H106" s="83">
        <v>90</v>
      </c>
      <c r="I106" s="83" t="s">
        <v>485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526</v>
      </c>
      <c r="B107" s="83" t="s">
        <v>727</v>
      </c>
      <c r="C107" s="83">
        <v>0.3</v>
      </c>
      <c r="D107" s="83">
        <v>0.56899999999999995</v>
      </c>
      <c r="E107" s="83">
        <v>0.63700000000000001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510</v>
      </c>
      <c r="B108" s="83" t="s">
        <v>726</v>
      </c>
      <c r="C108" s="83">
        <v>0.08</v>
      </c>
      <c r="D108" s="83">
        <v>1.306</v>
      </c>
      <c r="E108" s="83">
        <v>1.623</v>
      </c>
      <c r="F108" s="83">
        <v>847.37</v>
      </c>
      <c r="G108" s="83">
        <v>0</v>
      </c>
      <c r="H108" s="83">
        <v>90</v>
      </c>
      <c r="I108" s="83" t="s">
        <v>481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511</v>
      </c>
      <c r="B109" s="83" t="s">
        <v>726</v>
      </c>
      <c r="C109" s="83">
        <v>0.08</v>
      </c>
      <c r="D109" s="83">
        <v>1.306</v>
      </c>
      <c r="E109" s="83">
        <v>1.623</v>
      </c>
      <c r="F109" s="83">
        <v>104.06</v>
      </c>
      <c r="G109" s="83">
        <v>90</v>
      </c>
      <c r="H109" s="83">
        <v>90</v>
      </c>
      <c r="I109" s="83" t="s">
        <v>483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512</v>
      </c>
      <c r="B110" s="83" t="s">
        <v>726</v>
      </c>
      <c r="C110" s="83">
        <v>0.08</v>
      </c>
      <c r="D110" s="83">
        <v>1.306</v>
      </c>
      <c r="E110" s="83">
        <v>1.623</v>
      </c>
      <c r="F110" s="83">
        <v>55.74</v>
      </c>
      <c r="G110" s="83">
        <v>180</v>
      </c>
      <c r="H110" s="83">
        <v>90</v>
      </c>
      <c r="I110" s="83" t="s">
        <v>485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514</v>
      </c>
      <c r="B111" s="83" t="s">
        <v>726</v>
      </c>
      <c r="C111" s="83">
        <v>0.08</v>
      </c>
      <c r="D111" s="83">
        <v>1.306</v>
      </c>
      <c r="E111" s="83">
        <v>1.623</v>
      </c>
      <c r="F111" s="83">
        <v>104.05</v>
      </c>
      <c r="G111" s="83">
        <v>90</v>
      </c>
      <c r="H111" s="83">
        <v>90</v>
      </c>
      <c r="I111" s="83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513</v>
      </c>
      <c r="B112" s="83" t="s">
        <v>726</v>
      </c>
      <c r="C112" s="83">
        <v>0.08</v>
      </c>
      <c r="D112" s="83">
        <v>1.306</v>
      </c>
      <c r="E112" s="83">
        <v>1.623</v>
      </c>
      <c r="F112" s="83">
        <v>55.74</v>
      </c>
      <c r="G112" s="83">
        <v>0</v>
      </c>
      <c r="H112" s="83">
        <v>90</v>
      </c>
      <c r="I112" s="83" t="s">
        <v>481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494</v>
      </c>
      <c r="B113" s="83" t="s">
        <v>728</v>
      </c>
      <c r="C113" s="83">
        <v>0.08</v>
      </c>
      <c r="D113" s="83">
        <v>1.306</v>
      </c>
      <c r="E113" s="83">
        <v>1.623</v>
      </c>
      <c r="F113" s="83">
        <v>36.229999999999997</v>
      </c>
      <c r="G113" s="83">
        <v>0</v>
      </c>
      <c r="H113" s="83">
        <v>90</v>
      </c>
      <c r="I113" s="83" t="s">
        <v>481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175</v>
      </c>
      <c r="C115" s="83" t="s">
        <v>540</v>
      </c>
      <c r="D115" s="83" t="s">
        <v>541</v>
      </c>
      <c r="E115" s="83" t="s">
        <v>542</v>
      </c>
      <c r="F115" s="83" t="s">
        <v>170</v>
      </c>
      <c r="G115" s="83" t="s">
        <v>543</v>
      </c>
      <c r="H115" s="83" t="s">
        <v>544</v>
      </c>
      <c r="I115" s="83" t="s">
        <v>545</v>
      </c>
      <c r="J115" s="83" t="s">
        <v>476</v>
      </c>
      <c r="K115" s="83" t="s">
        <v>478</v>
      </c>
      <c r="L115"/>
      <c r="M115"/>
      <c r="N115"/>
      <c r="O115"/>
      <c r="P115"/>
      <c r="Q115"/>
      <c r="R115"/>
      <c r="S115"/>
    </row>
    <row r="116" spans="1:19">
      <c r="A116" s="83" t="s">
        <v>569</v>
      </c>
      <c r="B116" s="83" t="s">
        <v>877</v>
      </c>
      <c r="C116" s="83">
        <v>32.21</v>
      </c>
      <c r="D116" s="83">
        <v>32.21</v>
      </c>
      <c r="E116" s="83">
        <v>5.835</v>
      </c>
      <c r="F116" s="83">
        <v>0.54</v>
      </c>
      <c r="G116" s="83">
        <v>0.38400000000000001</v>
      </c>
      <c r="H116" s="83" t="s">
        <v>547</v>
      </c>
      <c r="I116" s="83" t="s">
        <v>527</v>
      </c>
      <c r="J116" s="83">
        <v>0</v>
      </c>
      <c r="K116" s="83" t="s">
        <v>481</v>
      </c>
      <c r="L116"/>
      <c r="M116"/>
      <c r="N116"/>
      <c r="O116"/>
      <c r="P116"/>
      <c r="Q116"/>
      <c r="R116"/>
      <c r="S116"/>
    </row>
    <row r="117" spans="1:19">
      <c r="A117" s="83" t="s">
        <v>548</v>
      </c>
      <c r="B117" s="83" t="s">
        <v>877</v>
      </c>
      <c r="C117" s="83">
        <v>65.62</v>
      </c>
      <c r="D117" s="83">
        <v>65.62</v>
      </c>
      <c r="E117" s="83">
        <v>5.835</v>
      </c>
      <c r="F117" s="83">
        <v>0.54</v>
      </c>
      <c r="G117" s="83">
        <v>0.38400000000000001</v>
      </c>
      <c r="H117" s="83" t="s">
        <v>547</v>
      </c>
      <c r="I117" s="83" t="s">
        <v>498</v>
      </c>
      <c r="J117" s="83">
        <v>180</v>
      </c>
      <c r="K117" s="83" t="s">
        <v>485</v>
      </c>
      <c r="L117"/>
      <c r="M117"/>
      <c r="N117"/>
      <c r="O117"/>
      <c r="P117"/>
      <c r="Q117"/>
      <c r="R117"/>
      <c r="S117"/>
    </row>
    <row r="118" spans="1:19">
      <c r="A118" s="83" t="s">
        <v>560</v>
      </c>
      <c r="B118" s="83" t="s">
        <v>877</v>
      </c>
      <c r="C118" s="83">
        <v>5.82</v>
      </c>
      <c r="D118" s="83">
        <v>23.29</v>
      </c>
      <c r="E118" s="83">
        <v>5.835</v>
      </c>
      <c r="F118" s="83">
        <v>0.54</v>
      </c>
      <c r="G118" s="83">
        <v>0.38400000000000001</v>
      </c>
      <c r="H118" s="83" t="s">
        <v>547</v>
      </c>
      <c r="I118" s="83" t="s">
        <v>515</v>
      </c>
      <c r="J118" s="83">
        <v>0</v>
      </c>
      <c r="K118" s="83" t="s">
        <v>481</v>
      </c>
      <c r="L118"/>
      <c r="M118"/>
      <c r="N118"/>
      <c r="O118"/>
      <c r="P118"/>
      <c r="Q118"/>
      <c r="R118"/>
      <c r="S118"/>
    </row>
    <row r="119" spans="1:19">
      <c r="A119" s="83" t="s">
        <v>562</v>
      </c>
      <c r="B119" s="83" t="s">
        <v>877</v>
      </c>
      <c r="C119" s="83">
        <v>2.15</v>
      </c>
      <c r="D119" s="83">
        <v>8.58</v>
      </c>
      <c r="E119" s="83">
        <v>5.835</v>
      </c>
      <c r="F119" s="83">
        <v>0.54</v>
      </c>
      <c r="G119" s="83">
        <v>0.38400000000000001</v>
      </c>
      <c r="H119" s="83" t="s">
        <v>547</v>
      </c>
      <c r="I119" s="83" t="s">
        <v>517</v>
      </c>
      <c r="J119" s="83">
        <v>180</v>
      </c>
      <c r="K119" s="83" t="s">
        <v>485</v>
      </c>
      <c r="L119"/>
      <c r="M119"/>
      <c r="N119"/>
      <c r="O119"/>
      <c r="P119"/>
      <c r="Q119"/>
      <c r="R119"/>
      <c r="S119"/>
    </row>
    <row r="120" spans="1:19">
      <c r="A120" s="83" t="s">
        <v>561</v>
      </c>
      <c r="B120" s="83" t="s">
        <v>877</v>
      </c>
      <c r="C120" s="83">
        <v>2.15</v>
      </c>
      <c r="D120" s="83">
        <v>8.59</v>
      </c>
      <c r="E120" s="83">
        <v>5.835</v>
      </c>
      <c r="F120" s="83">
        <v>0.54</v>
      </c>
      <c r="G120" s="83">
        <v>0.38400000000000001</v>
      </c>
      <c r="H120" s="83" t="s">
        <v>547</v>
      </c>
      <c r="I120" s="83" t="s">
        <v>516</v>
      </c>
      <c r="J120" s="83">
        <v>0</v>
      </c>
      <c r="K120" s="83" t="s">
        <v>481</v>
      </c>
      <c r="L120"/>
      <c r="M120"/>
      <c r="N120"/>
      <c r="O120"/>
      <c r="P120"/>
      <c r="Q120"/>
      <c r="R120"/>
      <c r="S120"/>
    </row>
    <row r="121" spans="1:19">
      <c r="A121" s="83" t="s">
        <v>563</v>
      </c>
      <c r="B121" s="83" t="s">
        <v>877</v>
      </c>
      <c r="C121" s="83">
        <v>5.82</v>
      </c>
      <c r="D121" s="83">
        <v>23.29</v>
      </c>
      <c r="E121" s="83">
        <v>5.835</v>
      </c>
      <c r="F121" s="83">
        <v>0.54</v>
      </c>
      <c r="G121" s="83">
        <v>0.38400000000000001</v>
      </c>
      <c r="H121" s="83" t="s">
        <v>547</v>
      </c>
      <c r="I121" s="83" t="s">
        <v>518</v>
      </c>
      <c r="J121" s="83">
        <v>180</v>
      </c>
      <c r="K121" s="83" t="s">
        <v>485</v>
      </c>
      <c r="L121"/>
      <c r="M121"/>
      <c r="N121"/>
      <c r="O121"/>
      <c r="P121"/>
      <c r="Q121"/>
      <c r="R121"/>
      <c r="S121"/>
    </row>
    <row r="122" spans="1:19">
      <c r="A122" s="83" t="s">
        <v>574</v>
      </c>
      <c r="B122" s="83" t="s">
        <v>877</v>
      </c>
      <c r="C122" s="83">
        <v>5.83</v>
      </c>
      <c r="D122" s="83">
        <v>5.83</v>
      </c>
      <c r="E122" s="83">
        <v>5.835</v>
      </c>
      <c r="F122" s="83">
        <v>0.54</v>
      </c>
      <c r="G122" s="83">
        <v>0.38400000000000001</v>
      </c>
      <c r="H122" s="83" t="s">
        <v>547</v>
      </c>
      <c r="I122" s="83" t="s">
        <v>535</v>
      </c>
      <c r="J122" s="83">
        <v>0</v>
      </c>
      <c r="K122" s="83" t="s">
        <v>481</v>
      </c>
      <c r="L122"/>
      <c r="M122"/>
      <c r="N122"/>
      <c r="O122"/>
      <c r="P122"/>
      <c r="Q122"/>
      <c r="R122"/>
      <c r="S122"/>
    </row>
    <row r="123" spans="1:19">
      <c r="A123" s="83" t="s">
        <v>575</v>
      </c>
      <c r="B123" s="83" t="s">
        <v>877</v>
      </c>
      <c r="C123" s="83">
        <v>5.21</v>
      </c>
      <c r="D123" s="83">
        <v>5.21</v>
      </c>
      <c r="E123" s="83">
        <v>5.835</v>
      </c>
      <c r="F123" s="83">
        <v>0.54</v>
      </c>
      <c r="G123" s="83">
        <v>0.38400000000000001</v>
      </c>
      <c r="H123" s="83" t="s">
        <v>547</v>
      </c>
      <c r="I123" s="83" t="s">
        <v>536</v>
      </c>
      <c r="J123" s="83">
        <v>0</v>
      </c>
      <c r="K123" s="83" t="s">
        <v>481</v>
      </c>
      <c r="L123"/>
      <c r="M123"/>
      <c r="N123"/>
      <c r="O123"/>
      <c r="P123"/>
      <c r="Q123"/>
      <c r="R123"/>
      <c r="S123"/>
    </row>
    <row r="124" spans="1:19">
      <c r="A124" s="83" t="s">
        <v>576</v>
      </c>
      <c r="B124" s="83" t="s">
        <v>877</v>
      </c>
      <c r="C124" s="83">
        <v>17.18</v>
      </c>
      <c r="D124" s="83">
        <v>17.18</v>
      </c>
      <c r="E124" s="83">
        <v>5.835</v>
      </c>
      <c r="F124" s="83">
        <v>0.54</v>
      </c>
      <c r="G124" s="83">
        <v>0.38400000000000001</v>
      </c>
      <c r="H124" s="83" t="s">
        <v>547</v>
      </c>
      <c r="I124" s="83" t="s">
        <v>537</v>
      </c>
      <c r="J124" s="83">
        <v>180</v>
      </c>
      <c r="K124" s="83" t="s">
        <v>485</v>
      </c>
      <c r="L124"/>
      <c r="M124"/>
      <c r="N124"/>
      <c r="O124"/>
      <c r="P124"/>
      <c r="Q124"/>
      <c r="R124"/>
      <c r="S124"/>
    </row>
    <row r="125" spans="1:19">
      <c r="A125" s="83" t="s">
        <v>570</v>
      </c>
      <c r="B125" s="83" t="s">
        <v>877</v>
      </c>
      <c r="C125" s="83">
        <v>32.21</v>
      </c>
      <c r="D125" s="83">
        <v>32.21</v>
      </c>
      <c r="E125" s="83">
        <v>5.835</v>
      </c>
      <c r="F125" s="83">
        <v>0.54</v>
      </c>
      <c r="G125" s="83">
        <v>0.38400000000000001</v>
      </c>
      <c r="H125" s="83" t="s">
        <v>547</v>
      </c>
      <c r="I125" s="83" t="s">
        <v>529</v>
      </c>
      <c r="J125" s="83">
        <v>0</v>
      </c>
      <c r="K125" s="83" t="s">
        <v>481</v>
      </c>
      <c r="L125"/>
      <c r="M125"/>
      <c r="N125"/>
      <c r="O125"/>
      <c r="P125"/>
      <c r="Q125"/>
      <c r="R125"/>
      <c r="S125"/>
    </row>
    <row r="126" spans="1:19">
      <c r="A126" s="83" t="s">
        <v>573</v>
      </c>
      <c r="B126" s="83" t="s">
        <v>877</v>
      </c>
      <c r="C126" s="83">
        <v>4.5999999999999996</v>
      </c>
      <c r="D126" s="83">
        <v>4.5999999999999996</v>
      </c>
      <c r="E126" s="83">
        <v>5.835</v>
      </c>
      <c r="F126" s="83">
        <v>0.54</v>
      </c>
      <c r="G126" s="83">
        <v>0.38400000000000001</v>
      </c>
      <c r="H126" s="83" t="s">
        <v>547</v>
      </c>
      <c r="I126" s="83" t="s">
        <v>533</v>
      </c>
      <c r="J126" s="83">
        <v>180</v>
      </c>
      <c r="K126" s="83" t="s">
        <v>485</v>
      </c>
      <c r="L126"/>
      <c r="M126"/>
      <c r="N126"/>
      <c r="O126"/>
      <c r="P126"/>
      <c r="Q126"/>
      <c r="R126"/>
      <c r="S126"/>
    </row>
    <row r="127" spans="1:19">
      <c r="A127" s="83" t="s">
        <v>572</v>
      </c>
      <c r="B127" s="83" t="s">
        <v>877</v>
      </c>
      <c r="C127" s="83">
        <v>17.18</v>
      </c>
      <c r="D127" s="83">
        <v>17.18</v>
      </c>
      <c r="E127" s="83">
        <v>5.835</v>
      </c>
      <c r="F127" s="83">
        <v>0.54</v>
      </c>
      <c r="G127" s="83">
        <v>0.38400000000000001</v>
      </c>
      <c r="H127" s="83" t="s">
        <v>547</v>
      </c>
      <c r="I127" s="83" t="s">
        <v>532</v>
      </c>
      <c r="J127" s="83">
        <v>90</v>
      </c>
      <c r="K127" s="83" t="s">
        <v>483</v>
      </c>
      <c r="L127"/>
      <c r="M127"/>
      <c r="N127"/>
      <c r="O127"/>
      <c r="P127"/>
      <c r="Q127"/>
      <c r="R127"/>
      <c r="S127"/>
    </row>
    <row r="128" spans="1:19">
      <c r="A128" s="83" t="s">
        <v>571</v>
      </c>
      <c r="B128" s="83" t="s">
        <v>877</v>
      </c>
      <c r="C128" s="83">
        <v>4.5999999999999996</v>
      </c>
      <c r="D128" s="83">
        <v>4.5999999999999996</v>
      </c>
      <c r="E128" s="83">
        <v>5.835</v>
      </c>
      <c r="F128" s="83">
        <v>0.54</v>
      </c>
      <c r="G128" s="83">
        <v>0.38400000000000001</v>
      </c>
      <c r="H128" s="83" t="s">
        <v>547</v>
      </c>
      <c r="I128" s="83" t="s">
        <v>531</v>
      </c>
      <c r="J128" s="83">
        <v>0</v>
      </c>
      <c r="K128" s="83" t="s">
        <v>481</v>
      </c>
      <c r="L128"/>
      <c r="M128"/>
      <c r="N128"/>
      <c r="O128"/>
      <c r="P128"/>
      <c r="Q128"/>
      <c r="R128"/>
      <c r="S128"/>
    </row>
    <row r="129" spans="1:19">
      <c r="A129" s="83" t="s">
        <v>549</v>
      </c>
      <c r="B129" s="83" t="s">
        <v>877</v>
      </c>
      <c r="C129" s="83">
        <v>85.24</v>
      </c>
      <c r="D129" s="83">
        <v>85.24</v>
      </c>
      <c r="E129" s="83">
        <v>5.835</v>
      </c>
      <c r="F129" s="83">
        <v>0.54</v>
      </c>
      <c r="G129" s="83">
        <v>0.38400000000000001</v>
      </c>
      <c r="H129" s="83" t="s">
        <v>547</v>
      </c>
      <c r="I129" s="83" t="s">
        <v>502</v>
      </c>
      <c r="J129" s="83">
        <v>180</v>
      </c>
      <c r="K129" s="83" t="s">
        <v>485</v>
      </c>
      <c r="L129"/>
      <c r="M129"/>
      <c r="N129"/>
      <c r="O129"/>
      <c r="P129"/>
      <c r="Q129"/>
      <c r="R129"/>
      <c r="S129"/>
    </row>
    <row r="130" spans="1:19">
      <c r="A130" s="83" t="s">
        <v>546</v>
      </c>
      <c r="B130" s="83" t="s">
        <v>877</v>
      </c>
      <c r="C130" s="83">
        <v>23.3</v>
      </c>
      <c r="D130" s="83">
        <v>23.3</v>
      </c>
      <c r="E130" s="83">
        <v>5.835</v>
      </c>
      <c r="F130" s="83">
        <v>0.54</v>
      </c>
      <c r="G130" s="83">
        <v>0.38400000000000001</v>
      </c>
      <c r="H130" s="83" t="s">
        <v>547</v>
      </c>
      <c r="I130" s="83" t="s">
        <v>489</v>
      </c>
      <c r="J130" s="83">
        <v>180</v>
      </c>
      <c r="K130" s="83" t="s">
        <v>485</v>
      </c>
      <c r="L130"/>
      <c r="M130"/>
      <c r="N130"/>
      <c r="O130"/>
      <c r="P130"/>
      <c r="Q130"/>
      <c r="R130"/>
      <c r="S130"/>
    </row>
    <row r="131" spans="1:19">
      <c r="A131" s="83" t="s">
        <v>550</v>
      </c>
      <c r="B131" s="83" t="s">
        <v>878</v>
      </c>
      <c r="C131" s="83">
        <v>4.5999999999999996</v>
      </c>
      <c r="D131" s="83">
        <v>18.39</v>
      </c>
      <c r="E131" s="83">
        <v>5.835</v>
      </c>
      <c r="F131" s="83">
        <v>0.54</v>
      </c>
      <c r="G131" s="83">
        <v>0.38400000000000001</v>
      </c>
      <c r="H131" s="83" t="s">
        <v>547</v>
      </c>
      <c r="I131" s="83" t="s">
        <v>505</v>
      </c>
      <c r="J131" s="83">
        <v>180</v>
      </c>
      <c r="K131" s="83" t="s">
        <v>485</v>
      </c>
      <c r="L131"/>
      <c r="M131"/>
      <c r="N131"/>
      <c r="O131"/>
      <c r="P131"/>
      <c r="Q131"/>
      <c r="R131"/>
      <c r="S131"/>
    </row>
    <row r="132" spans="1:19">
      <c r="A132" s="83" t="s">
        <v>551</v>
      </c>
      <c r="B132" s="83" t="s">
        <v>878</v>
      </c>
      <c r="C132" s="83">
        <v>8.58</v>
      </c>
      <c r="D132" s="83">
        <v>34.33</v>
      </c>
      <c r="E132" s="83">
        <v>5.835</v>
      </c>
      <c r="F132" s="83">
        <v>0.54</v>
      </c>
      <c r="G132" s="83">
        <v>0.38400000000000001</v>
      </c>
      <c r="H132" s="83" t="s">
        <v>547</v>
      </c>
      <c r="I132" s="83" t="s">
        <v>506</v>
      </c>
      <c r="J132" s="83">
        <v>270</v>
      </c>
      <c r="K132" s="83" t="s">
        <v>487</v>
      </c>
      <c r="L132"/>
      <c r="M132"/>
      <c r="N132"/>
      <c r="O132"/>
      <c r="P132"/>
      <c r="Q132"/>
      <c r="R132"/>
      <c r="S132"/>
    </row>
    <row r="133" spans="1:19">
      <c r="A133" s="83" t="s">
        <v>564</v>
      </c>
      <c r="B133" s="83" t="s">
        <v>878</v>
      </c>
      <c r="C133" s="83">
        <v>4.5999999999999996</v>
      </c>
      <c r="D133" s="83">
        <v>4.5999999999999996</v>
      </c>
      <c r="E133" s="83">
        <v>5.835</v>
      </c>
      <c r="F133" s="83">
        <v>0.54</v>
      </c>
      <c r="G133" s="83">
        <v>0.38400000000000001</v>
      </c>
      <c r="H133" s="83" t="s">
        <v>547</v>
      </c>
      <c r="I133" s="83" t="s">
        <v>519</v>
      </c>
      <c r="J133" s="83">
        <v>180</v>
      </c>
      <c r="K133" s="83" t="s">
        <v>485</v>
      </c>
      <c r="L133"/>
      <c r="M133"/>
      <c r="N133"/>
      <c r="O133"/>
      <c r="P133"/>
      <c r="Q133"/>
      <c r="R133"/>
      <c r="S133"/>
    </row>
    <row r="134" spans="1:19">
      <c r="A134" s="83" t="s">
        <v>565</v>
      </c>
      <c r="B134" s="83" t="s">
        <v>878</v>
      </c>
      <c r="C134" s="83">
        <v>8.59</v>
      </c>
      <c r="D134" s="83">
        <v>8.59</v>
      </c>
      <c r="E134" s="83">
        <v>5.835</v>
      </c>
      <c r="F134" s="83">
        <v>0.54</v>
      </c>
      <c r="G134" s="83">
        <v>0.38400000000000001</v>
      </c>
      <c r="H134" s="83" t="s">
        <v>547</v>
      </c>
      <c r="I134" s="83" t="s">
        <v>520</v>
      </c>
      <c r="J134" s="83">
        <v>270</v>
      </c>
      <c r="K134" s="83" t="s">
        <v>487</v>
      </c>
      <c r="L134"/>
      <c r="M134"/>
      <c r="N134"/>
      <c r="O134"/>
      <c r="P134"/>
      <c r="Q134"/>
      <c r="R134"/>
      <c r="S134"/>
    </row>
    <row r="135" spans="1:19">
      <c r="A135" s="83" t="s">
        <v>552</v>
      </c>
      <c r="B135" s="83" t="s">
        <v>878</v>
      </c>
      <c r="C135" s="83">
        <v>4.5999999999999996</v>
      </c>
      <c r="D135" s="83">
        <v>18.39</v>
      </c>
      <c r="E135" s="83">
        <v>5.835</v>
      </c>
      <c r="F135" s="83">
        <v>0.54</v>
      </c>
      <c r="G135" s="83">
        <v>0.38400000000000001</v>
      </c>
      <c r="H135" s="83" t="s">
        <v>547</v>
      </c>
      <c r="I135" s="83" t="s">
        <v>507</v>
      </c>
      <c r="J135" s="83">
        <v>0</v>
      </c>
      <c r="K135" s="83" t="s">
        <v>481</v>
      </c>
      <c r="L135"/>
      <c r="M135"/>
      <c r="N135"/>
      <c r="O135"/>
      <c r="P135"/>
      <c r="Q135"/>
      <c r="R135"/>
      <c r="S135"/>
    </row>
    <row r="136" spans="1:19">
      <c r="A136" s="83" t="s">
        <v>553</v>
      </c>
      <c r="B136" s="83" t="s">
        <v>878</v>
      </c>
      <c r="C136" s="83">
        <v>8.58</v>
      </c>
      <c r="D136" s="83">
        <v>34.33</v>
      </c>
      <c r="E136" s="83">
        <v>5.835</v>
      </c>
      <c r="F136" s="83">
        <v>0.54</v>
      </c>
      <c r="G136" s="83">
        <v>0.38400000000000001</v>
      </c>
      <c r="H136" s="83" t="s">
        <v>547</v>
      </c>
      <c r="I136" s="83" t="s">
        <v>508</v>
      </c>
      <c r="J136" s="83">
        <v>270</v>
      </c>
      <c r="K136" s="83" t="s">
        <v>487</v>
      </c>
      <c r="L136"/>
      <c r="M136"/>
      <c r="N136"/>
      <c r="O136"/>
      <c r="P136"/>
      <c r="Q136"/>
      <c r="R136"/>
      <c r="S136"/>
    </row>
    <row r="137" spans="1:19">
      <c r="A137" s="83" t="s">
        <v>566</v>
      </c>
      <c r="B137" s="83" t="s">
        <v>878</v>
      </c>
      <c r="C137" s="83">
        <v>4.5999999999999996</v>
      </c>
      <c r="D137" s="83">
        <v>4.5999999999999996</v>
      </c>
      <c r="E137" s="83">
        <v>5.835</v>
      </c>
      <c r="F137" s="83">
        <v>0.54</v>
      </c>
      <c r="G137" s="83">
        <v>0.38400000000000001</v>
      </c>
      <c r="H137" s="83" t="s">
        <v>547</v>
      </c>
      <c r="I137" s="83" t="s">
        <v>522</v>
      </c>
      <c r="J137" s="83">
        <v>0</v>
      </c>
      <c r="K137" s="83" t="s">
        <v>481</v>
      </c>
      <c r="L137"/>
      <c r="M137"/>
      <c r="N137"/>
      <c r="O137"/>
      <c r="P137"/>
      <c r="Q137"/>
      <c r="R137"/>
      <c r="S137"/>
    </row>
    <row r="138" spans="1:19">
      <c r="A138" s="83" t="s">
        <v>567</v>
      </c>
      <c r="B138" s="83" t="s">
        <v>878</v>
      </c>
      <c r="C138" s="83">
        <v>8.59</v>
      </c>
      <c r="D138" s="83">
        <v>8.59</v>
      </c>
      <c r="E138" s="83">
        <v>5.835</v>
      </c>
      <c r="F138" s="83">
        <v>0.54</v>
      </c>
      <c r="G138" s="83">
        <v>0.38400000000000001</v>
      </c>
      <c r="H138" s="83" t="s">
        <v>547</v>
      </c>
      <c r="I138" s="83" t="s">
        <v>523</v>
      </c>
      <c r="J138" s="83">
        <v>270</v>
      </c>
      <c r="K138" s="83" t="s">
        <v>487</v>
      </c>
      <c r="L138"/>
      <c r="M138"/>
      <c r="N138"/>
      <c r="O138"/>
      <c r="P138"/>
      <c r="Q138"/>
      <c r="R138"/>
      <c r="S138"/>
    </row>
    <row r="139" spans="1:19">
      <c r="A139" s="83" t="s">
        <v>554</v>
      </c>
      <c r="B139" s="83" t="s">
        <v>878</v>
      </c>
      <c r="C139" s="83">
        <v>3.68</v>
      </c>
      <c r="D139" s="83">
        <v>279.51</v>
      </c>
      <c r="E139" s="83">
        <v>5.835</v>
      </c>
      <c r="F139" s="83">
        <v>0.54</v>
      </c>
      <c r="G139" s="83">
        <v>0.38400000000000001</v>
      </c>
      <c r="H139" s="83" t="s">
        <v>547</v>
      </c>
      <c r="I139" s="83" t="s">
        <v>509</v>
      </c>
      <c r="J139" s="83">
        <v>180</v>
      </c>
      <c r="K139" s="83" t="s">
        <v>485</v>
      </c>
      <c r="L139"/>
      <c r="M139"/>
      <c r="N139"/>
      <c r="O139"/>
      <c r="P139"/>
      <c r="Q139"/>
      <c r="R139"/>
      <c r="S139"/>
    </row>
    <row r="140" spans="1:19">
      <c r="A140" s="83" t="s">
        <v>568</v>
      </c>
      <c r="B140" s="83" t="s">
        <v>878</v>
      </c>
      <c r="C140" s="83">
        <v>6.75</v>
      </c>
      <c r="D140" s="83">
        <v>60.74</v>
      </c>
      <c r="E140" s="83">
        <v>5.835</v>
      </c>
      <c r="F140" s="83">
        <v>0.54</v>
      </c>
      <c r="G140" s="83">
        <v>0.38400000000000001</v>
      </c>
      <c r="H140" s="83" t="s">
        <v>547</v>
      </c>
      <c r="I140" s="83" t="s">
        <v>525</v>
      </c>
      <c r="J140" s="83">
        <v>180</v>
      </c>
      <c r="K140" s="83" t="s">
        <v>485</v>
      </c>
      <c r="L140"/>
      <c r="M140"/>
      <c r="N140"/>
      <c r="O140"/>
      <c r="P140"/>
      <c r="Q140"/>
      <c r="R140"/>
      <c r="S140"/>
    </row>
    <row r="141" spans="1:19">
      <c r="A141" s="83" t="s">
        <v>555</v>
      </c>
      <c r="B141" s="83" t="s">
        <v>878</v>
      </c>
      <c r="C141" s="83">
        <v>3.68</v>
      </c>
      <c r="D141" s="83">
        <v>279.60000000000002</v>
      </c>
      <c r="E141" s="83">
        <v>5.835</v>
      </c>
      <c r="F141" s="83">
        <v>0.54</v>
      </c>
      <c r="G141" s="83">
        <v>0.38400000000000001</v>
      </c>
      <c r="H141" s="83" t="s">
        <v>547</v>
      </c>
      <c r="I141" s="83" t="s">
        <v>510</v>
      </c>
      <c r="J141" s="83">
        <v>0</v>
      </c>
      <c r="K141" s="83" t="s">
        <v>481</v>
      </c>
      <c r="L141"/>
      <c r="M141"/>
      <c r="N141"/>
      <c r="O141"/>
      <c r="P141"/>
      <c r="Q141"/>
      <c r="R141"/>
      <c r="S141"/>
    </row>
    <row r="142" spans="1:19">
      <c r="A142" s="83" t="s">
        <v>556</v>
      </c>
      <c r="B142" s="83" t="s">
        <v>878</v>
      </c>
      <c r="C142" s="83">
        <v>8.58</v>
      </c>
      <c r="D142" s="83">
        <v>34.33</v>
      </c>
      <c r="E142" s="83">
        <v>5.835</v>
      </c>
      <c r="F142" s="83">
        <v>0.54</v>
      </c>
      <c r="G142" s="83">
        <v>0.38400000000000001</v>
      </c>
      <c r="H142" s="83" t="s">
        <v>547</v>
      </c>
      <c r="I142" s="83" t="s">
        <v>511</v>
      </c>
      <c r="J142" s="83">
        <v>90</v>
      </c>
      <c r="K142" s="83" t="s">
        <v>483</v>
      </c>
      <c r="L142"/>
      <c r="M142"/>
      <c r="N142"/>
      <c r="O142"/>
      <c r="P142"/>
      <c r="Q142"/>
      <c r="R142"/>
      <c r="S142"/>
    </row>
    <row r="143" spans="1:19">
      <c r="A143" s="83" t="s">
        <v>557</v>
      </c>
      <c r="B143" s="83" t="s">
        <v>878</v>
      </c>
      <c r="C143" s="83">
        <v>4.5999999999999996</v>
      </c>
      <c r="D143" s="83">
        <v>18.39</v>
      </c>
      <c r="E143" s="83">
        <v>5.835</v>
      </c>
      <c r="F143" s="83">
        <v>0.54</v>
      </c>
      <c r="G143" s="83">
        <v>0.38400000000000001</v>
      </c>
      <c r="H143" s="83" t="s">
        <v>547</v>
      </c>
      <c r="I143" s="83" t="s">
        <v>512</v>
      </c>
      <c r="J143" s="83">
        <v>180</v>
      </c>
      <c r="K143" s="83" t="s">
        <v>485</v>
      </c>
      <c r="L143"/>
      <c r="M143"/>
      <c r="N143"/>
      <c r="O143"/>
      <c r="P143"/>
      <c r="Q143"/>
      <c r="R143"/>
      <c r="S143"/>
    </row>
    <row r="144" spans="1:19">
      <c r="A144" s="83" t="s">
        <v>559</v>
      </c>
      <c r="B144" s="83" t="s">
        <v>878</v>
      </c>
      <c r="C144" s="83">
        <v>8.58</v>
      </c>
      <c r="D144" s="83">
        <v>34.33</v>
      </c>
      <c r="E144" s="83">
        <v>5.835</v>
      </c>
      <c r="F144" s="83">
        <v>0.54</v>
      </c>
      <c r="G144" s="83">
        <v>0.38400000000000001</v>
      </c>
      <c r="H144" s="83" t="s">
        <v>547</v>
      </c>
      <c r="I144" s="83" t="s">
        <v>514</v>
      </c>
      <c r="J144" s="83">
        <v>90</v>
      </c>
      <c r="K144" s="83" t="s">
        <v>483</v>
      </c>
      <c r="L144"/>
      <c r="M144"/>
      <c r="N144"/>
      <c r="O144"/>
      <c r="P144"/>
      <c r="Q144"/>
      <c r="R144"/>
      <c r="S144"/>
    </row>
    <row r="145" spans="1:19">
      <c r="A145" s="83" t="s">
        <v>558</v>
      </c>
      <c r="B145" s="83" t="s">
        <v>878</v>
      </c>
      <c r="C145" s="83">
        <v>4.5999999999999996</v>
      </c>
      <c r="D145" s="83">
        <v>18.39</v>
      </c>
      <c r="E145" s="83">
        <v>5.835</v>
      </c>
      <c r="F145" s="83">
        <v>0.54</v>
      </c>
      <c r="G145" s="83">
        <v>0.38400000000000001</v>
      </c>
      <c r="H145" s="83" t="s">
        <v>547</v>
      </c>
      <c r="I145" s="83" t="s">
        <v>513</v>
      </c>
      <c r="J145" s="83">
        <v>0</v>
      </c>
      <c r="K145" s="83" t="s">
        <v>481</v>
      </c>
      <c r="L145"/>
      <c r="M145"/>
      <c r="N145"/>
      <c r="O145"/>
      <c r="P145"/>
      <c r="Q145"/>
      <c r="R145"/>
      <c r="S145"/>
    </row>
    <row r="146" spans="1:19">
      <c r="A146" s="83" t="s">
        <v>577</v>
      </c>
      <c r="B146" s="83"/>
      <c r="C146" s="83"/>
      <c r="D146" s="83">
        <v>1214.08</v>
      </c>
      <c r="E146" s="83">
        <v>5.83</v>
      </c>
      <c r="F146" s="83">
        <v>0.54</v>
      </c>
      <c r="G146" s="83">
        <v>0.38400000000000001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578</v>
      </c>
      <c r="B147" s="83"/>
      <c r="C147" s="83"/>
      <c r="D147" s="83">
        <v>432.93</v>
      </c>
      <c r="E147" s="83">
        <v>5.83</v>
      </c>
      <c r="F147" s="83">
        <v>0.54</v>
      </c>
      <c r="G147" s="83">
        <v>0.38400000000000001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579</v>
      </c>
      <c r="B148" s="83"/>
      <c r="C148" s="83"/>
      <c r="D148" s="83">
        <v>781.15</v>
      </c>
      <c r="E148" s="83">
        <v>5.83</v>
      </c>
      <c r="F148" s="83">
        <v>0.54</v>
      </c>
      <c r="G148" s="83">
        <v>0.38400000000000001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240</v>
      </c>
      <c r="C150" s="83" t="s">
        <v>580</v>
      </c>
      <c r="D150" s="83" t="s">
        <v>581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582</v>
      </c>
      <c r="B151" s="83" t="s">
        <v>583</v>
      </c>
      <c r="C151" s="83">
        <v>3793338.38</v>
      </c>
      <c r="D151" s="83">
        <v>2.64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584</v>
      </c>
      <c r="B152" s="83" t="s">
        <v>585</v>
      </c>
      <c r="C152" s="83">
        <v>3586580.11</v>
      </c>
      <c r="D152" s="83">
        <v>0.76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240</v>
      </c>
      <c r="C154" s="83" t="s">
        <v>586</v>
      </c>
      <c r="D154" s="83" t="s">
        <v>587</v>
      </c>
      <c r="E154" s="83" t="s">
        <v>588</v>
      </c>
      <c r="F154" s="83" t="s">
        <v>589</v>
      </c>
      <c r="G154" s="83" t="s">
        <v>581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590</v>
      </c>
      <c r="B155" s="83" t="s">
        <v>591</v>
      </c>
      <c r="C155" s="83">
        <v>45999.51</v>
      </c>
      <c r="D155" s="83">
        <v>31953</v>
      </c>
      <c r="E155" s="83">
        <v>14046.51</v>
      </c>
      <c r="F155" s="83">
        <v>0.69</v>
      </c>
      <c r="G155" s="83" t="s">
        <v>592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598</v>
      </c>
      <c r="B156" s="83" t="s">
        <v>591</v>
      </c>
      <c r="C156" s="83">
        <v>13263.06</v>
      </c>
      <c r="D156" s="83">
        <v>9245</v>
      </c>
      <c r="E156" s="83">
        <v>4018.06</v>
      </c>
      <c r="F156" s="83">
        <v>0.7</v>
      </c>
      <c r="G156" s="83" t="s">
        <v>592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593</v>
      </c>
      <c r="B157" s="83" t="s">
        <v>591</v>
      </c>
      <c r="C157" s="83">
        <v>46579.66</v>
      </c>
      <c r="D157" s="83">
        <v>32365.48</v>
      </c>
      <c r="E157" s="83">
        <v>14214.17</v>
      </c>
      <c r="F157" s="83">
        <v>0.69</v>
      </c>
      <c r="G157" s="83" t="s">
        <v>592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599</v>
      </c>
      <c r="B158" s="83" t="s">
        <v>591</v>
      </c>
      <c r="C158" s="83">
        <v>13436.34</v>
      </c>
      <c r="D158" s="83">
        <v>9368.42</v>
      </c>
      <c r="E158" s="83">
        <v>4067.92</v>
      </c>
      <c r="F158" s="83">
        <v>0.7</v>
      </c>
      <c r="G158" s="83" t="s">
        <v>592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594</v>
      </c>
      <c r="B159" s="83" t="s">
        <v>591</v>
      </c>
      <c r="C159" s="83">
        <v>713334.62</v>
      </c>
      <c r="D159" s="83">
        <v>447825.84</v>
      </c>
      <c r="E159" s="83">
        <v>265508.78000000003</v>
      </c>
      <c r="F159" s="83">
        <v>0.63</v>
      </c>
      <c r="G159" s="83" t="s">
        <v>592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600</v>
      </c>
      <c r="B160" s="83" t="s">
        <v>591</v>
      </c>
      <c r="C160" s="83">
        <v>57451.48</v>
      </c>
      <c r="D160" s="83">
        <v>36511.449999999997</v>
      </c>
      <c r="E160" s="83">
        <v>20940.03</v>
      </c>
      <c r="F160" s="83">
        <v>0.64</v>
      </c>
      <c r="G160" s="83" t="s">
        <v>592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595</v>
      </c>
      <c r="B161" s="83" t="s">
        <v>591</v>
      </c>
      <c r="C161" s="83">
        <v>703162.93</v>
      </c>
      <c r="D161" s="83">
        <v>442776.43</v>
      </c>
      <c r="E161" s="83">
        <v>260386.49</v>
      </c>
      <c r="F161" s="83">
        <v>0.63</v>
      </c>
      <c r="G161" s="83" t="s">
        <v>592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596</v>
      </c>
      <c r="B162" s="83" t="s">
        <v>591</v>
      </c>
      <c r="C162" s="83">
        <v>37478.160000000003</v>
      </c>
      <c r="D162" s="83">
        <v>25885.88</v>
      </c>
      <c r="E162" s="83">
        <v>11592.27</v>
      </c>
      <c r="F162" s="83">
        <v>0.69</v>
      </c>
      <c r="G162" s="83" t="s">
        <v>592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597</v>
      </c>
      <c r="B163" s="83" t="s">
        <v>591</v>
      </c>
      <c r="C163" s="83">
        <v>37568.97</v>
      </c>
      <c r="D163" s="83">
        <v>25950.05</v>
      </c>
      <c r="E163" s="83">
        <v>11618.93</v>
      </c>
      <c r="F163" s="83">
        <v>0.69</v>
      </c>
      <c r="G163" s="83" t="s">
        <v>592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601</v>
      </c>
      <c r="B164" s="83" t="s">
        <v>591</v>
      </c>
      <c r="C164" s="83">
        <v>82119.649999999994</v>
      </c>
      <c r="D164" s="83">
        <v>51667.61</v>
      </c>
      <c r="E164" s="83">
        <v>30452.04</v>
      </c>
      <c r="F164" s="83">
        <v>0.63</v>
      </c>
      <c r="G164" s="83" t="s">
        <v>592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602</v>
      </c>
      <c r="B165" s="83" t="s">
        <v>591</v>
      </c>
      <c r="C165" s="83">
        <v>5402.82</v>
      </c>
      <c r="D165" s="83">
        <v>3395.87</v>
      </c>
      <c r="E165" s="83">
        <v>2006.95</v>
      </c>
      <c r="F165" s="83">
        <v>0.63</v>
      </c>
      <c r="G165" s="83" t="s">
        <v>592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825</v>
      </c>
      <c r="B166" s="83" t="s">
        <v>591</v>
      </c>
      <c r="C166" s="83">
        <v>888815.07</v>
      </c>
      <c r="D166" s="83">
        <v>594974.73</v>
      </c>
      <c r="E166" s="83">
        <v>293840.34000000003</v>
      </c>
      <c r="F166" s="83">
        <v>0.67</v>
      </c>
      <c r="G166" s="83" t="s">
        <v>592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240</v>
      </c>
      <c r="C168" s="83" t="s">
        <v>586</v>
      </c>
      <c r="D168" s="83" t="s">
        <v>581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622</v>
      </c>
      <c r="B169" s="83" t="s">
        <v>604</v>
      </c>
      <c r="C169" s="83">
        <v>134325.41</v>
      </c>
      <c r="D169" s="83" t="s">
        <v>592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603</v>
      </c>
      <c r="B170" s="83" t="s">
        <v>604</v>
      </c>
      <c r="C170" s="83">
        <v>141786.68</v>
      </c>
      <c r="D170" s="83" t="s">
        <v>592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610</v>
      </c>
      <c r="B171" s="83" t="s">
        <v>604</v>
      </c>
      <c r="C171" s="83">
        <v>74354.570000000007</v>
      </c>
      <c r="D171" s="83" t="s">
        <v>592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618</v>
      </c>
      <c r="B172" s="83" t="s">
        <v>604</v>
      </c>
      <c r="C172" s="83">
        <v>42816.27</v>
      </c>
      <c r="D172" s="83" t="s">
        <v>592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625</v>
      </c>
      <c r="B173" s="83" t="s">
        <v>604</v>
      </c>
      <c r="C173" s="83">
        <v>19506.88</v>
      </c>
      <c r="D173" s="83" t="s">
        <v>592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818</v>
      </c>
      <c r="B174" s="83" t="s">
        <v>819</v>
      </c>
      <c r="C174" s="83">
        <v>13290.19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623</v>
      </c>
      <c r="B175" s="83" t="s">
        <v>604</v>
      </c>
      <c r="C175" s="83">
        <v>137804.39000000001</v>
      </c>
      <c r="D175" s="83" t="s">
        <v>592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624</v>
      </c>
      <c r="B176" s="83" t="s">
        <v>604</v>
      </c>
      <c r="C176" s="83">
        <v>54650.06</v>
      </c>
      <c r="D176" s="83" t="s">
        <v>592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609</v>
      </c>
      <c r="B177" s="83" t="s">
        <v>604</v>
      </c>
      <c r="C177" s="83">
        <v>155696.82</v>
      </c>
      <c r="D177" s="83" t="s">
        <v>592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611</v>
      </c>
      <c r="B178" s="83" t="s">
        <v>604</v>
      </c>
      <c r="C178" s="83">
        <v>307724.14</v>
      </c>
      <c r="D178" s="83" t="s">
        <v>592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607</v>
      </c>
      <c r="B179" s="83" t="s">
        <v>604</v>
      </c>
      <c r="C179" s="83">
        <v>1381.09</v>
      </c>
      <c r="D179" s="83" t="s">
        <v>592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605</v>
      </c>
      <c r="B180" s="83" t="s">
        <v>604</v>
      </c>
      <c r="C180" s="83">
        <v>23744.720000000001</v>
      </c>
      <c r="D180" s="83" t="s">
        <v>592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606</v>
      </c>
      <c r="B181" s="83" t="s">
        <v>604</v>
      </c>
      <c r="C181" s="83">
        <v>23850.880000000001</v>
      </c>
      <c r="D181" s="83" t="s">
        <v>592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612</v>
      </c>
      <c r="B182" s="83" t="s">
        <v>604</v>
      </c>
      <c r="C182" s="83">
        <v>16649.849999999999</v>
      </c>
      <c r="D182" s="83" t="s">
        <v>592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619</v>
      </c>
      <c r="B183" s="83" t="s">
        <v>604</v>
      </c>
      <c r="C183" s="83">
        <v>4855.46</v>
      </c>
      <c r="D183" s="83" t="s">
        <v>592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613</v>
      </c>
      <c r="B184" s="83" t="s">
        <v>604</v>
      </c>
      <c r="C184" s="83">
        <v>16632.22</v>
      </c>
      <c r="D184" s="83" t="s">
        <v>592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620</v>
      </c>
      <c r="B185" s="83" t="s">
        <v>604</v>
      </c>
      <c r="C185" s="83">
        <v>4858.75</v>
      </c>
      <c r="D185" s="83" t="s">
        <v>592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614</v>
      </c>
      <c r="B186" s="83" t="s">
        <v>604</v>
      </c>
      <c r="C186" s="83">
        <v>823599.64</v>
      </c>
      <c r="D186" s="83" t="s">
        <v>592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621</v>
      </c>
      <c r="B187" s="83" t="s">
        <v>604</v>
      </c>
      <c r="C187" s="83">
        <v>51081</v>
      </c>
      <c r="D187" s="83" t="s">
        <v>592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615</v>
      </c>
      <c r="B188" s="83" t="s">
        <v>604</v>
      </c>
      <c r="C188" s="83">
        <v>823599.64</v>
      </c>
      <c r="D188" s="83" t="s">
        <v>592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616</v>
      </c>
      <c r="B189" s="83" t="s">
        <v>604</v>
      </c>
      <c r="C189" s="83">
        <v>16318.43</v>
      </c>
      <c r="D189" s="83" t="s">
        <v>592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617</v>
      </c>
      <c r="B190" s="83" t="s">
        <v>604</v>
      </c>
      <c r="C190" s="83">
        <v>16288.38</v>
      </c>
      <c r="D190" s="83" t="s">
        <v>592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608</v>
      </c>
      <c r="B191" s="83" t="s">
        <v>604</v>
      </c>
      <c r="C191" s="83">
        <v>2054.37</v>
      </c>
      <c r="D191" s="83" t="s">
        <v>592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626</v>
      </c>
      <c r="B192" s="83" t="s">
        <v>604</v>
      </c>
      <c r="C192" s="83">
        <v>45387.07</v>
      </c>
      <c r="D192" s="83" t="s">
        <v>592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627</v>
      </c>
      <c r="B193" s="83" t="s">
        <v>604</v>
      </c>
      <c r="C193" s="83">
        <v>2971.77</v>
      </c>
      <c r="D193" s="83" t="s">
        <v>592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826</v>
      </c>
      <c r="B194" s="83" t="s">
        <v>604</v>
      </c>
      <c r="C194" s="83">
        <v>152805.39000000001</v>
      </c>
      <c r="D194" s="83" t="s">
        <v>592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240</v>
      </c>
      <c r="C196" s="83" t="s">
        <v>628</v>
      </c>
      <c r="D196" s="83" t="s">
        <v>629</v>
      </c>
      <c r="E196" s="83" t="s">
        <v>630</v>
      </c>
      <c r="F196" s="83" t="s">
        <v>631</v>
      </c>
      <c r="G196" s="83" t="s">
        <v>632</v>
      </c>
      <c r="H196" s="83" t="s">
        <v>633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820</v>
      </c>
      <c r="B197" s="83" t="s">
        <v>638</v>
      </c>
      <c r="C197" s="83">
        <v>0.54</v>
      </c>
      <c r="D197" s="83">
        <v>50</v>
      </c>
      <c r="E197" s="83">
        <v>0.37</v>
      </c>
      <c r="F197" s="83">
        <v>34.86</v>
      </c>
      <c r="G197" s="83">
        <v>1</v>
      </c>
      <c r="H197" s="83" t="s">
        <v>821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648</v>
      </c>
      <c r="B198" s="83" t="s">
        <v>635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636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649</v>
      </c>
      <c r="B199" s="83" t="s">
        <v>635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636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634</v>
      </c>
      <c r="B200" s="83" t="s">
        <v>635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636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637</v>
      </c>
      <c r="B201" s="83" t="s">
        <v>638</v>
      </c>
      <c r="C201" s="83">
        <v>0.52</v>
      </c>
      <c r="D201" s="83">
        <v>331</v>
      </c>
      <c r="E201" s="83">
        <v>1.81</v>
      </c>
      <c r="F201" s="83">
        <v>1153.5</v>
      </c>
      <c r="G201" s="83">
        <v>1</v>
      </c>
      <c r="H201" s="83" t="s">
        <v>639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645</v>
      </c>
      <c r="B202" s="83" t="s">
        <v>638</v>
      </c>
      <c r="C202" s="83">
        <v>0.52</v>
      </c>
      <c r="D202" s="83">
        <v>331</v>
      </c>
      <c r="E202" s="83">
        <v>0.53</v>
      </c>
      <c r="F202" s="83">
        <v>335.26</v>
      </c>
      <c r="G202" s="83">
        <v>1</v>
      </c>
      <c r="H202" s="83" t="s">
        <v>639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640</v>
      </c>
      <c r="B203" s="83" t="s">
        <v>638</v>
      </c>
      <c r="C203" s="83">
        <v>0.52</v>
      </c>
      <c r="D203" s="83">
        <v>331</v>
      </c>
      <c r="E203" s="83">
        <v>1.84</v>
      </c>
      <c r="F203" s="83">
        <v>1168.8800000000001</v>
      </c>
      <c r="G203" s="83">
        <v>1</v>
      </c>
      <c r="H203" s="83" t="s">
        <v>639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646</v>
      </c>
      <c r="B204" s="83" t="s">
        <v>638</v>
      </c>
      <c r="C204" s="83">
        <v>0.52</v>
      </c>
      <c r="D204" s="83">
        <v>331</v>
      </c>
      <c r="E204" s="83">
        <v>0.53</v>
      </c>
      <c r="F204" s="83">
        <v>339.87</v>
      </c>
      <c r="G204" s="83">
        <v>1</v>
      </c>
      <c r="H204" s="83" t="s">
        <v>639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641</v>
      </c>
      <c r="B205" s="83" t="s">
        <v>638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639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647</v>
      </c>
      <c r="B206" s="83" t="s">
        <v>638</v>
      </c>
      <c r="C206" s="83">
        <v>0.52</v>
      </c>
      <c r="D206" s="83">
        <v>331</v>
      </c>
      <c r="E206" s="83">
        <v>1.74</v>
      </c>
      <c r="F206" s="83">
        <v>1109.4000000000001</v>
      </c>
      <c r="G206" s="83">
        <v>1</v>
      </c>
      <c r="H206" s="83" t="s">
        <v>639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642</v>
      </c>
      <c r="B207" s="83" t="s">
        <v>638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639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643</v>
      </c>
      <c r="B208" s="83" t="s">
        <v>638</v>
      </c>
      <c r="C208" s="83">
        <v>0.52</v>
      </c>
      <c r="D208" s="83">
        <v>331</v>
      </c>
      <c r="E208" s="83">
        <v>1.46</v>
      </c>
      <c r="F208" s="83">
        <v>928.03</v>
      </c>
      <c r="G208" s="83">
        <v>1</v>
      </c>
      <c r="H208" s="83" t="s">
        <v>639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644</v>
      </c>
      <c r="B209" s="83" t="s">
        <v>638</v>
      </c>
      <c r="C209" s="83">
        <v>0.52</v>
      </c>
      <c r="D209" s="83">
        <v>331</v>
      </c>
      <c r="E209" s="83">
        <v>1.46</v>
      </c>
      <c r="F209" s="83">
        <v>930.4</v>
      </c>
      <c r="G209" s="83">
        <v>1</v>
      </c>
      <c r="H209" s="83" t="s">
        <v>639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651</v>
      </c>
      <c r="B210" s="83" t="s">
        <v>638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650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652</v>
      </c>
      <c r="B211" s="83" t="s">
        <v>638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650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827</v>
      </c>
      <c r="B212" s="83" t="s">
        <v>638</v>
      </c>
      <c r="C212" s="83">
        <v>0.61</v>
      </c>
      <c r="D212" s="83">
        <v>1017.59</v>
      </c>
      <c r="E212" s="83">
        <v>39.25</v>
      </c>
      <c r="F212" s="83">
        <v>65302.2</v>
      </c>
      <c r="G212" s="83">
        <v>1</v>
      </c>
      <c r="H212" s="83" t="s">
        <v>650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240</v>
      </c>
      <c r="C214" s="83" t="s">
        <v>653</v>
      </c>
      <c r="D214" s="83" t="s">
        <v>654</v>
      </c>
      <c r="E214" s="83" t="s">
        <v>655</v>
      </c>
      <c r="F214" s="83" t="s">
        <v>656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661</v>
      </c>
      <c r="B215" s="83" t="s">
        <v>658</v>
      </c>
      <c r="C215" s="83" t="s">
        <v>659</v>
      </c>
      <c r="D215" s="83">
        <v>179352</v>
      </c>
      <c r="E215" s="83">
        <v>34760.699999999997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660</v>
      </c>
      <c r="B216" s="83" t="s">
        <v>658</v>
      </c>
      <c r="C216" s="83" t="s">
        <v>659</v>
      </c>
      <c r="D216" s="83">
        <v>179352</v>
      </c>
      <c r="E216" s="83">
        <v>19749.23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657</v>
      </c>
      <c r="B217" s="83" t="s">
        <v>658</v>
      </c>
      <c r="C217" s="83" t="s">
        <v>659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240</v>
      </c>
      <c r="C219" s="83" t="s">
        <v>662</v>
      </c>
      <c r="D219" s="83" t="s">
        <v>663</v>
      </c>
      <c r="E219" s="83" t="s">
        <v>664</v>
      </c>
      <c r="F219" s="83" t="s">
        <v>665</v>
      </c>
      <c r="G219" s="83" t="s">
        <v>666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667</v>
      </c>
      <c r="B220" s="83" t="s">
        <v>668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669</v>
      </c>
      <c r="C222" s="83" t="s">
        <v>670</v>
      </c>
      <c r="D222" s="83" t="s">
        <v>671</v>
      </c>
      <c r="E222" s="83" t="s">
        <v>672</v>
      </c>
      <c r="F222" s="83" t="s">
        <v>673</v>
      </c>
      <c r="G222" s="83" t="s">
        <v>674</v>
      </c>
      <c r="H222" s="83" t="s">
        <v>675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676</v>
      </c>
      <c r="B223" s="83">
        <v>191150.21160000001</v>
      </c>
      <c r="C223" s="83">
        <v>236.91220000000001</v>
      </c>
      <c r="D223" s="83">
        <v>888.55010000000004</v>
      </c>
      <c r="E223" s="83">
        <v>0</v>
      </c>
      <c r="F223" s="83">
        <v>2.5999999999999999E-3</v>
      </c>
      <c r="G223" s="83">
        <v>303035.61940000003</v>
      </c>
      <c r="H223" s="83">
        <v>74329.061499999996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677</v>
      </c>
      <c r="B224" s="83">
        <v>167783.4094</v>
      </c>
      <c r="C224" s="83">
        <v>207.7287</v>
      </c>
      <c r="D224" s="83">
        <v>776.81320000000005</v>
      </c>
      <c r="E224" s="83">
        <v>0</v>
      </c>
      <c r="F224" s="83">
        <v>2.2000000000000001E-3</v>
      </c>
      <c r="G224" s="83">
        <v>264927.147</v>
      </c>
      <c r="H224" s="83">
        <v>65214.150300000001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678</v>
      </c>
      <c r="B225" s="83">
        <v>195183.6697</v>
      </c>
      <c r="C225" s="83">
        <v>243.93950000000001</v>
      </c>
      <c r="D225" s="83">
        <v>935.70519999999999</v>
      </c>
      <c r="E225" s="83">
        <v>0</v>
      </c>
      <c r="F225" s="83">
        <v>2.7000000000000001E-3</v>
      </c>
      <c r="G225" s="83">
        <v>319128.38559999998</v>
      </c>
      <c r="H225" s="83">
        <v>76158.909299999999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679</v>
      </c>
      <c r="B226" s="83">
        <v>206964.83489999999</v>
      </c>
      <c r="C226" s="83">
        <v>261.15640000000002</v>
      </c>
      <c r="D226" s="83">
        <v>1027.0981999999999</v>
      </c>
      <c r="E226" s="83">
        <v>0</v>
      </c>
      <c r="F226" s="83">
        <v>2.8999999999999998E-3</v>
      </c>
      <c r="G226" s="83">
        <v>350311.33639999997</v>
      </c>
      <c r="H226" s="83">
        <v>81077.145300000004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385</v>
      </c>
      <c r="B227" s="83">
        <v>236295.1948</v>
      </c>
      <c r="C227" s="83">
        <v>300.54590000000002</v>
      </c>
      <c r="D227" s="83">
        <v>1205.9781</v>
      </c>
      <c r="E227" s="83">
        <v>0</v>
      </c>
      <c r="F227" s="83">
        <v>3.3999999999999998E-3</v>
      </c>
      <c r="G227" s="83">
        <v>411333.53039999999</v>
      </c>
      <c r="H227" s="83">
        <v>92873.811400000006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680</v>
      </c>
      <c r="B228" s="83">
        <v>253239.87520000001</v>
      </c>
      <c r="C228" s="83">
        <v>324.0899</v>
      </c>
      <c r="D228" s="83">
        <v>1320.3553999999999</v>
      </c>
      <c r="E228" s="83">
        <v>0</v>
      </c>
      <c r="F228" s="83">
        <v>3.8E-3</v>
      </c>
      <c r="G228" s="83">
        <v>450354.80709999998</v>
      </c>
      <c r="H228" s="83">
        <v>99790.520300000004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681</v>
      </c>
      <c r="B229" s="83">
        <v>275550.55829999998</v>
      </c>
      <c r="C229" s="83">
        <v>353.654</v>
      </c>
      <c r="D229" s="83">
        <v>1450.8463999999999</v>
      </c>
      <c r="E229" s="83">
        <v>0</v>
      </c>
      <c r="F229" s="83">
        <v>4.1000000000000003E-3</v>
      </c>
      <c r="G229" s="83">
        <v>494868.23540000001</v>
      </c>
      <c r="H229" s="83">
        <v>108712.5428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682</v>
      </c>
      <c r="B230" s="83">
        <v>268606.80410000001</v>
      </c>
      <c r="C230" s="83">
        <v>344.43389999999999</v>
      </c>
      <c r="D230" s="83">
        <v>1409.9702</v>
      </c>
      <c r="E230" s="83">
        <v>0</v>
      </c>
      <c r="F230" s="83">
        <v>4.0000000000000001E-3</v>
      </c>
      <c r="G230" s="83">
        <v>480924.36680000002</v>
      </c>
      <c r="H230" s="83">
        <v>105933.3168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683</v>
      </c>
      <c r="B231" s="83">
        <v>240976.29740000001</v>
      </c>
      <c r="C231" s="83">
        <v>307.77030000000002</v>
      </c>
      <c r="D231" s="83">
        <v>1247.6623</v>
      </c>
      <c r="E231" s="83">
        <v>0</v>
      </c>
      <c r="F231" s="83">
        <v>3.5999999999999999E-3</v>
      </c>
      <c r="G231" s="83">
        <v>425557.25890000002</v>
      </c>
      <c r="H231" s="83">
        <v>94877.438299999994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684</v>
      </c>
      <c r="B232" s="83">
        <v>223437.3616</v>
      </c>
      <c r="C232" s="83">
        <v>283.3236</v>
      </c>
      <c r="D232" s="83">
        <v>1128.1939</v>
      </c>
      <c r="E232" s="83">
        <v>0</v>
      </c>
      <c r="F232" s="83">
        <v>3.2000000000000002E-3</v>
      </c>
      <c r="G232" s="83">
        <v>384798.80099999998</v>
      </c>
      <c r="H232" s="83">
        <v>87708.219700000001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685</v>
      </c>
      <c r="B233" s="83">
        <v>195821.0276</v>
      </c>
      <c r="C233" s="83">
        <v>245.99629999999999</v>
      </c>
      <c r="D233" s="83">
        <v>956.41160000000002</v>
      </c>
      <c r="E233" s="83">
        <v>0</v>
      </c>
      <c r="F233" s="83">
        <v>2.7000000000000001E-3</v>
      </c>
      <c r="G233" s="83">
        <v>326196.91110000003</v>
      </c>
      <c r="H233" s="83">
        <v>76570.049599999998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686</v>
      </c>
      <c r="B234" s="83">
        <v>185927.13190000001</v>
      </c>
      <c r="C234" s="83">
        <v>230.75110000000001</v>
      </c>
      <c r="D234" s="83">
        <v>868.64639999999997</v>
      </c>
      <c r="E234" s="83">
        <v>0</v>
      </c>
      <c r="F234" s="83">
        <v>2.5000000000000001E-3</v>
      </c>
      <c r="G234" s="83">
        <v>296249.21659999999</v>
      </c>
      <c r="H234" s="83">
        <v>72338.328099999999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687</v>
      </c>
      <c r="B236" s="84">
        <v>2640940</v>
      </c>
      <c r="C236" s="83">
        <v>3340.3018000000002</v>
      </c>
      <c r="D236" s="83">
        <v>13216.231</v>
      </c>
      <c r="E236" s="83">
        <v>0</v>
      </c>
      <c r="F236" s="83">
        <v>3.78E-2</v>
      </c>
      <c r="G236" s="84">
        <v>4507690</v>
      </c>
      <c r="H236" s="84">
        <v>1035580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688</v>
      </c>
      <c r="B237" s="83">
        <v>167783.4094</v>
      </c>
      <c r="C237" s="83">
        <v>207.7287</v>
      </c>
      <c r="D237" s="83">
        <v>776.81320000000005</v>
      </c>
      <c r="E237" s="83">
        <v>0</v>
      </c>
      <c r="F237" s="83">
        <v>2.2000000000000001E-3</v>
      </c>
      <c r="G237" s="83">
        <v>264927.147</v>
      </c>
      <c r="H237" s="83">
        <v>65214.150300000001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689</v>
      </c>
      <c r="B238" s="83">
        <v>275550.55829999998</v>
      </c>
      <c r="C238" s="83">
        <v>353.654</v>
      </c>
      <c r="D238" s="83">
        <v>1450.8463999999999</v>
      </c>
      <c r="E238" s="83">
        <v>0</v>
      </c>
      <c r="F238" s="83">
        <v>4.1000000000000003E-3</v>
      </c>
      <c r="G238" s="83">
        <v>494868.23540000001</v>
      </c>
      <c r="H238" s="83">
        <v>108712.5428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690</v>
      </c>
      <c r="C240" s="83" t="s">
        <v>691</v>
      </c>
      <c r="D240" s="83" t="s">
        <v>692</v>
      </c>
      <c r="E240" s="83" t="s">
        <v>693</v>
      </c>
      <c r="F240" s="83" t="s">
        <v>694</v>
      </c>
      <c r="G240" s="83" t="s">
        <v>695</v>
      </c>
      <c r="H240" s="83" t="s">
        <v>696</v>
      </c>
      <c r="I240" s="83" t="s">
        <v>697</v>
      </c>
      <c r="J240" s="83" t="s">
        <v>698</v>
      </c>
      <c r="K240" s="83" t="s">
        <v>699</v>
      </c>
      <c r="L240" s="83" t="s">
        <v>700</v>
      </c>
      <c r="M240" s="83" t="s">
        <v>701</v>
      </c>
      <c r="N240" s="83" t="s">
        <v>702</v>
      </c>
      <c r="O240" s="83" t="s">
        <v>703</v>
      </c>
      <c r="P240" s="83" t="s">
        <v>704</v>
      </c>
      <c r="Q240" s="83" t="s">
        <v>705</v>
      </c>
      <c r="R240" s="83" t="s">
        <v>706</v>
      </c>
      <c r="S240" s="83" t="s">
        <v>707</v>
      </c>
    </row>
    <row r="241" spans="1:19">
      <c r="A241" s="83" t="s">
        <v>676</v>
      </c>
      <c r="B241" s="84">
        <v>670467000000</v>
      </c>
      <c r="C241" s="83">
        <v>498098.07</v>
      </c>
      <c r="D241" s="83" t="s">
        <v>831</v>
      </c>
      <c r="E241" s="83">
        <v>98971.312999999995</v>
      </c>
      <c r="F241" s="83">
        <v>109708.624</v>
      </c>
      <c r="G241" s="83">
        <v>52816.743000000002</v>
      </c>
      <c r="H241" s="83">
        <v>0</v>
      </c>
      <c r="I241" s="83">
        <v>154487.83900000001</v>
      </c>
      <c r="J241" s="83">
        <v>11888</v>
      </c>
      <c r="K241" s="83">
        <v>5454.8559999999998</v>
      </c>
      <c r="L241" s="83">
        <v>0</v>
      </c>
      <c r="M241" s="83">
        <v>61110.989000000001</v>
      </c>
      <c r="N241" s="83">
        <v>0</v>
      </c>
      <c r="O241" s="83">
        <v>0</v>
      </c>
      <c r="P241" s="83">
        <v>0</v>
      </c>
      <c r="Q241" s="83">
        <v>3659.7060000000001</v>
      </c>
      <c r="R241" s="83">
        <v>0</v>
      </c>
      <c r="S241" s="83">
        <v>0</v>
      </c>
    </row>
    <row r="242" spans="1:19">
      <c r="A242" s="83" t="s">
        <v>677</v>
      </c>
      <c r="B242" s="84">
        <v>586152000000</v>
      </c>
      <c r="C242" s="83">
        <v>463112.315</v>
      </c>
      <c r="D242" s="83" t="s">
        <v>828</v>
      </c>
      <c r="E242" s="83">
        <v>177438.022</v>
      </c>
      <c r="F242" s="83">
        <v>92719.3</v>
      </c>
      <c r="G242" s="83">
        <v>46829.73</v>
      </c>
      <c r="H242" s="83">
        <v>0</v>
      </c>
      <c r="I242" s="83">
        <v>79498.838000000003</v>
      </c>
      <c r="J242" s="83">
        <v>11888</v>
      </c>
      <c r="K242" s="83">
        <v>3003.1260000000002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2846.509</v>
      </c>
      <c r="R242" s="83">
        <v>0</v>
      </c>
      <c r="S242" s="83">
        <v>0</v>
      </c>
    </row>
    <row r="243" spans="1:19">
      <c r="A243" s="83" t="s">
        <v>678</v>
      </c>
      <c r="B243" s="84">
        <v>706072000000</v>
      </c>
      <c r="C243" s="83">
        <v>515663.136</v>
      </c>
      <c r="D243" s="83" t="s">
        <v>880</v>
      </c>
      <c r="E243" s="83">
        <v>167588.533</v>
      </c>
      <c r="F243" s="83">
        <v>91473.540999999997</v>
      </c>
      <c r="G243" s="83">
        <v>48160.766000000003</v>
      </c>
      <c r="H243" s="83">
        <v>0</v>
      </c>
      <c r="I243" s="83">
        <v>139867.96799999999</v>
      </c>
      <c r="J243" s="83">
        <v>11888</v>
      </c>
      <c r="K243" s="83">
        <v>4836.2569999999996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2959.28</v>
      </c>
      <c r="R243" s="83">
        <v>0</v>
      </c>
      <c r="S243" s="83">
        <v>0</v>
      </c>
    </row>
    <row r="244" spans="1:19">
      <c r="A244" s="83" t="s">
        <v>679</v>
      </c>
      <c r="B244" s="84">
        <v>775065000000</v>
      </c>
      <c r="C244" s="83">
        <v>575364.69200000004</v>
      </c>
      <c r="D244" s="83" t="s">
        <v>740</v>
      </c>
      <c r="E244" s="83">
        <v>167588.533</v>
      </c>
      <c r="F244" s="83">
        <v>91473.540999999997</v>
      </c>
      <c r="G244" s="83">
        <v>49972.79</v>
      </c>
      <c r="H244" s="83">
        <v>0</v>
      </c>
      <c r="I244" s="83">
        <v>196769.28099999999</v>
      </c>
      <c r="J244" s="83">
        <v>11888</v>
      </c>
      <c r="K244" s="83">
        <v>5787.2629999999999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2996.4929999999999</v>
      </c>
      <c r="R244" s="83">
        <v>0</v>
      </c>
      <c r="S244" s="83">
        <v>0</v>
      </c>
    </row>
    <row r="245" spans="1:19">
      <c r="A245" s="83" t="s">
        <v>385</v>
      </c>
      <c r="B245" s="84">
        <v>910076000000</v>
      </c>
      <c r="C245" s="83">
        <v>657287.24199999997</v>
      </c>
      <c r="D245" s="83" t="s">
        <v>741</v>
      </c>
      <c r="E245" s="83">
        <v>177438.022</v>
      </c>
      <c r="F245" s="83">
        <v>92719.3</v>
      </c>
      <c r="G245" s="83">
        <v>53153.783000000003</v>
      </c>
      <c r="H245" s="83">
        <v>0</v>
      </c>
      <c r="I245" s="83">
        <v>263798.90700000001</v>
      </c>
      <c r="J245" s="83">
        <v>11888</v>
      </c>
      <c r="K245" s="83">
        <v>6836.3990000000003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2564.04</v>
      </c>
      <c r="R245" s="83">
        <v>0</v>
      </c>
      <c r="S245" s="83">
        <v>0</v>
      </c>
    </row>
    <row r="246" spans="1:19">
      <c r="A246" s="83" t="s">
        <v>680</v>
      </c>
      <c r="B246" s="84">
        <v>996411000000</v>
      </c>
      <c r="C246" s="83">
        <v>637692.853</v>
      </c>
      <c r="D246" s="83" t="s">
        <v>881</v>
      </c>
      <c r="E246" s="83">
        <v>177438.022</v>
      </c>
      <c r="F246" s="83">
        <v>92719.3</v>
      </c>
      <c r="G246" s="83">
        <v>52700.235999999997</v>
      </c>
      <c r="H246" s="83">
        <v>0</v>
      </c>
      <c r="I246" s="83">
        <v>244363.04500000001</v>
      </c>
      <c r="J246" s="83">
        <v>11888</v>
      </c>
      <c r="K246" s="83">
        <v>6591.6790000000001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3103.78</v>
      </c>
      <c r="R246" s="83">
        <v>0</v>
      </c>
      <c r="S246" s="83">
        <v>0</v>
      </c>
    </row>
    <row r="247" spans="1:19">
      <c r="A247" s="83" t="s">
        <v>681</v>
      </c>
      <c r="B247" s="84">
        <v>1094900000000</v>
      </c>
      <c r="C247" s="83">
        <v>676975.20200000005</v>
      </c>
      <c r="D247" s="83" t="s">
        <v>882</v>
      </c>
      <c r="E247" s="83">
        <v>177438.022</v>
      </c>
      <c r="F247" s="83">
        <v>92719.3</v>
      </c>
      <c r="G247" s="83">
        <v>53817.262999999999</v>
      </c>
      <c r="H247" s="83">
        <v>0</v>
      </c>
      <c r="I247" s="83">
        <v>281899.45699999999</v>
      </c>
      <c r="J247" s="83">
        <v>11888</v>
      </c>
      <c r="K247" s="83">
        <v>7175.2489999999998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3149.1190000000001</v>
      </c>
      <c r="R247" s="83">
        <v>0</v>
      </c>
      <c r="S247" s="83">
        <v>0</v>
      </c>
    </row>
    <row r="248" spans="1:19">
      <c r="A248" s="83" t="s">
        <v>682</v>
      </c>
      <c r="B248" s="84">
        <v>1064050000000</v>
      </c>
      <c r="C248" s="83">
        <v>701710.61100000003</v>
      </c>
      <c r="D248" s="83" t="s">
        <v>742</v>
      </c>
      <c r="E248" s="83">
        <v>167588.533</v>
      </c>
      <c r="F248" s="83">
        <v>91473.540999999997</v>
      </c>
      <c r="G248" s="83">
        <v>52905.767</v>
      </c>
      <c r="H248" s="83">
        <v>0</v>
      </c>
      <c r="I248" s="83">
        <v>318203.40999999997</v>
      </c>
      <c r="J248" s="83">
        <v>11888</v>
      </c>
      <c r="K248" s="83">
        <v>7625.9939999999997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3136.5749999999998</v>
      </c>
      <c r="R248" s="83">
        <v>0</v>
      </c>
      <c r="S248" s="83">
        <v>0</v>
      </c>
    </row>
    <row r="249" spans="1:19">
      <c r="A249" s="83" t="s">
        <v>683</v>
      </c>
      <c r="B249" s="84">
        <v>941546000000</v>
      </c>
      <c r="C249" s="83">
        <v>637746.34499999997</v>
      </c>
      <c r="D249" s="83" t="s">
        <v>832</v>
      </c>
      <c r="E249" s="83">
        <v>177438.022</v>
      </c>
      <c r="F249" s="83">
        <v>92719.3</v>
      </c>
      <c r="G249" s="83">
        <v>51803.654000000002</v>
      </c>
      <c r="H249" s="83">
        <v>0</v>
      </c>
      <c r="I249" s="83">
        <v>245960.56400000001</v>
      </c>
      <c r="J249" s="83">
        <v>11888</v>
      </c>
      <c r="K249" s="83">
        <v>6508.4070000000002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2539.607</v>
      </c>
      <c r="R249" s="83">
        <v>0</v>
      </c>
      <c r="S249" s="83">
        <v>0</v>
      </c>
    </row>
    <row r="250" spans="1:19">
      <c r="A250" s="83" t="s">
        <v>684</v>
      </c>
      <c r="B250" s="84">
        <v>851368000000</v>
      </c>
      <c r="C250" s="83">
        <v>578853.60499999998</v>
      </c>
      <c r="D250" s="83" t="s">
        <v>833</v>
      </c>
      <c r="E250" s="83">
        <v>98971.312999999995</v>
      </c>
      <c r="F250" s="83">
        <v>109708.624</v>
      </c>
      <c r="G250" s="83">
        <v>60854.868000000002</v>
      </c>
      <c r="H250" s="83">
        <v>0</v>
      </c>
      <c r="I250" s="83">
        <v>225827.20199999999</v>
      </c>
      <c r="J250" s="83">
        <v>11888</v>
      </c>
      <c r="K250" s="83">
        <v>8044.47</v>
      </c>
      <c r="L250" s="83">
        <v>0</v>
      </c>
      <c r="M250" s="83">
        <v>61110.989000000001</v>
      </c>
      <c r="N250" s="83">
        <v>0</v>
      </c>
      <c r="O250" s="83">
        <v>0</v>
      </c>
      <c r="P250" s="83">
        <v>0</v>
      </c>
      <c r="Q250" s="83">
        <v>2448.14</v>
      </c>
      <c r="R250" s="83">
        <v>0</v>
      </c>
      <c r="S250" s="83">
        <v>0</v>
      </c>
    </row>
    <row r="251" spans="1:19">
      <c r="A251" s="83" t="s">
        <v>685</v>
      </c>
      <c r="B251" s="84">
        <v>721711000000</v>
      </c>
      <c r="C251" s="83">
        <v>542666.75699999998</v>
      </c>
      <c r="D251" s="83" t="s">
        <v>743</v>
      </c>
      <c r="E251" s="83">
        <v>177438.022</v>
      </c>
      <c r="F251" s="83">
        <v>92719.3</v>
      </c>
      <c r="G251" s="83">
        <v>47497.097999999998</v>
      </c>
      <c r="H251" s="83">
        <v>0</v>
      </c>
      <c r="I251" s="83">
        <v>156260.272</v>
      </c>
      <c r="J251" s="83">
        <v>11888</v>
      </c>
      <c r="K251" s="83">
        <v>4982.8239999999996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2992.45</v>
      </c>
      <c r="R251" s="83">
        <v>0</v>
      </c>
      <c r="S251" s="83">
        <v>0</v>
      </c>
    </row>
    <row r="252" spans="1:19">
      <c r="A252" s="83" t="s">
        <v>686</v>
      </c>
      <c r="B252" s="84">
        <v>655452000000</v>
      </c>
      <c r="C252" s="83">
        <v>496484.96299999999</v>
      </c>
      <c r="D252" s="83" t="s">
        <v>744</v>
      </c>
      <c r="E252" s="83">
        <v>157739.04500000001</v>
      </c>
      <c r="F252" s="83">
        <v>88982.023000000001</v>
      </c>
      <c r="G252" s="83">
        <v>44605.095000000001</v>
      </c>
      <c r="H252" s="83">
        <v>0</v>
      </c>
      <c r="I252" s="83">
        <v>136944.351</v>
      </c>
      <c r="J252" s="83">
        <v>11888</v>
      </c>
      <c r="K252" s="83">
        <v>4507.0219999999999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2930.6350000000002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687</v>
      </c>
      <c r="B254" s="84">
        <v>9973260000000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688</v>
      </c>
      <c r="B255" s="84">
        <v>586152000000</v>
      </c>
      <c r="C255" s="83">
        <v>463112.315</v>
      </c>
      <c r="D255" s="83"/>
      <c r="E255" s="83">
        <v>98971.312999999995</v>
      </c>
      <c r="F255" s="83">
        <v>88982.023000000001</v>
      </c>
      <c r="G255" s="83">
        <v>44605.095000000001</v>
      </c>
      <c r="H255" s="83">
        <v>0</v>
      </c>
      <c r="I255" s="83">
        <v>79498.838000000003</v>
      </c>
      <c r="J255" s="83">
        <v>11888</v>
      </c>
      <c r="K255" s="83">
        <v>3003.1260000000002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2448.14</v>
      </c>
      <c r="R255" s="83">
        <v>0</v>
      </c>
      <c r="S255" s="83">
        <v>0</v>
      </c>
    </row>
    <row r="256" spans="1:19">
      <c r="A256" s="83" t="s">
        <v>689</v>
      </c>
      <c r="B256" s="84">
        <v>1094900000000</v>
      </c>
      <c r="C256" s="83">
        <v>701710.61100000003</v>
      </c>
      <c r="D256" s="83"/>
      <c r="E256" s="83">
        <v>177438.022</v>
      </c>
      <c r="F256" s="83">
        <v>109708.624</v>
      </c>
      <c r="G256" s="83">
        <v>60854.868000000002</v>
      </c>
      <c r="H256" s="83">
        <v>0</v>
      </c>
      <c r="I256" s="83">
        <v>318203.40999999997</v>
      </c>
      <c r="J256" s="83">
        <v>11888</v>
      </c>
      <c r="K256" s="83">
        <v>8044.47</v>
      </c>
      <c r="L256" s="83">
        <v>0</v>
      </c>
      <c r="M256" s="83">
        <v>61110.989000000001</v>
      </c>
      <c r="N256" s="83">
        <v>0</v>
      </c>
      <c r="O256" s="83">
        <v>0</v>
      </c>
      <c r="P256" s="83">
        <v>0</v>
      </c>
      <c r="Q256" s="83">
        <v>3659.7060000000001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710</v>
      </c>
      <c r="C258" s="83" t="s">
        <v>711</v>
      </c>
      <c r="D258" s="83" t="s">
        <v>131</v>
      </c>
      <c r="E258" s="83" t="s">
        <v>286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712</v>
      </c>
      <c r="B259" s="83">
        <v>290814.76</v>
      </c>
      <c r="C259" s="83">
        <v>50600.86</v>
      </c>
      <c r="D259" s="83">
        <v>0</v>
      </c>
      <c r="E259" s="83">
        <v>341415.62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713</v>
      </c>
      <c r="B260" s="83">
        <v>25.63</v>
      </c>
      <c r="C260" s="83">
        <v>4.46</v>
      </c>
      <c r="D260" s="83">
        <v>0</v>
      </c>
      <c r="E260" s="83">
        <v>30.09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714</v>
      </c>
      <c r="B261" s="83">
        <v>25.63</v>
      </c>
      <c r="C261" s="83">
        <v>4.46</v>
      </c>
      <c r="D261" s="83">
        <v>0</v>
      </c>
      <c r="E261" s="83">
        <v>30.09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424</v>
      </c>
      <c r="C1" s="83" t="s">
        <v>425</v>
      </c>
      <c r="D1" s="83" t="s">
        <v>426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427</v>
      </c>
      <c r="B2" s="83">
        <v>15606.72</v>
      </c>
      <c r="C2" s="83">
        <v>1375.61</v>
      </c>
      <c r="D2" s="83">
        <v>1375.61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428</v>
      </c>
      <c r="B3" s="83">
        <v>15606.72</v>
      </c>
      <c r="C3" s="83">
        <v>1375.61</v>
      </c>
      <c r="D3" s="83">
        <v>1375.61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429</v>
      </c>
      <c r="B4" s="83">
        <v>37947.870000000003</v>
      </c>
      <c r="C4" s="83">
        <v>3344.81</v>
      </c>
      <c r="D4" s="83">
        <v>3344.81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430</v>
      </c>
      <c r="B5" s="83">
        <v>37947.870000000003</v>
      </c>
      <c r="C5" s="83">
        <v>3344.81</v>
      </c>
      <c r="D5" s="83">
        <v>3344.81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432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433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434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435</v>
      </c>
      <c r="C12" s="83" t="s">
        <v>436</v>
      </c>
      <c r="D12" s="83" t="s">
        <v>437</v>
      </c>
      <c r="E12" s="83" t="s">
        <v>438</v>
      </c>
      <c r="F12" s="83" t="s">
        <v>439</v>
      </c>
      <c r="G12" s="83" t="s">
        <v>440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195</v>
      </c>
      <c r="B13" s="83">
        <v>0</v>
      </c>
      <c r="C13" s="83">
        <v>114.31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196</v>
      </c>
      <c r="B14" s="83">
        <v>3122.46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204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205</v>
      </c>
      <c r="B16" s="83">
        <v>186.96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206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207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208</v>
      </c>
      <c r="B19" s="83">
        <v>1466.82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209</v>
      </c>
      <c r="B20" s="83">
        <v>102.91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210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211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190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212</v>
      </c>
      <c r="B24" s="83">
        <v>0</v>
      </c>
      <c r="C24" s="83">
        <v>4159.4399999999996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213</v>
      </c>
      <c r="B25" s="83">
        <v>77.81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214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215</v>
      </c>
      <c r="B28" s="83">
        <v>10094.32</v>
      </c>
      <c r="C28" s="83">
        <v>5512.4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431</v>
      </c>
      <c r="C30" s="83" t="s">
        <v>337</v>
      </c>
      <c r="D30" s="83" t="s">
        <v>441</v>
      </c>
      <c r="E30" s="83" t="s">
        <v>442</v>
      </c>
      <c r="F30" s="83" t="s">
        <v>443</v>
      </c>
      <c r="G30" s="83" t="s">
        <v>444</v>
      </c>
      <c r="H30" s="83" t="s">
        <v>445</v>
      </c>
      <c r="I30" s="83" t="s">
        <v>446</v>
      </c>
      <c r="J30" s="83" t="s">
        <v>447</v>
      </c>
      <c r="K30"/>
      <c r="L30"/>
      <c r="M30"/>
      <c r="N30"/>
      <c r="O30"/>
      <c r="P30"/>
      <c r="Q30"/>
      <c r="R30"/>
      <c r="S30"/>
    </row>
    <row r="31" spans="1:19">
      <c r="A31" s="83" t="s">
        <v>466</v>
      </c>
      <c r="B31" s="83">
        <v>331.66</v>
      </c>
      <c r="C31" s="83" t="s">
        <v>285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448</v>
      </c>
      <c r="B32" s="83">
        <v>1978.83</v>
      </c>
      <c r="C32" s="83" t="s">
        <v>285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454</v>
      </c>
      <c r="B33" s="83">
        <v>188.86</v>
      </c>
      <c r="C33" s="83" t="s">
        <v>285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462</v>
      </c>
      <c r="B34" s="83">
        <v>389.4</v>
      </c>
      <c r="C34" s="83" t="s">
        <v>285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469</v>
      </c>
      <c r="B35" s="83">
        <v>412.12</v>
      </c>
      <c r="C35" s="83" t="s">
        <v>285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467</v>
      </c>
      <c r="B36" s="83">
        <v>331.66</v>
      </c>
      <c r="C36" s="83" t="s">
        <v>285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468</v>
      </c>
      <c r="B37" s="83">
        <v>103.3</v>
      </c>
      <c r="C37" s="83" t="s">
        <v>285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453</v>
      </c>
      <c r="B38" s="83">
        <v>78.040000000000006</v>
      </c>
      <c r="C38" s="83" t="s">
        <v>285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455</v>
      </c>
      <c r="B39" s="83">
        <v>1308.19</v>
      </c>
      <c r="C39" s="83" t="s">
        <v>285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451</v>
      </c>
      <c r="B40" s="83">
        <v>164.24</v>
      </c>
      <c r="C40" s="83" t="s">
        <v>285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449</v>
      </c>
      <c r="B41" s="83">
        <v>67.069999999999993</v>
      </c>
      <c r="C41" s="83" t="s">
        <v>285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450</v>
      </c>
      <c r="B42" s="83">
        <v>77.67</v>
      </c>
      <c r="C42" s="83" t="s">
        <v>285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456</v>
      </c>
      <c r="B43" s="83">
        <v>39.020000000000003</v>
      </c>
      <c r="C43" s="83" t="s">
        <v>285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463</v>
      </c>
      <c r="B44" s="83">
        <v>39.020000000000003</v>
      </c>
      <c r="C44" s="83" t="s">
        <v>285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457</v>
      </c>
      <c r="B45" s="83">
        <v>39.020000000000003</v>
      </c>
      <c r="C45" s="83" t="s">
        <v>285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464</v>
      </c>
      <c r="B46" s="83">
        <v>39.020000000000003</v>
      </c>
      <c r="C46" s="83" t="s">
        <v>285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458</v>
      </c>
      <c r="B47" s="83">
        <v>24.52</v>
      </c>
      <c r="C47" s="83" t="s">
        <v>285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465</v>
      </c>
      <c r="B48" s="83">
        <v>24.53</v>
      </c>
      <c r="C48" s="83" t="s">
        <v>285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459</v>
      </c>
      <c r="B49" s="83">
        <v>24.53</v>
      </c>
      <c r="C49" s="83" t="s">
        <v>285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460</v>
      </c>
      <c r="B50" s="83">
        <v>39.020000000000003</v>
      </c>
      <c r="C50" s="83" t="s">
        <v>285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461</v>
      </c>
      <c r="B51" s="83">
        <v>39.020000000000003</v>
      </c>
      <c r="C51" s="83" t="s">
        <v>285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452</v>
      </c>
      <c r="B52" s="83">
        <v>94.76</v>
      </c>
      <c r="C52" s="83" t="s">
        <v>285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286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470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471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175</v>
      </c>
      <c r="C57" s="83" t="s">
        <v>472</v>
      </c>
      <c r="D57" s="83" t="s">
        <v>473</v>
      </c>
      <c r="E57" s="83" t="s">
        <v>474</v>
      </c>
      <c r="F57" s="83" t="s">
        <v>475</v>
      </c>
      <c r="G57" s="83" t="s">
        <v>476</v>
      </c>
      <c r="H57" s="83" t="s">
        <v>477</v>
      </c>
      <c r="I57" s="83" t="s">
        <v>478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527</v>
      </c>
      <c r="B58" s="83" t="s">
        <v>726</v>
      </c>
      <c r="C58" s="83">
        <v>0.08</v>
      </c>
      <c r="D58" s="83">
        <v>1.306</v>
      </c>
      <c r="E58" s="83">
        <v>1.623</v>
      </c>
      <c r="F58" s="83">
        <v>97.55</v>
      </c>
      <c r="G58" s="83">
        <v>0</v>
      </c>
      <c r="H58" s="83">
        <v>90</v>
      </c>
      <c r="I58" s="83" t="s">
        <v>481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528</v>
      </c>
      <c r="B59" s="83" t="s">
        <v>727</v>
      </c>
      <c r="C59" s="83">
        <v>0.3</v>
      </c>
      <c r="D59" s="83">
        <v>0.56899999999999995</v>
      </c>
      <c r="E59" s="83">
        <v>0.63700000000000001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482</v>
      </c>
      <c r="B60" s="83" t="s">
        <v>480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483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479</v>
      </c>
      <c r="B61" s="83" t="s">
        <v>480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481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484</v>
      </c>
      <c r="B62" s="83" t="s">
        <v>480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485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486</v>
      </c>
      <c r="B63" s="83" t="s">
        <v>480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487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488</v>
      </c>
      <c r="B64" s="83" t="s">
        <v>480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497</v>
      </c>
      <c r="B65" s="83" t="s">
        <v>728</v>
      </c>
      <c r="C65" s="83">
        <v>0.08</v>
      </c>
      <c r="D65" s="83">
        <v>1.306</v>
      </c>
      <c r="E65" s="83">
        <v>1.623</v>
      </c>
      <c r="F65" s="83">
        <v>22.95</v>
      </c>
      <c r="G65" s="83">
        <v>90</v>
      </c>
      <c r="H65" s="83">
        <v>90</v>
      </c>
      <c r="I65" s="83" t="s">
        <v>483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498</v>
      </c>
      <c r="B66" s="83" t="s">
        <v>728</v>
      </c>
      <c r="C66" s="83">
        <v>0.08</v>
      </c>
      <c r="D66" s="83">
        <v>1.306</v>
      </c>
      <c r="E66" s="83">
        <v>1.623</v>
      </c>
      <c r="F66" s="83">
        <v>129.22999999999999</v>
      </c>
      <c r="G66" s="83">
        <v>180</v>
      </c>
      <c r="H66" s="83">
        <v>90</v>
      </c>
      <c r="I66" s="83" t="s">
        <v>485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499</v>
      </c>
      <c r="B67" s="83" t="s">
        <v>727</v>
      </c>
      <c r="C67" s="83">
        <v>0.3</v>
      </c>
      <c r="D67" s="83">
        <v>0.56899999999999995</v>
      </c>
      <c r="E67" s="83">
        <v>0.63700000000000001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515</v>
      </c>
      <c r="B68" s="83" t="s">
        <v>726</v>
      </c>
      <c r="C68" s="83">
        <v>0.08</v>
      </c>
      <c r="D68" s="83">
        <v>1.306</v>
      </c>
      <c r="E68" s="83">
        <v>1.623</v>
      </c>
      <c r="F68" s="83">
        <v>70.599999999999994</v>
      </c>
      <c r="G68" s="83">
        <v>0</v>
      </c>
      <c r="H68" s="83">
        <v>90</v>
      </c>
      <c r="I68" s="83" t="s">
        <v>481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517</v>
      </c>
      <c r="B69" s="83" t="s">
        <v>726</v>
      </c>
      <c r="C69" s="83">
        <v>0.08</v>
      </c>
      <c r="D69" s="83">
        <v>1.306</v>
      </c>
      <c r="E69" s="83">
        <v>1.623</v>
      </c>
      <c r="F69" s="83">
        <v>26.02</v>
      </c>
      <c r="G69" s="83">
        <v>180</v>
      </c>
      <c r="H69" s="83">
        <v>90</v>
      </c>
      <c r="I69" s="83" t="s">
        <v>485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516</v>
      </c>
      <c r="B70" s="83" t="s">
        <v>726</v>
      </c>
      <c r="C70" s="83">
        <v>0.08</v>
      </c>
      <c r="D70" s="83">
        <v>1.306</v>
      </c>
      <c r="E70" s="83">
        <v>1.623</v>
      </c>
      <c r="F70" s="83">
        <v>26.01</v>
      </c>
      <c r="G70" s="83">
        <v>0</v>
      </c>
      <c r="H70" s="83">
        <v>90</v>
      </c>
      <c r="I70" s="83" t="s">
        <v>481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518</v>
      </c>
      <c r="B71" s="83" t="s">
        <v>726</v>
      </c>
      <c r="C71" s="83">
        <v>0.08</v>
      </c>
      <c r="D71" s="83">
        <v>1.306</v>
      </c>
      <c r="E71" s="83">
        <v>1.623</v>
      </c>
      <c r="F71" s="83">
        <v>70.599999999999994</v>
      </c>
      <c r="G71" s="83">
        <v>180</v>
      </c>
      <c r="H71" s="83">
        <v>90</v>
      </c>
      <c r="I71" s="83" t="s">
        <v>485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535</v>
      </c>
      <c r="B72" s="83" t="s">
        <v>726</v>
      </c>
      <c r="C72" s="83">
        <v>0.08</v>
      </c>
      <c r="D72" s="83">
        <v>1.306</v>
      </c>
      <c r="E72" s="83">
        <v>1.623</v>
      </c>
      <c r="F72" s="83">
        <v>17.649999999999999</v>
      </c>
      <c r="G72" s="83">
        <v>0</v>
      </c>
      <c r="H72" s="83">
        <v>90</v>
      </c>
      <c r="I72" s="83" t="s">
        <v>481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536</v>
      </c>
      <c r="B73" s="83" t="s">
        <v>726</v>
      </c>
      <c r="C73" s="83">
        <v>0.08</v>
      </c>
      <c r="D73" s="83">
        <v>1.306</v>
      </c>
      <c r="E73" s="83">
        <v>1.623</v>
      </c>
      <c r="F73" s="83">
        <v>15.79</v>
      </c>
      <c r="G73" s="83">
        <v>0</v>
      </c>
      <c r="H73" s="83">
        <v>90</v>
      </c>
      <c r="I73" s="83" t="s">
        <v>481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537</v>
      </c>
      <c r="B74" s="83" t="s">
        <v>726</v>
      </c>
      <c r="C74" s="83">
        <v>0.08</v>
      </c>
      <c r="D74" s="83">
        <v>1.306</v>
      </c>
      <c r="E74" s="83">
        <v>1.623</v>
      </c>
      <c r="F74" s="83">
        <v>52.03</v>
      </c>
      <c r="G74" s="83">
        <v>180</v>
      </c>
      <c r="H74" s="83">
        <v>90</v>
      </c>
      <c r="I74" s="83" t="s">
        <v>485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538</v>
      </c>
      <c r="B75" s="83" t="s">
        <v>727</v>
      </c>
      <c r="C75" s="83">
        <v>0.3</v>
      </c>
      <c r="D75" s="83">
        <v>0.56899999999999995</v>
      </c>
      <c r="E75" s="83">
        <v>0.63700000000000001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539</v>
      </c>
      <c r="B76" s="83" t="s">
        <v>727</v>
      </c>
      <c r="C76" s="83">
        <v>0.3</v>
      </c>
      <c r="D76" s="83">
        <v>0.56899999999999995</v>
      </c>
      <c r="E76" s="83">
        <v>0.63700000000000001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529</v>
      </c>
      <c r="B77" s="83" t="s">
        <v>726</v>
      </c>
      <c r="C77" s="83">
        <v>0.08</v>
      </c>
      <c r="D77" s="83">
        <v>1.306</v>
      </c>
      <c r="E77" s="83">
        <v>1.623</v>
      </c>
      <c r="F77" s="83">
        <v>97.55</v>
      </c>
      <c r="G77" s="83">
        <v>0</v>
      </c>
      <c r="H77" s="83">
        <v>90</v>
      </c>
      <c r="I77" s="83" t="s">
        <v>481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530</v>
      </c>
      <c r="B78" s="83" t="s">
        <v>727</v>
      </c>
      <c r="C78" s="83">
        <v>0.3</v>
      </c>
      <c r="D78" s="83">
        <v>0.56899999999999995</v>
      </c>
      <c r="E78" s="83">
        <v>0.63700000000000001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533</v>
      </c>
      <c r="B79" s="83" t="s">
        <v>726</v>
      </c>
      <c r="C79" s="83">
        <v>0.08</v>
      </c>
      <c r="D79" s="83">
        <v>1.306</v>
      </c>
      <c r="E79" s="83">
        <v>1.623</v>
      </c>
      <c r="F79" s="83">
        <v>13.94</v>
      </c>
      <c r="G79" s="83">
        <v>180</v>
      </c>
      <c r="H79" s="83">
        <v>90</v>
      </c>
      <c r="I79" s="83" t="s">
        <v>485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532</v>
      </c>
      <c r="B80" s="83" t="s">
        <v>726</v>
      </c>
      <c r="C80" s="83">
        <v>0.08</v>
      </c>
      <c r="D80" s="83">
        <v>1.306</v>
      </c>
      <c r="E80" s="83">
        <v>1.623</v>
      </c>
      <c r="F80" s="83">
        <v>52.03</v>
      </c>
      <c r="G80" s="83">
        <v>90</v>
      </c>
      <c r="H80" s="83">
        <v>90</v>
      </c>
      <c r="I80" s="83" t="s">
        <v>483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531</v>
      </c>
      <c r="B81" s="83" t="s">
        <v>726</v>
      </c>
      <c r="C81" s="83">
        <v>0.08</v>
      </c>
      <c r="D81" s="83">
        <v>1.306</v>
      </c>
      <c r="E81" s="83">
        <v>1.623</v>
      </c>
      <c r="F81" s="83">
        <v>21.37</v>
      </c>
      <c r="G81" s="83">
        <v>0</v>
      </c>
      <c r="H81" s="83">
        <v>90</v>
      </c>
      <c r="I81" s="83" t="s">
        <v>481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534</v>
      </c>
      <c r="B82" s="83" t="s">
        <v>727</v>
      </c>
      <c r="C82" s="83">
        <v>0.3</v>
      </c>
      <c r="D82" s="83">
        <v>0.56899999999999995</v>
      </c>
      <c r="E82" s="83">
        <v>0.63700000000000001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496</v>
      </c>
      <c r="B83" s="83" t="s">
        <v>728</v>
      </c>
      <c r="C83" s="83">
        <v>0.08</v>
      </c>
      <c r="D83" s="83">
        <v>1.306</v>
      </c>
      <c r="E83" s="83">
        <v>1.623</v>
      </c>
      <c r="F83" s="83">
        <v>67.63</v>
      </c>
      <c r="G83" s="83">
        <v>90</v>
      </c>
      <c r="H83" s="83">
        <v>90</v>
      </c>
      <c r="I83" s="83" t="s">
        <v>483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495</v>
      </c>
      <c r="B84" s="83" t="s">
        <v>728</v>
      </c>
      <c r="C84" s="83">
        <v>0.08</v>
      </c>
      <c r="D84" s="83">
        <v>1.306</v>
      </c>
      <c r="E84" s="83">
        <v>1.623</v>
      </c>
      <c r="F84" s="83">
        <v>18.12</v>
      </c>
      <c r="G84" s="83">
        <v>0</v>
      </c>
      <c r="H84" s="83">
        <v>90</v>
      </c>
      <c r="I84" s="83" t="s">
        <v>481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500</v>
      </c>
      <c r="B85" s="83" t="s">
        <v>728</v>
      </c>
      <c r="C85" s="83">
        <v>0.08</v>
      </c>
      <c r="D85" s="83">
        <v>1.306</v>
      </c>
      <c r="E85" s="83">
        <v>1.623</v>
      </c>
      <c r="F85" s="83">
        <v>213.77</v>
      </c>
      <c r="G85" s="83">
        <v>0</v>
      </c>
      <c r="H85" s="83">
        <v>90</v>
      </c>
      <c r="I85" s="83" t="s">
        <v>481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502</v>
      </c>
      <c r="B86" s="83" t="s">
        <v>728</v>
      </c>
      <c r="C86" s="83">
        <v>0.08</v>
      </c>
      <c r="D86" s="83">
        <v>1.306</v>
      </c>
      <c r="E86" s="83">
        <v>1.623</v>
      </c>
      <c r="F86" s="83">
        <v>167.88</v>
      </c>
      <c r="G86" s="83">
        <v>180</v>
      </c>
      <c r="H86" s="83">
        <v>90</v>
      </c>
      <c r="I86" s="83" t="s">
        <v>485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503</v>
      </c>
      <c r="B87" s="83" t="s">
        <v>728</v>
      </c>
      <c r="C87" s="83">
        <v>0.08</v>
      </c>
      <c r="D87" s="83">
        <v>1.306</v>
      </c>
      <c r="E87" s="83">
        <v>1.623</v>
      </c>
      <c r="F87" s="83">
        <v>41.06</v>
      </c>
      <c r="G87" s="83">
        <v>270</v>
      </c>
      <c r="H87" s="83">
        <v>90</v>
      </c>
      <c r="I87" s="83" t="s">
        <v>487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501</v>
      </c>
      <c r="B88" s="83" t="s">
        <v>728</v>
      </c>
      <c r="C88" s="83">
        <v>0.08</v>
      </c>
      <c r="D88" s="83">
        <v>1.306</v>
      </c>
      <c r="E88" s="83">
        <v>1.623</v>
      </c>
      <c r="F88" s="83">
        <v>12.08</v>
      </c>
      <c r="G88" s="83">
        <v>0</v>
      </c>
      <c r="H88" s="83">
        <v>90</v>
      </c>
      <c r="I88" s="83" t="s">
        <v>481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504</v>
      </c>
      <c r="B89" s="83" t="s">
        <v>727</v>
      </c>
      <c r="C89" s="83">
        <v>0.3</v>
      </c>
      <c r="D89" s="83">
        <v>0.56899999999999995</v>
      </c>
      <c r="E89" s="83">
        <v>0.63700000000000001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493</v>
      </c>
      <c r="B90" s="83" t="s">
        <v>728</v>
      </c>
      <c r="C90" s="83">
        <v>0.08</v>
      </c>
      <c r="D90" s="83">
        <v>1.306</v>
      </c>
      <c r="E90" s="83">
        <v>1.623</v>
      </c>
      <c r="F90" s="83">
        <v>62.8</v>
      </c>
      <c r="G90" s="83">
        <v>0</v>
      </c>
      <c r="H90" s="83">
        <v>90</v>
      </c>
      <c r="I90" s="83" t="s">
        <v>481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489</v>
      </c>
      <c r="B91" s="83" t="s">
        <v>728</v>
      </c>
      <c r="C91" s="83">
        <v>0.08</v>
      </c>
      <c r="D91" s="83">
        <v>1.306</v>
      </c>
      <c r="E91" s="83">
        <v>1.623</v>
      </c>
      <c r="F91" s="83">
        <v>45.89</v>
      </c>
      <c r="G91" s="83">
        <v>180</v>
      </c>
      <c r="H91" s="83">
        <v>90</v>
      </c>
      <c r="I91" s="83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490</v>
      </c>
      <c r="B92" s="83" t="s">
        <v>728</v>
      </c>
      <c r="C92" s="83">
        <v>0.08</v>
      </c>
      <c r="D92" s="83">
        <v>1.306</v>
      </c>
      <c r="E92" s="83">
        <v>1.623</v>
      </c>
      <c r="F92" s="83">
        <v>22.95</v>
      </c>
      <c r="G92" s="83">
        <v>270</v>
      </c>
      <c r="H92" s="83">
        <v>90</v>
      </c>
      <c r="I92" s="83" t="s">
        <v>487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491</v>
      </c>
      <c r="B93" s="83" t="s">
        <v>727</v>
      </c>
      <c r="C93" s="83">
        <v>0.3</v>
      </c>
      <c r="D93" s="83">
        <v>0.56899999999999995</v>
      </c>
      <c r="E93" s="83">
        <v>0.63700000000000001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492</v>
      </c>
      <c r="B94" s="83" t="s">
        <v>728</v>
      </c>
      <c r="C94" s="83">
        <v>0.08</v>
      </c>
      <c r="D94" s="83">
        <v>1.306</v>
      </c>
      <c r="E94" s="83">
        <v>1.623</v>
      </c>
      <c r="F94" s="83">
        <v>26.57</v>
      </c>
      <c r="G94" s="83">
        <v>270</v>
      </c>
      <c r="H94" s="83">
        <v>90</v>
      </c>
      <c r="I94" s="83" t="s">
        <v>487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505</v>
      </c>
      <c r="B95" s="83" t="s">
        <v>726</v>
      </c>
      <c r="C95" s="83">
        <v>0.08</v>
      </c>
      <c r="D95" s="83">
        <v>1.306</v>
      </c>
      <c r="E95" s="83">
        <v>1.623</v>
      </c>
      <c r="F95" s="83">
        <v>55.74</v>
      </c>
      <c r="G95" s="83">
        <v>180</v>
      </c>
      <c r="H95" s="83">
        <v>90</v>
      </c>
      <c r="I95" s="83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506</v>
      </c>
      <c r="B96" s="83" t="s">
        <v>726</v>
      </c>
      <c r="C96" s="83">
        <v>0.08</v>
      </c>
      <c r="D96" s="83">
        <v>1.306</v>
      </c>
      <c r="E96" s="83">
        <v>1.623</v>
      </c>
      <c r="F96" s="83">
        <v>104.06</v>
      </c>
      <c r="G96" s="83">
        <v>270</v>
      </c>
      <c r="H96" s="83">
        <v>90</v>
      </c>
      <c r="I96" s="83" t="s">
        <v>487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519</v>
      </c>
      <c r="B97" s="83" t="s">
        <v>726</v>
      </c>
      <c r="C97" s="83">
        <v>0.08</v>
      </c>
      <c r="D97" s="83">
        <v>1.306</v>
      </c>
      <c r="E97" s="83">
        <v>1.623</v>
      </c>
      <c r="F97" s="83">
        <v>13.94</v>
      </c>
      <c r="G97" s="83">
        <v>180</v>
      </c>
      <c r="H97" s="83">
        <v>90</v>
      </c>
      <c r="I97" s="83" t="s">
        <v>485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520</v>
      </c>
      <c r="B98" s="83" t="s">
        <v>726</v>
      </c>
      <c r="C98" s="83">
        <v>0.08</v>
      </c>
      <c r="D98" s="83">
        <v>1.306</v>
      </c>
      <c r="E98" s="83">
        <v>1.623</v>
      </c>
      <c r="F98" s="83">
        <v>26.01</v>
      </c>
      <c r="G98" s="83">
        <v>270</v>
      </c>
      <c r="H98" s="83">
        <v>90</v>
      </c>
      <c r="I98" s="83" t="s">
        <v>487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521</v>
      </c>
      <c r="B99" s="83" t="s">
        <v>727</v>
      </c>
      <c r="C99" s="83">
        <v>0.3</v>
      </c>
      <c r="D99" s="83">
        <v>0.56899999999999995</v>
      </c>
      <c r="E99" s="83">
        <v>0.63700000000000001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507</v>
      </c>
      <c r="B100" s="83" t="s">
        <v>726</v>
      </c>
      <c r="C100" s="83">
        <v>0.08</v>
      </c>
      <c r="D100" s="83">
        <v>1.306</v>
      </c>
      <c r="E100" s="83">
        <v>1.623</v>
      </c>
      <c r="F100" s="83">
        <v>55.74</v>
      </c>
      <c r="G100" s="83">
        <v>0</v>
      </c>
      <c r="H100" s="83">
        <v>90</v>
      </c>
      <c r="I100" s="83" t="s">
        <v>481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508</v>
      </c>
      <c r="B101" s="83" t="s">
        <v>726</v>
      </c>
      <c r="C101" s="83">
        <v>0.08</v>
      </c>
      <c r="D101" s="83">
        <v>1.306</v>
      </c>
      <c r="E101" s="83">
        <v>1.623</v>
      </c>
      <c r="F101" s="83">
        <v>104.05</v>
      </c>
      <c r="G101" s="83">
        <v>270</v>
      </c>
      <c r="H101" s="83">
        <v>90</v>
      </c>
      <c r="I101" s="83" t="s">
        <v>487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522</v>
      </c>
      <c r="B102" s="83" t="s">
        <v>726</v>
      </c>
      <c r="C102" s="83">
        <v>0.08</v>
      </c>
      <c r="D102" s="83">
        <v>1.306</v>
      </c>
      <c r="E102" s="83">
        <v>1.623</v>
      </c>
      <c r="F102" s="83">
        <v>13.94</v>
      </c>
      <c r="G102" s="83">
        <v>0</v>
      </c>
      <c r="H102" s="83">
        <v>90</v>
      </c>
      <c r="I102" s="83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523</v>
      </c>
      <c r="B103" s="83" t="s">
        <v>726</v>
      </c>
      <c r="C103" s="83">
        <v>0.08</v>
      </c>
      <c r="D103" s="83">
        <v>1.306</v>
      </c>
      <c r="E103" s="83">
        <v>1.623</v>
      </c>
      <c r="F103" s="83">
        <v>26.01</v>
      </c>
      <c r="G103" s="83">
        <v>270</v>
      </c>
      <c r="H103" s="83">
        <v>90</v>
      </c>
      <c r="I103" s="83" t="s">
        <v>487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524</v>
      </c>
      <c r="B104" s="83" t="s">
        <v>727</v>
      </c>
      <c r="C104" s="83">
        <v>0.3</v>
      </c>
      <c r="D104" s="83">
        <v>0.56899999999999995</v>
      </c>
      <c r="E104" s="83">
        <v>0.63700000000000001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509</v>
      </c>
      <c r="B105" s="83" t="s">
        <v>726</v>
      </c>
      <c r="C105" s="83">
        <v>0.08</v>
      </c>
      <c r="D105" s="83">
        <v>1.306</v>
      </c>
      <c r="E105" s="83">
        <v>1.623</v>
      </c>
      <c r="F105" s="83">
        <v>847.14</v>
      </c>
      <c r="G105" s="83">
        <v>180</v>
      </c>
      <c r="H105" s="83">
        <v>90</v>
      </c>
      <c r="I105" s="83" t="s">
        <v>485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525</v>
      </c>
      <c r="B106" s="83" t="s">
        <v>726</v>
      </c>
      <c r="C106" s="83">
        <v>0.08</v>
      </c>
      <c r="D106" s="83">
        <v>1.306</v>
      </c>
      <c r="E106" s="83">
        <v>1.623</v>
      </c>
      <c r="F106" s="83">
        <v>183.96</v>
      </c>
      <c r="G106" s="83">
        <v>180</v>
      </c>
      <c r="H106" s="83">
        <v>90</v>
      </c>
      <c r="I106" s="83" t="s">
        <v>485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526</v>
      </c>
      <c r="B107" s="83" t="s">
        <v>727</v>
      </c>
      <c r="C107" s="83">
        <v>0.3</v>
      </c>
      <c r="D107" s="83">
        <v>0.56899999999999995</v>
      </c>
      <c r="E107" s="83">
        <v>0.63700000000000001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510</v>
      </c>
      <c r="B108" s="83" t="s">
        <v>726</v>
      </c>
      <c r="C108" s="83">
        <v>0.08</v>
      </c>
      <c r="D108" s="83">
        <v>1.306</v>
      </c>
      <c r="E108" s="83">
        <v>1.623</v>
      </c>
      <c r="F108" s="83">
        <v>847.37</v>
      </c>
      <c r="G108" s="83">
        <v>0</v>
      </c>
      <c r="H108" s="83">
        <v>90</v>
      </c>
      <c r="I108" s="83" t="s">
        <v>481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511</v>
      </c>
      <c r="B109" s="83" t="s">
        <v>726</v>
      </c>
      <c r="C109" s="83">
        <v>0.08</v>
      </c>
      <c r="D109" s="83">
        <v>1.306</v>
      </c>
      <c r="E109" s="83">
        <v>1.623</v>
      </c>
      <c r="F109" s="83">
        <v>104.06</v>
      </c>
      <c r="G109" s="83">
        <v>90</v>
      </c>
      <c r="H109" s="83">
        <v>90</v>
      </c>
      <c r="I109" s="83" t="s">
        <v>483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512</v>
      </c>
      <c r="B110" s="83" t="s">
        <v>726</v>
      </c>
      <c r="C110" s="83">
        <v>0.08</v>
      </c>
      <c r="D110" s="83">
        <v>1.306</v>
      </c>
      <c r="E110" s="83">
        <v>1.623</v>
      </c>
      <c r="F110" s="83">
        <v>55.74</v>
      </c>
      <c r="G110" s="83">
        <v>180</v>
      </c>
      <c r="H110" s="83">
        <v>90</v>
      </c>
      <c r="I110" s="83" t="s">
        <v>485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514</v>
      </c>
      <c r="B111" s="83" t="s">
        <v>726</v>
      </c>
      <c r="C111" s="83">
        <v>0.08</v>
      </c>
      <c r="D111" s="83">
        <v>1.306</v>
      </c>
      <c r="E111" s="83">
        <v>1.623</v>
      </c>
      <c r="F111" s="83">
        <v>104.05</v>
      </c>
      <c r="G111" s="83">
        <v>90</v>
      </c>
      <c r="H111" s="83">
        <v>90</v>
      </c>
      <c r="I111" s="83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513</v>
      </c>
      <c r="B112" s="83" t="s">
        <v>726</v>
      </c>
      <c r="C112" s="83">
        <v>0.08</v>
      </c>
      <c r="D112" s="83">
        <v>1.306</v>
      </c>
      <c r="E112" s="83">
        <v>1.623</v>
      </c>
      <c r="F112" s="83">
        <v>55.74</v>
      </c>
      <c r="G112" s="83">
        <v>0</v>
      </c>
      <c r="H112" s="83">
        <v>90</v>
      </c>
      <c r="I112" s="83" t="s">
        <v>481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494</v>
      </c>
      <c r="B113" s="83" t="s">
        <v>728</v>
      </c>
      <c r="C113" s="83">
        <v>0.08</v>
      </c>
      <c r="D113" s="83">
        <v>1.306</v>
      </c>
      <c r="E113" s="83">
        <v>1.623</v>
      </c>
      <c r="F113" s="83">
        <v>36.229999999999997</v>
      </c>
      <c r="G113" s="83">
        <v>0</v>
      </c>
      <c r="H113" s="83">
        <v>90</v>
      </c>
      <c r="I113" s="83" t="s">
        <v>481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175</v>
      </c>
      <c r="C115" s="83" t="s">
        <v>540</v>
      </c>
      <c r="D115" s="83" t="s">
        <v>541</v>
      </c>
      <c r="E115" s="83" t="s">
        <v>542</v>
      </c>
      <c r="F115" s="83" t="s">
        <v>170</v>
      </c>
      <c r="G115" s="83" t="s">
        <v>543</v>
      </c>
      <c r="H115" s="83" t="s">
        <v>544</v>
      </c>
      <c r="I115" s="83" t="s">
        <v>545</v>
      </c>
      <c r="J115" s="83" t="s">
        <v>476</v>
      </c>
      <c r="K115" s="83" t="s">
        <v>478</v>
      </c>
      <c r="L115"/>
      <c r="M115"/>
      <c r="N115"/>
      <c r="O115"/>
      <c r="P115"/>
      <c r="Q115"/>
      <c r="R115"/>
      <c r="S115"/>
    </row>
    <row r="116" spans="1:19">
      <c r="A116" s="83" t="s">
        <v>569</v>
      </c>
      <c r="B116" s="83" t="s">
        <v>877</v>
      </c>
      <c r="C116" s="83">
        <v>32.21</v>
      </c>
      <c r="D116" s="83">
        <v>32.21</v>
      </c>
      <c r="E116" s="83">
        <v>5.835</v>
      </c>
      <c r="F116" s="83">
        <v>0.54</v>
      </c>
      <c r="G116" s="83">
        <v>0.38400000000000001</v>
      </c>
      <c r="H116" s="83" t="s">
        <v>547</v>
      </c>
      <c r="I116" s="83" t="s">
        <v>527</v>
      </c>
      <c r="J116" s="83">
        <v>0</v>
      </c>
      <c r="K116" s="83" t="s">
        <v>481</v>
      </c>
      <c r="L116"/>
      <c r="M116"/>
      <c r="N116"/>
      <c r="O116"/>
      <c r="P116"/>
      <c r="Q116"/>
      <c r="R116"/>
      <c r="S116"/>
    </row>
    <row r="117" spans="1:19">
      <c r="A117" s="83" t="s">
        <v>548</v>
      </c>
      <c r="B117" s="83" t="s">
        <v>877</v>
      </c>
      <c r="C117" s="83">
        <v>65.62</v>
      </c>
      <c r="D117" s="83">
        <v>65.62</v>
      </c>
      <c r="E117" s="83">
        <v>5.835</v>
      </c>
      <c r="F117" s="83">
        <v>0.54</v>
      </c>
      <c r="G117" s="83">
        <v>0.38400000000000001</v>
      </c>
      <c r="H117" s="83" t="s">
        <v>547</v>
      </c>
      <c r="I117" s="83" t="s">
        <v>498</v>
      </c>
      <c r="J117" s="83">
        <v>180</v>
      </c>
      <c r="K117" s="83" t="s">
        <v>485</v>
      </c>
      <c r="L117"/>
      <c r="M117"/>
      <c r="N117"/>
      <c r="O117"/>
      <c r="P117"/>
      <c r="Q117"/>
      <c r="R117"/>
      <c r="S117"/>
    </row>
    <row r="118" spans="1:19">
      <c r="A118" s="83" t="s">
        <v>560</v>
      </c>
      <c r="B118" s="83" t="s">
        <v>877</v>
      </c>
      <c r="C118" s="83">
        <v>5.82</v>
      </c>
      <c r="D118" s="83">
        <v>23.29</v>
      </c>
      <c r="E118" s="83">
        <v>5.835</v>
      </c>
      <c r="F118" s="83">
        <v>0.54</v>
      </c>
      <c r="G118" s="83">
        <v>0.38400000000000001</v>
      </c>
      <c r="H118" s="83" t="s">
        <v>547</v>
      </c>
      <c r="I118" s="83" t="s">
        <v>515</v>
      </c>
      <c r="J118" s="83">
        <v>0</v>
      </c>
      <c r="K118" s="83" t="s">
        <v>481</v>
      </c>
      <c r="L118"/>
      <c r="M118"/>
      <c r="N118"/>
      <c r="O118"/>
      <c r="P118"/>
      <c r="Q118"/>
      <c r="R118"/>
      <c r="S118"/>
    </row>
    <row r="119" spans="1:19">
      <c r="A119" s="83" t="s">
        <v>562</v>
      </c>
      <c r="B119" s="83" t="s">
        <v>877</v>
      </c>
      <c r="C119" s="83">
        <v>2.15</v>
      </c>
      <c r="D119" s="83">
        <v>8.58</v>
      </c>
      <c r="E119" s="83">
        <v>5.835</v>
      </c>
      <c r="F119" s="83">
        <v>0.54</v>
      </c>
      <c r="G119" s="83">
        <v>0.38400000000000001</v>
      </c>
      <c r="H119" s="83" t="s">
        <v>547</v>
      </c>
      <c r="I119" s="83" t="s">
        <v>517</v>
      </c>
      <c r="J119" s="83">
        <v>180</v>
      </c>
      <c r="K119" s="83" t="s">
        <v>485</v>
      </c>
      <c r="L119"/>
      <c r="M119"/>
      <c r="N119"/>
      <c r="O119"/>
      <c r="P119"/>
      <c r="Q119"/>
      <c r="R119"/>
      <c r="S119"/>
    </row>
    <row r="120" spans="1:19">
      <c r="A120" s="83" t="s">
        <v>561</v>
      </c>
      <c r="B120" s="83" t="s">
        <v>877</v>
      </c>
      <c r="C120" s="83">
        <v>2.15</v>
      </c>
      <c r="D120" s="83">
        <v>8.59</v>
      </c>
      <c r="E120" s="83">
        <v>5.835</v>
      </c>
      <c r="F120" s="83">
        <v>0.54</v>
      </c>
      <c r="G120" s="83">
        <v>0.38400000000000001</v>
      </c>
      <c r="H120" s="83" t="s">
        <v>547</v>
      </c>
      <c r="I120" s="83" t="s">
        <v>516</v>
      </c>
      <c r="J120" s="83">
        <v>0</v>
      </c>
      <c r="K120" s="83" t="s">
        <v>481</v>
      </c>
      <c r="L120"/>
      <c r="M120"/>
      <c r="N120"/>
      <c r="O120"/>
      <c r="P120"/>
      <c r="Q120"/>
      <c r="R120"/>
      <c r="S120"/>
    </row>
    <row r="121" spans="1:19">
      <c r="A121" s="83" t="s">
        <v>563</v>
      </c>
      <c r="B121" s="83" t="s">
        <v>877</v>
      </c>
      <c r="C121" s="83">
        <v>5.82</v>
      </c>
      <c r="D121" s="83">
        <v>23.29</v>
      </c>
      <c r="E121" s="83">
        <v>5.835</v>
      </c>
      <c r="F121" s="83">
        <v>0.54</v>
      </c>
      <c r="G121" s="83">
        <v>0.38400000000000001</v>
      </c>
      <c r="H121" s="83" t="s">
        <v>547</v>
      </c>
      <c r="I121" s="83" t="s">
        <v>518</v>
      </c>
      <c r="J121" s="83">
        <v>180</v>
      </c>
      <c r="K121" s="83" t="s">
        <v>485</v>
      </c>
      <c r="L121"/>
      <c r="M121"/>
      <c r="N121"/>
      <c r="O121"/>
      <c r="P121"/>
      <c r="Q121"/>
      <c r="R121"/>
      <c r="S121"/>
    </row>
    <row r="122" spans="1:19">
      <c r="A122" s="83" t="s">
        <v>574</v>
      </c>
      <c r="B122" s="83" t="s">
        <v>877</v>
      </c>
      <c r="C122" s="83">
        <v>5.83</v>
      </c>
      <c r="D122" s="83">
        <v>5.83</v>
      </c>
      <c r="E122" s="83">
        <v>5.835</v>
      </c>
      <c r="F122" s="83">
        <v>0.54</v>
      </c>
      <c r="G122" s="83">
        <v>0.38400000000000001</v>
      </c>
      <c r="H122" s="83" t="s">
        <v>547</v>
      </c>
      <c r="I122" s="83" t="s">
        <v>535</v>
      </c>
      <c r="J122" s="83">
        <v>0</v>
      </c>
      <c r="K122" s="83" t="s">
        <v>481</v>
      </c>
      <c r="L122"/>
      <c r="M122"/>
      <c r="N122"/>
      <c r="O122"/>
      <c r="P122"/>
      <c r="Q122"/>
      <c r="R122"/>
      <c r="S122"/>
    </row>
    <row r="123" spans="1:19">
      <c r="A123" s="83" t="s">
        <v>575</v>
      </c>
      <c r="B123" s="83" t="s">
        <v>877</v>
      </c>
      <c r="C123" s="83">
        <v>5.21</v>
      </c>
      <c r="D123" s="83">
        <v>5.21</v>
      </c>
      <c r="E123" s="83">
        <v>5.835</v>
      </c>
      <c r="F123" s="83">
        <v>0.54</v>
      </c>
      <c r="G123" s="83">
        <v>0.38400000000000001</v>
      </c>
      <c r="H123" s="83" t="s">
        <v>547</v>
      </c>
      <c r="I123" s="83" t="s">
        <v>536</v>
      </c>
      <c r="J123" s="83">
        <v>0</v>
      </c>
      <c r="K123" s="83" t="s">
        <v>481</v>
      </c>
      <c r="L123"/>
      <c r="M123"/>
      <c r="N123"/>
      <c r="O123"/>
      <c r="P123"/>
      <c r="Q123"/>
      <c r="R123"/>
      <c r="S123"/>
    </row>
    <row r="124" spans="1:19">
      <c r="A124" s="83" t="s">
        <v>576</v>
      </c>
      <c r="B124" s="83" t="s">
        <v>877</v>
      </c>
      <c r="C124" s="83">
        <v>17.18</v>
      </c>
      <c r="D124" s="83">
        <v>17.18</v>
      </c>
      <c r="E124" s="83">
        <v>5.835</v>
      </c>
      <c r="F124" s="83">
        <v>0.54</v>
      </c>
      <c r="G124" s="83">
        <v>0.38400000000000001</v>
      </c>
      <c r="H124" s="83" t="s">
        <v>547</v>
      </c>
      <c r="I124" s="83" t="s">
        <v>537</v>
      </c>
      <c r="J124" s="83">
        <v>180</v>
      </c>
      <c r="K124" s="83" t="s">
        <v>485</v>
      </c>
      <c r="L124"/>
      <c r="M124"/>
      <c r="N124"/>
      <c r="O124"/>
      <c r="P124"/>
      <c r="Q124"/>
      <c r="R124"/>
      <c r="S124"/>
    </row>
    <row r="125" spans="1:19">
      <c r="A125" s="83" t="s">
        <v>570</v>
      </c>
      <c r="B125" s="83" t="s">
        <v>877</v>
      </c>
      <c r="C125" s="83">
        <v>32.21</v>
      </c>
      <c r="D125" s="83">
        <v>32.21</v>
      </c>
      <c r="E125" s="83">
        <v>5.835</v>
      </c>
      <c r="F125" s="83">
        <v>0.54</v>
      </c>
      <c r="G125" s="83">
        <v>0.38400000000000001</v>
      </c>
      <c r="H125" s="83" t="s">
        <v>547</v>
      </c>
      <c r="I125" s="83" t="s">
        <v>529</v>
      </c>
      <c r="J125" s="83">
        <v>0</v>
      </c>
      <c r="K125" s="83" t="s">
        <v>481</v>
      </c>
      <c r="L125"/>
      <c r="M125"/>
      <c r="N125"/>
      <c r="O125"/>
      <c r="P125"/>
      <c r="Q125"/>
      <c r="R125"/>
      <c r="S125"/>
    </row>
    <row r="126" spans="1:19">
      <c r="A126" s="83" t="s">
        <v>573</v>
      </c>
      <c r="B126" s="83" t="s">
        <v>877</v>
      </c>
      <c r="C126" s="83">
        <v>4.5999999999999996</v>
      </c>
      <c r="D126" s="83">
        <v>4.5999999999999996</v>
      </c>
      <c r="E126" s="83">
        <v>5.835</v>
      </c>
      <c r="F126" s="83">
        <v>0.54</v>
      </c>
      <c r="G126" s="83">
        <v>0.38400000000000001</v>
      </c>
      <c r="H126" s="83" t="s">
        <v>547</v>
      </c>
      <c r="I126" s="83" t="s">
        <v>533</v>
      </c>
      <c r="J126" s="83">
        <v>180</v>
      </c>
      <c r="K126" s="83" t="s">
        <v>485</v>
      </c>
      <c r="L126"/>
      <c r="M126"/>
      <c r="N126"/>
      <c r="O126"/>
      <c r="P126"/>
      <c r="Q126"/>
      <c r="R126"/>
      <c r="S126"/>
    </row>
    <row r="127" spans="1:19">
      <c r="A127" s="83" t="s">
        <v>572</v>
      </c>
      <c r="B127" s="83" t="s">
        <v>877</v>
      </c>
      <c r="C127" s="83">
        <v>17.18</v>
      </c>
      <c r="D127" s="83">
        <v>17.18</v>
      </c>
      <c r="E127" s="83">
        <v>5.835</v>
      </c>
      <c r="F127" s="83">
        <v>0.54</v>
      </c>
      <c r="G127" s="83">
        <v>0.38400000000000001</v>
      </c>
      <c r="H127" s="83" t="s">
        <v>547</v>
      </c>
      <c r="I127" s="83" t="s">
        <v>532</v>
      </c>
      <c r="J127" s="83">
        <v>90</v>
      </c>
      <c r="K127" s="83" t="s">
        <v>483</v>
      </c>
      <c r="L127"/>
      <c r="M127"/>
      <c r="N127"/>
      <c r="O127"/>
      <c r="P127"/>
      <c r="Q127"/>
      <c r="R127"/>
      <c r="S127"/>
    </row>
    <row r="128" spans="1:19">
      <c r="A128" s="83" t="s">
        <v>571</v>
      </c>
      <c r="B128" s="83" t="s">
        <v>877</v>
      </c>
      <c r="C128" s="83">
        <v>4.5999999999999996</v>
      </c>
      <c r="D128" s="83">
        <v>4.5999999999999996</v>
      </c>
      <c r="E128" s="83">
        <v>5.835</v>
      </c>
      <c r="F128" s="83">
        <v>0.54</v>
      </c>
      <c r="G128" s="83">
        <v>0.38400000000000001</v>
      </c>
      <c r="H128" s="83" t="s">
        <v>547</v>
      </c>
      <c r="I128" s="83" t="s">
        <v>531</v>
      </c>
      <c r="J128" s="83">
        <v>0</v>
      </c>
      <c r="K128" s="83" t="s">
        <v>481</v>
      </c>
      <c r="L128"/>
      <c r="M128"/>
      <c r="N128"/>
      <c r="O128"/>
      <c r="P128"/>
      <c r="Q128"/>
      <c r="R128"/>
      <c r="S128"/>
    </row>
    <row r="129" spans="1:19">
      <c r="A129" s="83" t="s">
        <v>549</v>
      </c>
      <c r="B129" s="83" t="s">
        <v>877</v>
      </c>
      <c r="C129" s="83">
        <v>85.24</v>
      </c>
      <c r="D129" s="83">
        <v>85.24</v>
      </c>
      <c r="E129" s="83">
        <v>5.835</v>
      </c>
      <c r="F129" s="83">
        <v>0.54</v>
      </c>
      <c r="G129" s="83">
        <v>0.38400000000000001</v>
      </c>
      <c r="H129" s="83" t="s">
        <v>547</v>
      </c>
      <c r="I129" s="83" t="s">
        <v>502</v>
      </c>
      <c r="J129" s="83">
        <v>180</v>
      </c>
      <c r="K129" s="83" t="s">
        <v>485</v>
      </c>
      <c r="L129"/>
      <c r="M129"/>
      <c r="N129"/>
      <c r="O129"/>
      <c r="P129"/>
      <c r="Q129"/>
      <c r="R129"/>
      <c r="S129"/>
    </row>
    <row r="130" spans="1:19">
      <c r="A130" s="83" t="s">
        <v>546</v>
      </c>
      <c r="B130" s="83" t="s">
        <v>877</v>
      </c>
      <c r="C130" s="83">
        <v>23.3</v>
      </c>
      <c r="D130" s="83">
        <v>23.3</v>
      </c>
      <c r="E130" s="83">
        <v>5.835</v>
      </c>
      <c r="F130" s="83">
        <v>0.54</v>
      </c>
      <c r="G130" s="83">
        <v>0.38400000000000001</v>
      </c>
      <c r="H130" s="83" t="s">
        <v>547</v>
      </c>
      <c r="I130" s="83" t="s">
        <v>489</v>
      </c>
      <c r="J130" s="83">
        <v>180</v>
      </c>
      <c r="K130" s="83" t="s">
        <v>485</v>
      </c>
      <c r="L130"/>
      <c r="M130"/>
      <c r="N130"/>
      <c r="O130"/>
      <c r="P130"/>
      <c r="Q130"/>
      <c r="R130"/>
      <c r="S130"/>
    </row>
    <row r="131" spans="1:19">
      <c r="A131" s="83" t="s">
        <v>550</v>
      </c>
      <c r="B131" s="83" t="s">
        <v>878</v>
      </c>
      <c r="C131" s="83">
        <v>4.5999999999999996</v>
      </c>
      <c r="D131" s="83">
        <v>18.39</v>
      </c>
      <c r="E131" s="83">
        <v>5.835</v>
      </c>
      <c r="F131" s="83">
        <v>0.54</v>
      </c>
      <c r="G131" s="83">
        <v>0.38400000000000001</v>
      </c>
      <c r="H131" s="83" t="s">
        <v>547</v>
      </c>
      <c r="I131" s="83" t="s">
        <v>505</v>
      </c>
      <c r="J131" s="83">
        <v>180</v>
      </c>
      <c r="K131" s="83" t="s">
        <v>485</v>
      </c>
      <c r="L131"/>
      <c r="M131"/>
      <c r="N131"/>
      <c r="O131"/>
      <c r="P131"/>
      <c r="Q131"/>
      <c r="R131"/>
      <c r="S131"/>
    </row>
    <row r="132" spans="1:19">
      <c r="A132" s="83" t="s">
        <v>551</v>
      </c>
      <c r="B132" s="83" t="s">
        <v>878</v>
      </c>
      <c r="C132" s="83">
        <v>8.58</v>
      </c>
      <c r="D132" s="83">
        <v>34.33</v>
      </c>
      <c r="E132" s="83">
        <v>5.835</v>
      </c>
      <c r="F132" s="83">
        <v>0.54</v>
      </c>
      <c r="G132" s="83">
        <v>0.38400000000000001</v>
      </c>
      <c r="H132" s="83" t="s">
        <v>547</v>
      </c>
      <c r="I132" s="83" t="s">
        <v>506</v>
      </c>
      <c r="J132" s="83">
        <v>270</v>
      </c>
      <c r="K132" s="83" t="s">
        <v>487</v>
      </c>
      <c r="L132"/>
      <c r="M132"/>
      <c r="N132"/>
      <c r="O132"/>
      <c r="P132"/>
      <c r="Q132"/>
      <c r="R132"/>
      <c r="S132"/>
    </row>
    <row r="133" spans="1:19">
      <c r="A133" s="83" t="s">
        <v>564</v>
      </c>
      <c r="B133" s="83" t="s">
        <v>878</v>
      </c>
      <c r="C133" s="83">
        <v>4.5999999999999996</v>
      </c>
      <c r="D133" s="83">
        <v>4.5999999999999996</v>
      </c>
      <c r="E133" s="83">
        <v>5.835</v>
      </c>
      <c r="F133" s="83">
        <v>0.54</v>
      </c>
      <c r="G133" s="83">
        <v>0.38400000000000001</v>
      </c>
      <c r="H133" s="83" t="s">
        <v>547</v>
      </c>
      <c r="I133" s="83" t="s">
        <v>519</v>
      </c>
      <c r="J133" s="83">
        <v>180</v>
      </c>
      <c r="K133" s="83" t="s">
        <v>485</v>
      </c>
      <c r="L133"/>
      <c r="M133"/>
      <c r="N133"/>
      <c r="O133"/>
      <c r="P133"/>
      <c r="Q133"/>
      <c r="R133"/>
      <c r="S133"/>
    </row>
    <row r="134" spans="1:19">
      <c r="A134" s="83" t="s">
        <v>565</v>
      </c>
      <c r="B134" s="83" t="s">
        <v>878</v>
      </c>
      <c r="C134" s="83">
        <v>8.59</v>
      </c>
      <c r="D134" s="83">
        <v>8.59</v>
      </c>
      <c r="E134" s="83">
        <v>5.835</v>
      </c>
      <c r="F134" s="83">
        <v>0.54</v>
      </c>
      <c r="G134" s="83">
        <v>0.38400000000000001</v>
      </c>
      <c r="H134" s="83" t="s">
        <v>547</v>
      </c>
      <c r="I134" s="83" t="s">
        <v>520</v>
      </c>
      <c r="J134" s="83">
        <v>270</v>
      </c>
      <c r="K134" s="83" t="s">
        <v>487</v>
      </c>
      <c r="L134"/>
      <c r="M134"/>
      <c r="N134"/>
      <c r="O134"/>
      <c r="P134"/>
      <c r="Q134"/>
      <c r="R134"/>
      <c r="S134"/>
    </row>
    <row r="135" spans="1:19">
      <c r="A135" s="83" t="s">
        <v>552</v>
      </c>
      <c r="B135" s="83" t="s">
        <v>878</v>
      </c>
      <c r="C135" s="83">
        <v>4.5999999999999996</v>
      </c>
      <c r="D135" s="83">
        <v>18.39</v>
      </c>
      <c r="E135" s="83">
        <v>5.835</v>
      </c>
      <c r="F135" s="83">
        <v>0.54</v>
      </c>
      <c r="G135" s="83">
        <v>0.38400000000000001</v>
      </c>
      <c r="H135" s="83" t="s">
        <v>547</v>
      </c>
      <c r="I135" s="83" t="s">
        <v>507</v>
      </c>
      <c r="J135" s="83">
        <v>0</v>
      </c>
      <c r="K135" s="83" t="s">
        <v>481</v>
      </c>
      <c r="L135"/>
      <c r="M135"/>
      <c r="N135"/>
      <c r="O135"/>
      <c r="P135"/>
      <c r="Q135"/>
      <c r="R135"/>
      <c r="S135"/>
    </row>
    <row r="136" spans="1:19">
      <c r="A136" s="83" t="s">
        <v>553</v>
      </c>
      <c r="B136" s="83" t="s">
        <v>878</v>
      </c>
      <c r="C136" s="83">
        <v>8.58</v>
      </c>
      <c r="D136" s="83">
        <v>34.33</v>
      </c>
      <c r="E136" s="83">
        <v>5.835</v>
      </c>
      <c r="F136" s="83">
        <v>0.54</v>
      </c>
      <c r="G136" s="83">
        <v>0.38400000000000001</v>
      </c>
      <c r="H136" s="83" t="s">
        <v>547</v>
      </c>
      <c r="I136" s="83" t="s">
        <v>508</v>
      </c>
      <c r="J136" s="83">
        <v>270</v>
      </c>
      <c r="K136" s="83" t="s">
        <v>487</v>
      </c>
      <c r="L136"/>
      <c r="M136"/>
      <c r="N136"/>
      <c r="O136"/>
      <c r="P136"/>
      <c r="Q136"/>
      <c r="R136"/>
      <c r="S136"/>
    </row>
    <row r="137" spans="1:19">
      <c r="A137" s="83" t="s">
        <v>566</v>
      </c>
      <c r="B137" s="83" t="s">
        <v>878</v>
      </c>
      <c r="C137" s="83">
        <v>4.5999999999999996</v>
      </c>
      <c r="D137" s="83">
        <v>4.5999999999999996</v>
      </c>
      <c r="E137" s="83">
        <v>5.835</v>
      </c>
      <c r="F137" s="83">
        <v>0.54</v>
      </c>
      <c r="G137" s="83">
        <v>0.38400000000000001</v>
      </c>
      <c r="H137" s="83" t="s">
        <v>547</v>
      </c>
      <c r="I137" s="83" t="s">
        <v>522</v>
      </c>
      <c r="J137" s="83">
        <v>0</v>
      </c>
      <c r="K137" s="83" t="s">
        <v>481</v>
      </c>
      <c r="L137"/>
      <c r="M137"/>
      <c r="N137"/>
      <c r="O137"/>
      <c r="P137"/>
      <c r="Q137"/>
      <c r="R137"/>
      <c r="S137"/>
    </row>
    <row r="138" spans="1:19">
      <c r="A138" s="83" t="s">
        <v>567</v>
      </c>
      <c r="B138" s="83" t="s">
        <v>878</v>
      </c>
      <c r="C138" s="83">
        <v>8.59</v>
      </c>
      <c r="D138" s="83">
        <v>8.59</v>
      </c>
      <c r="E138" s="83">
        <v>5.835</v>
      </c>
      <c r="F138" s="83">
        <v>0.54</v>
      </c>
      <c r="G138" s="83">
        <v>0.38400000000000001</v>
      </c>
      <c r="H138" s="83" t="s">
        <v>547</v>
      </c>
      <c r="I138" s="83" t="s">
        <v>523</v>
      </c>
      <c r="J138" s="83">
        <v>270</v>
      </c>
      <c r="K138" s="83" t="s">
        <v>487</v>
      </c>
      <c r="L138"/>
      <c r="M138"/>
      <c r="N138"/>
      <c r="O138"/>
      <c r="P138"/>
      <c r="Q138"/>
      <c r="R138"/>
      <c r="S138"/>
    </row>
    <row r="139" spans="1:19">
      <c r="A139" s="83" t="s">
        <v>554</v>
      </c>
      <c r="B139" s="83" t="s">
        <v>878</v>
      </c>
      <c r="C139" s="83">
        <v>3.68</v>
      </c>
      <c r="D139" s="83">
        <v>279.51</v>
      </c>
      <c r="E139" s="83">
        <v>5.835</v>
      </c>
      <c r="F139" s="83">
        <v>0.54</v>
      </c>
      <c r="G139" s="83">
        <v>0.38400000000000001</v>
      </c>
      <c r="H139" s="83" t="s">
        <v>547</v>
      </c>
      <c r="I139" s="83" t="s">
        <v>509</v>
      </c>
      <c r="J139" s="83">
        <v>180</v>
      </c>
      <c r="K139" s="83" t="s">
        <v>485</v>
      </c>
      <c r="L139"/>
      <c r="M139"/>
      <c r="N139"/>
      <c r="O139"/>
      <c r="P139"/>
      <c r="Q139"/>
      <c r="R139"/>
      <c r="S139"/>
    </row>
    <row r="140" spans="1:19">
      <c r="A140" s="83" t="s">
        <v>568</v>
      </c>
      <c r="B140" s="83" t="s">
        <v>878</v>
      </c>
      <c r="C140" s="83">
        <v>6.75</v>
      </c>
      <c r="D140" s="83">
        <v>60.74</v>
      </c>
      <c r="E140" s="83">
        <v>5.835</v>
      </c>
      <c r="F140" s="83">
        <v>0.54</v>
      </c>
      <c r="G140" s="83">
        <v>0.38400000000000001</v>
      </c>
      <c r="H140" s="83" t="s">
        <v>547</v>
      </c>
      <c r="I140" s="83" t="s">
        <v>525</v>
      </c>
      <c r="J140" s="83">
        <v>180</v>
      </c>
      <c r="K140" s="83" t="s">
        <v>485</v>
      </c>
      <c r="L140"/>
      <c r="M140"/>
      <c r="N140"/>
      <c r="O140"/>
      <c r="P140"/>
      <c r="Q140"/>
      <c r="R140"/>
      <c r="S140"/>
    </row>
    <row r="141" spans="1:19">
      <c r="A141" s="83" t="s">
        <v>555</v>
      </c>
      <c r="B141" s="83" t="s">
        <v>878</v>
      </c>
      <c r="C141" s="83">
        <v>3.68</v>
      </c>
      <c r="D141" s="83">
        <v>279.60000000000002</v>
      </c>
      <c r="E141" s="83">
        <v>5.835</v>
      </c>
      <c r="F141" s="83">
        <v>0.54</v>
      </c>
      <c r="G141" s="83">
        <v>0.38400000000000001</v>
      </c>
      <c r="H141" s="83" t="s">
        <v>547</v>
      </c>
      <c r="I141" s="83" t="s">
        <v>510</v>
      </c>
      <c r="J141" s="83">
        <v>0</v>
      </c>
      <c r="K141" s="83" t="s">
        <v>481</v>
      </c>
      <c r="L141"/>
      <c r="M141"/>
      <c r="N141"/>
      <c r="O141"/>
      <c r="P141"/>
      <c r="Q141"/>
      <c r="R141"/>
      <c r="S141"/>
    </row>
    <row r="142" spans="1:19">
      <c r="A142" s="83" t="s">
        <v>556</v>
      </c>
      <c r="B142" s="83" t="s">
        <v>878</v>
      </c>
      <c r="C142" s="83">
        <v>8.58</v>
      </c>
      <c r="D142" s="83">
        <v>34.33</v>
      </c>
      <c r="E142" s="83">
        <v>5.835</v>
      </c>
      <c r="F142" s="83">
        <v>0.54</v>
      </c>
      <c r="G142" s="83">
        <v>0.38400000000000001</v>
      </c>
      <c r="H142" s="83" t="s">
        <v>547</v>
      </c>
      <c r="I142" s="83" t="s">
        <v>511</v>
      </c>
      <c r="J142" s="83">
        <v>90</v>
      </c>
      <c r="K142" s="83" t="s">
        <v>483</v>
      </c>
      <c r="L142"/>
      <c r="M142"/>
      <c r="N142"/>
      <c r="O142"/>
      <c r="P142"/>
      <c r="Q142"/>
      <c r="R142"/>
      <c r="S142"/>
    </row>
    <row r="143" spans="1:19">
      <c r="A143" s="83" t="s">
        <v>557</v>
      </c>
      <c r="B143" s="83" t="s">
        <v>878</v>
      </c>
      <c r="C143" s="83">
        <v>4.5999999999999996</v>
      </c>
      <c r="D143" s="83">
        <v>18.39</v>
      </c>
      <c r="E143" s="83">
        <v>5.835</v>
      </c>
      <c r="F143" s="83">
        <v>0.54</v>
      </c>
      <c r="G143" s="83">
        <v>0.38400000000000001</v>
      </c>
      <c r="H143" s="83" t="s">
        <v>547</v>
      </c>
      <c r="I143" s="83" t="s">
        <v>512</v>
      </c>
      <c r="J143" s="83">
        <v>180</v>
      </c>
      <c r="K143" s="83" t="s">
        <v>485</v>
      </c>
      <c r="L143"/>
      <c r="M143"/>
      <c r="N143"/>
      <c r="O143"/>
      <c r="P143"/>
      <c r="Q143"/>
      <c r="R143"/>
      <c r="S143"/>
    </row>
    <row r="144" spans="1:19">
      <c r="A144" s="83" t="s">
        <v>559</v>
      </c>
      <c r="B144" s="83" t="s">
        <v>878</v>
      </c>
      <c r="C144" s="83">
        <v>8.58</v>
      </c>
      <c r="D144" s="83">
        <v>34.33</v>
      </c>
      <c r="E144" s="83">
        <v>5.835</v>
      </c>
      <c r="F144" s="83">
        <v>0.54</v>
      </c>
      <c r="G144" s="83">
        <v>0.38400000000000001</v>
      </c>
      <c r="H144" s="83" t="s">
        <v>547</v>
      </c>
      <c r="I144" s="83" t="s">
        <v>514</v>
      </c>
      <c r="J144" s="83">
        <v>90</v>
      </c>
      <c r="K144" s="83" t="s">
        <v>483</v>
      </c>
      <c r="L144"/>
      <c r="M144"/>
      <c r="N144"/>
      <c r="O144"/>
      <c r="P144"/>
      <c r="Q144"/>
      <c r="R144"/>
      <c r="S144"/>
    </row>
    <row r="145" spans="1:19">
      <c r="A145" s="83" t="s">
        <v>558</v>
      </c>
      <c r="B145" s="83" t="s">
        <v>878</v>
      </c>
      <c r="C145" s="83">
        <v>4.5999999999999996</v>
      </c>
      <c r="D145" s="83">
        <v>18.39</v>
      </c>
      <c r="E145" s="83">
        <v>5.835</v>
      </c>
      <c r="F145" s="83">
        <v>0.54</v>
      </c>
      <c r="G145" s="83">
        <v>0.38400000000000001</v>
      </c>
      <c r="H145" s="83" t="s">
        <v>547</v>
      </c>
      <c r="I145" s="83" t="s">
        <v>513</v>
      </c>
      <c r="J145" s="83">
        <v>0</v>
      </c>
      <c r="K145" s="83" t="s">
        <v>481</v>
      </c>
      <c r="L145"/>
      <c r="M145"/>
      <c r="N145"/>
      <c r="O145"/>
      <c r="P145"/>
      <c r="Q145"/>
      <c r="R145"/>
      <c r="S145"/>
    </row>
    <row r="146" spans="1:19">
      <c r="A146" s="83" t="s">
        <v>577</v>
      </c>
      <c r="B146" s="83"/>
      <c r="C146" s="83"/>
      <c r="D146" s="83">
        <v>1214.08</v>
      </c>
      <c r="E146" s="83">
        <v>5.83</v>
      </c>
      <c r="F146" s="83">
        <v>0.54</v>
      </c>
      <c r="G146" s="83">
        <v>0.38400000000000001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578</v>
      </c>
      <c r="B147" s="83"/>
      <c r="C147" s="83"/>
      <c r="D147" s="83">
        <v>432.93</v>
      </c>
      <c r="E147" s="83">
        <v>5.83</v>
      </c>
      <c r="F147" s="83">
        <v>0.54</v>
      </c>
      <c r="G147" s="83">
        <v>0.38400000000000001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579</v>
      </c>
      <c r="B148" s="83"/>
      <c r="C148" s="83"/>
      <c r="D148" s="83">
        <v>781.15</v>
      </c>
      <c r="E148" s="83">
        <v>5.83</v>
      </c>
      <c r="F148" s="83">
        <v>0.54</v>
      </c>
      <c r="G148" s="83">
        <v>0.38400000000000001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240</v>
      </c>
      <c r="C150" s="83" t="s">
        <v>580</v>
      </c>
      <c r="D150" s="83" t="s">
        <v>581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582</v>
      </c>
      <c r="B151" s="83" t="s">
        <v>583</v>
      </c>
      <c r="C151" s="83">
        <v>3165436.47</v>
      </c>
      <c r="D151" s="83">
        <v>2.64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584</v>
      </c>
      <c r="B152" s="83" t="s">
        <v>585</v>
      </c>
      <c r="C152" s="83">
        <v>3125902.06</v>
      </c>
      <c r="D152" s="83">
        <v>0.76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240</v>
      </c>
      <c r="C154" s="83" t="s">
        <v>586</v>
      </c>
      <c r="D154" s="83" t="s">
        <v>587</v>
      </c>
      <c r="E154" s="83" t="s">
        <v>588</v>
      </c>
      <c r="F154" s="83" t="s">
        <v>589</v>
      </c>
      <c r="G154" s="83" t="s">
        <v>581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590</v>
      </c>
      <c r="B155" s="83" t="s">
        <v>591</v>
      </c>
      <c r="C155" s="83">
        <v>46116.82</v>
      </c>
      <c r="D155" s="83">
        <v>31768.68</v>
      </c>
      <c r="E155" s="83">
        <v>14348.14</v>
      </c>
      <c r="F155" s="83">
        <v>0.69</v>
      </c>
      <c r="G155" s="83" t="s">
        <v>592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598</v>
      </c>
      <c r="B156" s="83" t="s">
        <v>591</v>
      </c>
      <c r="C156" s="83">
        <v>13297.74</v>
      </c>
      <c r="D156" s="83">
        <v>9183.84</v>
      </c>
      <c r="E156" s="83">
        <v>4113.8999999999996</v>
      </c>
      <c r="F156" s="83">
        <v>0.69</v>
      </c>
      <c r="G156" s="83" t="s">
        <v>592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593</v>
      </c>
      <c r="B157" s="83" t="s">
        <v>591</v>
      </c>
      <c r="C157" s="83">
        <v>46195.05</v>
      </c>
      <c r="D157" s="83">
        <v>31824.77</v>
      </c>
      <c r="E157" s="83">
        <v>14370.28</v>
      </c>
      <c r="F157" s="83">
        <v>0.69</v>
      </c>
      <c r="G157" s="83" t="s">
        <v>592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599</v>
      </c>
      <c r="B158" s="83" t="s">
        <v>591</v>
      </c>
      <c r="C158" s="83">
        <v>13332.8</v>
      </c>
      <c r="D158" s="83">
        <v>9208.5</v>
      </c>
      <c r="E158" s="83">
        <v>4124.3</v>
      </c>
      <c r="F158" s="83">
        <v>0.69</v>
      </c>
      <c r="G158" s="83" t="s">
        <v>592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594</v>
      </c>
      <c r="B159" s="83" t="s">
        <v>591</v>
      </c>
      <c r="C159" s="83">
        <v>630988.87</v>
      </c>
      <c r="D159" s="83">
        <v>392167.3</v>
      </c>
      <c r="E159" s="83">
        <v>238821.57</v>
      </c>
      <c r="F159" s="83">
        <v>0.62</v>
      </c>
      <c r="G159" s="83" t="s">
        <v>592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600</v>
      </c>
      <c r="B160" s="83" t="s">
        <v>591</v>
      </c>
      <c r="C160" s="83">
        <v>61114.96</v>
      </c>
      <c r="D160" s="83">
        <v>38707.769999999997</v>
      </c>
      <c r="E160" s="83">
        <v>22407.19</v>
      </c>
      <c r="F160" s="83">
        <v>0.63</v>
      </c>
      <c r="G160" s="83" t="s">
        <v>592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595</v>
      </c>
      <c r="B161" s="83" t="s">
        <v>591</v>
      </c>
      <c r="C161" s="83">
        <v>568031.31000000006</v>
      </c>
      <c r="D161" s="83">
        <v>357315.03</v>
      </c>
      <c r="E161" s="83">
        <v>210716.29</v>
      </c>
      <c r="F161" s="83">
        <v>0.63</v>
      </c>
      <c r="G161" s="83" t="s">
        <v>592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596</v>
      </c>
      <c r="B162" s="83" t="s">
        <v>591</v>
      </c>
      <c r="C162" s="83">
        <v>37871.83</v>
      </c>
      <c r="D162" s="83">
        <v>25973.279999999999</v>
      </c>
      <c r="E162" s="83">
        <v>11898.55</v>
      </c>
      <c r="F162" s="83">
        <v>0.69</v>
      </c>
      <c r="G162" s="83" t="s">
        <v>592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597</v>
      </c>
      <c r="B163" s="83" t="s">
        <v>591</v>
      </c>
      <c r="C163" s="83">
        <v>37560.370000000003</v>
      </c>
      <c r="D163" s="83">
        <v>25762.59</v>
      </c>
      <c r="E163" s="83">
        <v>11797.78</v>
      </c>
      <c r="F163" s="83">
        <v>0.69</v>
      </c>
      <c r="G163" s="83" t="s">
        <v>592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601</v>
      </c>
      <c r="B164" s="83" t="s">
        <v>591</v>
      </c>
      <c r="C164" s="83">
        <v>60803.17</v>
      </c>
      <c r="D164" s="83">
        <v>38361.67</v>
      </c>
      <c r="E164" s="83">
        <v>22441.5</v>
      </c>
      <c r="F164" s="83">
        <v>0.63</v>
      </c>
      <c r="G164" s="83" t="s">
        <v>592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602</v>
      </c>
      <c r="B165" s="83" t="s">
        <v>591</v>
      </c>
      <c r="C165" s="83">
        <v>4215.8</v>
      </c>
      <c r="D165" s="83">
        <v>2648.49</v>
      </c>
      <c r="E165" s="83">
        <v>1567.31</v>
      </c>
      <c r="F165" s="83">
        <v>0.63</v>
      </c>
      <c r="G165" s="83" t="s">
        <v>592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825</v>
      </c>
      <c r="B166" s="83" t="s">
        <v>591</v>
      </c>
      <c r="C166" s="83">
        <v>924166.31</v>
      </c>
      <c r="D166" s="83">
        <v>608492.12</v>
      </c>
      <c r="E166" s="83">
        <v>315674.19</v>
      </c>
      <c r="F166" s="83">
        <v>0.66</v>
      </c>
      <c r="G166" s="83" t="s">
        <v>592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240</v>
      </c>
      <c r="C168" s="83" t="s">
        <v>586</v>
      </c>
      <c r="D168" s="83" t="s">
        <v>581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622</v>
      </c>
      <c r="B169" s="83" t="s">
        <v>604</v>
      </c>
      <c r="C169" s="83">
        <v>137480.23000000001</v>
      </c>
      <c r="D169" s="83" t="s">
        <v>592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603</v>
      </c>
      <c r="B170" s="83" t="s">
        <v>604</v>
      </c>
      <c r="C170" s="83">
        <v>104478.08</v>
      </c>
      <c r="D170" s="83" t="s">
        <v>592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610</v>
      </c>
      <c r="B171" s="83" t="s">
        <v>604</v>
      </c>
      <c r="C171" s="83">
        <v>82628.539999999994</v>
      </c>
      <c r="D171" s="83" t="s">
        <v>592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618</v>
      </c>
      <c r="B172" s="83" t="s">
        <v>604</v>
      </c>
      <c r="C172" s="83">
        <v>46430.96</v>
      </c>
      <c r="D172" s="83" t="s">
        <v>592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625</v>
      </c>
      <c r="B173" s="83" t="s">
        <v>604</v>
      </c>
      <c r="C173" s="83">
        <v>22536.61</v>
      </c>
      <c r="D173" s="83" t="s">
        <v>592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818</v>
      </c>
      <c r="B174" s="83" t="s">
        <v>819</v>
      </c>
      <c r="C174" s="83">
        <v>9591.1200000000008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623</v>
      </c>
      <c r="B175" s="83" t="s">
        <v>604</v>
      </c>
      <c r="C175" s="83">
        <v>140915.29999999999</v>
      </c>
      <c r="D175" s="83" t="s">
        <v>592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624</v>
      </c>
      <c r="B176" s="83" t="s">
        <v>604</v>
      </c>
      <c r="C176" s="83">
        <v>56552.1</v>
      </c>
      <c r="D176" s="83" t="s">
        <v>592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609</v>
      </c>
      <c r="B177" s="83" t="s">
        <v>604</v>
      </c>
      <c r="C177" s="83">
        <v>156487.78</v>
      </c>
      <c r="D177" s="83" t="s">
        <v>592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611</v>
      </c>
      <c r="B178" s="83" t="s">
        <v>604</v>
      </c>
      <c r="C178" s="83">
        <v>311931.52000000002</v>
      </c>
      <c r="D178" s="83" t="s">
        <v>592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607</v>
      </c>
      <c r="B179" s="83" t="s">
        <v>604</v>
      </c>
      <c r="C179" s="83">
        <v>1625.13</v>
      </c>
      <c r="D179" s="83" t="s">
        <v>592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605</v>
      </c>
      <c r="B180" s="83" t="s">
        <v>604</v>
      </c>
      <c r="C180" s="83">
        <v>26833.439999999999</v>
      </c>
      <c r="D180" s="83" t="s">
        <v>592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606</v>
      </c>
      <c r="B181" s="83" t="s">
        <v>604</v>
      </c>
      <c r="C181" s="83">
        <v>24009.52</v>
      </c>
      <c r="D181" s="83" t="s">
        <v>592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612</v>
      </c>
      <c r="B182" s="83" t="s">
        <v>604</v>
      </c>
      <c r="C182" s="83">
        <v>13360.5</v>
      </c>
      <c r="D182" s="83" t="s">
        <v>592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619</v>
      </c>
      <c r="B183" s="83" t="s">
        <v>604</v>
      </c>
      <c r="C183" s="83">
        <v>3873.31</v>
      </c>
      <c r="D183" s="83" t="s">
        <v>592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613</v>
      </c>
      <c r="B184" s="83" t="s">
        <v>604</v>
      </c>
      <c r="C184" s="83">
        <v>13383.53</v>
      </c>
      <c r="D184" s="83" t="s">
        <v>592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620</v>
      </c>
      <c r="B185" s="83" t="s">
        <v>604</v>
      </c>
      <c r="C185" s="83">
        <v>3882.46</v>
      </c>
      <c r="D185" s="83" t="s">
        <v>592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614</v>
      </c>
      <c r="B186" s="83" t="s">
        <v>604</v>
      </c>
      <c r="C186" s="83">
        <v>740650.98</v>
      </c>
      <c r="D186" s="83" t="s">
        <v>592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621</v>
      </c>
      <c r="B187" s="83" t="s">
        <v>604</v>
      </c>
      <c r="C187" s="83">
        <v>46846.18</v>
      </c>
      <c r="D187" s="83" t="s">
        <v>592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615</v>
      </c>
      <c r="B188" s="83" t="s">
        <v>604</v>
      </c>
      <c r="C188" s="83">
        <v>740650.98</v>
      </c>
      <c r="D188" s="83" t="s">
        <v>592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616</v>
      </c>
      <c r="B189" s="83" t="s">
        <v>604</v>
      </c>
      <c r="C189" s="83">
        <v>13125.89</v>
      </c>
      <c r="D189" s="83" t="s">
        <v>592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617</v>
      </c>
      <c r="B190" s="83" t="s">
        <v>604</v>
      </c>
      <c r="C190" s="83">
        <v>13139.13</v>
      </c>
      <c r="D190" s="83" t="s">
        <v>592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608</v>
      </c>
      <c r="B191" s="83" t="s">
        <v>604</v>
      </c>
      <c r="C191" s="83">
        <v>1981.01</v>
      </c>
      <c r="D191" s="83" t="s">
        <v>592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626</v>
      </c>
      <c r="B192" s="83" t="s">
        <v>604</v>
      </c>
      <c r="C192" s="83">
        <v>34545.72</v>
      </c>
      <c r="D192" s="83" t="s">
        <v>592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627</v>
      </c>
      <c r="B193" s="83" t="s">
        <v>604</v>
      </c>
      <c r="C193" s="83">
        <v>2261.92</v>
      </c>
      <c r="D193" s="83" t="s">
        <v>592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826</v>
      </c>
      <c r="B194" s="83" t="s">
        <v>604</v>
      </c>
      <c r="C194" s="83">
        <v>76501.960000000006</v>
      </c>
      <c r="D194" s="83" t="s">
        <v>592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240</v>
      </c>
      <c r="C196" s="83" t="s">
        <v>628</v>
      </c>
      <c r="D196" s="83" t="s">
        <v>629</v>
      </c>
      <c r="E196" s="83" t="s">
        <v>630</v>
      </c>
      <c r="F196" s="83" t="s">
        <v>631</v>
      </c>
      <c r="G196" s="83" t="s">
        <v>632</v>
      </c>
      <c r="H196" s="83" t="s">
        <v>633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820</v>
      </c>
      <c r="B197" s="83" t="s">
        <v>638</v>
      </c>
      <c r="C197" s="83">
        <v>0.54</v>
      </c>
      <c r="D197" s="83">
        <v>50</v>
      </c>
      <c r="E197" s="83">
        <v>0.28000000000000003</v>
      </c>
      <c r="F197" s="83">
        <v>26.36</v>
      </c>
      <c r="G197" s="83">
        <v>1</v>
      </c>
      <c r="H197" s="83" t="s">
        <v>821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648</v>
      </c>
      <c r="B198" s="83" t="s">
        <v>635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636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649</v>
      </c>
      <c r="B199" s="83" t="s">
        <v>635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636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634</v>
      </c>
      <c r="B200" s="83" t="s">
        <v>635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636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637</v>
      </c>
      <c r="B201" s="83" t="s">
        <v>638</v>
      </c>
      <c r="C201" s="83">
        <v>0.52</v>
      </c>
      <c r="D201" s="83">
        <v>331</v>
      </c>
      <c r="E201" s="83">
        <v>2.0099999999999998</v>
      </c>
      <c r="F201" s="83">
        <v>1279.6300000000001</v>
      </c>
      <c r="G201" s="83">
        <v>1</v>
      </c>
      <c r="H201" s="83" t="s">
        <v>639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645</v>
      </c>
      <c r="B202" s="83" t="s">
        <v>638</v>
      </c>
      <c r="C202" s="83">
        <v>0.52</v>
      </c>
      <c r="D202" s="83">
        <v>331</v>
      </c>
      <c r="E202" s="83">
        <v>0.57999999999999996</v>
      </c>
      <c r="F202" s="83">
        <v>371.02</v>
      </c>
      <c r="G202" s="83">
        <v>1</v>
      </c>
      <c r="H202" s="83" t="s">
        <v>639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640</v>
      </c>
      <c r="B203" s="83" t="s">
        <v>638</v>
      </c>
      <c r="C203" s="83">
        <v>0.52</v>
      </c>
      <c r="D203" s="83">
        <v>331</v>
      </c>
      <c r="E203" s="83">
        <v>2.0099999999999998</v>
      </c>
      <c r="F203" s="83">
        <v>1282.08</v>
      </c>
      <c r="G203" s="83">
        <v>1</v>
      </c>
      <c r="H203" s="83" t="s">
        <v>639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646</v>
      </c>
      <c r="B204" s="83" t="s">
        <v>638</v>
      </c>
      <c r="C204" s="83">
        <v>0.52</v>
      </c>
      <c r="D204" s="83">
        <v>331</v>
      </c>
      <c r="E204" s="83">
        <v>0.57999999999999996</v>
      </c>
      <c r="F204" s="83">
        <v>372.09</v>
      </c>
      <c r="G204" s="83">
        <v>1</v>
      </c>
      <c r="H204" s="83" t="s">
        <v>639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641</v>
      </c>
      <c r="B205" s="83" t="s">
        <v>638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639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647</v>
      </c>
      <c r="B206" s="83" t="s">
        <v>638</v>
      </c>
      <c r="C206" s="83">
        <v>0.52</v>
      </c>
      <c r="D206" s="83">
        <v>331</v>
      </c>
      <c r="E206" s="83">
        <v>2.11</v>
      </c>
      <c r="F206" s="83">
        <v>1345.15</v>
      </c>
      <c r="G206" s="83">
        <v>1</v>
      </c>
      <c r="H206" s="83" t="s">
        <v>639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642</v>
      </c>
      <c r="B207" s="83" t="s">
        <v>638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639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643</v>
      </c>
      <c r="B208" s="83" t="s">
        <v>638</v>
      </c>
      <c r="C208" s="83">
        <v>0.52</v>
      </c>
      <c r="D208" s="83">
        <v>331</v>
      </c>
      <c r="E208" s="83">
        <v>1.64</v>
      </c>
      <c r="F208" s="83">
        <v>1041.45</v>
      </c>
      <c r="G208" s="83">
        <v>1</v>
      </c>
      <c r="H208" s="83" t="s">
        <v>639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644</v>
      </c>
      <c r="B209" s="83" t="s">
        <v>638</v>
      </c>
      <c r="C209" s="83">
        <v>0.52</v>
      </c>
      <c r="D209" s="83">
        <v>331</v>
      </c>
      <c r="E209" s="83">
        <v>1.62</v>
      </c>
      <c r="F209" s="83">
        <v>1033.3699999999999</v>
      </c>
      <c r="G209" s="83">
        <v>1</v>
      </c>
      <c r="H209" s="83" t="s">
        <v>639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651</v>
      </c>
      <c r="B210" s="83" t="s">
        <v>638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650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652</v>
      </c>
      <c r="B211" s="83" t="s">
        <v>638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650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827</v>
      </c>
      <c r="B212" s="83" t="s">
        <v>638</v>
      </c>
      <c r="C212" s="83">
        <v>0.61</v>
      </c>
      <c r="D212" s="83">
        <v>1017.59</v>
      </c>
      <c r="E212" s="83">
        <v>40.49</v>
      </c>
      <c r="F212" s="83">
        <v>67083.94</v>
      </c>
      <c r="G212" s="83">
        <v>1</v>
      </c>
      <c r="H212" s="83" t="s">
        <v>650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240</v>
      </c>
      <c r="C214" s="83" t="s">
        <v>653</v>
      </c>
      <c r="D214" s="83" t="s">
        <v>654</v>
      </c>
      <c r="E214" s="83" t="s">
        <v>655</v>
      </c>
      <c r="F214" s="83" t="s">
        <v>656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661</v>
      </c>
      <c r="B215" s="83" t="s">
        <v>658</v>
      </c>
      <c r="C215" s="83" t="s">
        <v>659</v>
      </c>
      <c r="D215" s="83">
        <v>179352</v>
      </c>
      <c r="E215" s="83">
        <v>29006.84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660</v>
      </c>
      <c r="B216" s="83" t="s">
        <v>658</v>
      </c>
      <c r="C216" s="83" t="s">
        <v>659</v>
      </c>
      <c r="D216" s="83">
        <v>179352</v>
      </c>
      <c r="E216" s="83">
        <v>17212.55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657</v>
      </c>
      <c r="B217" s="83" t="s">
        <v>658</v>
      </c>
      <c r="C217" s="83" t="s">
        <v>659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240</v>
      </c>
      <c r="C219" s="83" t="s">
        <v>662</v>
      </c>
      <c r="D219" s="83" t="s">
        <v>663</v>
      </c>
      <c r="E219" s="83" t="s">
        <v>664</v>
      </c>
      <c r="F219" s="83" t="s">
        <v>665</v>
      </c>
      <c r="G219" s="83" t="s">
        <v>666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667</v>
      </c>
      <c r="B220" s="83" t="s">
        <v>668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669</v>
      </c>
      <c r="C222" s="83" t="s">
        <v>670</v>
      </c>
      <c r="D222" s="83" t="s">
        <v>671</v>
      </c>
      <c r="E222" s="83" t="s">
        <v>672</v>
      </c>
      <c r="F222" s="83" t="s">
        <v>673</v>
      </c>
      <c r="G222" s="83" t="s">
        <v>674</v>
      </c>
      <c r="H222" s="83" t="s">
        <v>675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676</v>
      </c>
      <c r="B223" s="83">
        <v>162486.42730000001</v>
      </c>
      <c r="C223" s="83">
        <v>248.79740000000001</v>
      </c>
      <c r="D223" s="83">
        <v>733.50879999999995</v>
      </c>
      <c r="E223" s="83">
        <v>0</v>
      </c>
      <c r="F223" s="83">
        <v>2.0999999999999999E-3</v>
      </c>
      <c r="G223" s="84">
        <v>5417140</v>
      </c>
      <c r="H223" s="83">
        <v>66481.138300000006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677</v>
      </c>
      <c r="B224" s="83">
        <v>147986.5251</v>
      </c>
      <c r="C224" s="83">
        <v>227.23570000000001</v>
      </c>
      <c r="D224" s="83">
        <v>672.68449999999996</v>
      </c>
      <c r="E224" s="83">
        <v>0</v>
      </c>
      <c r="F224" s="83">
        <v>1.9E-3</v>
      </c>
      <c r="G224" s="84">
        <v>4967970</v>
      </c>
      <c r="H224" s="83">
        <v>60613.2719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678</v>
      </c>
      <c r="B225" s="83">
        <v>174992.10509999999</v>
      </c>
      <c r="C225" s="83">
        <v>273.18349999999998</v>
      </c>
      <c r="D225" s="83">
        <v>827.85159999999996</v>
      </c>
      <c r="E225" s="83">
        <v>0</v>
      </c>
      <c r="F225" s="83">
        <v>2.3E-3</v>
      </c>
      <c r="G225" s="84">
        <v>6114200</v>
      </c>
      <c r="H225" s="83">
        <v>72127.453899999993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679</v>
      </c>
      <c r="B226" s="83">
        <v>178121.01329999999</v>
      </c>
      <c r="C226" s="83">
        <v>282.19189999999998</v>
      </c>
      <c r="D226" s="83">
        <v>872.48519999999996</v>
      </c>
      <c r="E226" s="83">
        <v>0</v>
      </c>
      <c r="F226" s="83">
        <v>2.3999999999999998E-3</v>
      </c>
      <c r="G226" s="84">
        <v>6444090</v>
      </c>
      <c r="H226" s="83">
        <v>73834.114600000001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385</v>
      </c>
      <c r="B227" s="83">
        <v>195648.31289999999</v>
      </c>
      <c r="C227" s="83">
        <v>314.28289999999998</v>
      </c>
      <c r="D227" s="83">
        <v>989.61159999999995</v>
      </c>
      <c r="E227" s="83">
        <v>0</v>
      </c>
      <c r="F227" s="83">
        <v>2.7000000000000001E-3</v>
      </c>
      <c r="G227" s="84">
        <v>7309410</v>
      </c>
      <c r="H227" s="83">
        <v>81536.624100000001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680</v>
      </c>
      <c r="B228" s="83">
        <v>218605.4883</v>
      </c>
      <c r="C228" s="83">
        <v>355.97140000000002</v>
      </c>
      <c r="D228" s="83">
        <v>1140.5342000000001</v>
      </c>
      <c r="E228" s="83">
        <v>0</v>
      </c>
      <c r="F228" s="83">
        <v>3.0999999999999999E-3</v>
      </c>
      <c r="G228" s="84">
        <v>8424410</v>
      </c>
      <c r="H228" s="83">
        <v>91590.541500000007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681</v>
      </c>
      <c r="B229" s="83">
        <v>239184.23250000001</v>
      </c>
      <c r="C229" s="83">
        <v>391.47250000000003</v>
      </c>
      <c r="D229" s="83">
        <v>1262.3043</v>
      </c>
      <c r="E229" s="83">
        <v>0</v>
      </c>
      <c r="F229" s="83">
        <v>3.5000000000000001E-3</v>
      </c>
      <c r="G229" s="84">
        <v>9323960</v>
      </c>
      <c r="H229" s="83">
        <v>100413.90089999999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682</v>
      </c>
      <c r="B230" s="83">
        <v>232190.72200000001</v>
      </c>
      <c r="C230" s="83">
        <v>379.18270000000001</v>
      </c>
      <c r="D230" s="83">
        <v>1219.2940000000001</v>
      </c>
      <c r="E230" s="83">
        <v>0</v>
      </c>
      <c r="F230" s="83">
        <v>3.3E-3</v>
      </c>
      <c r="G230" s="84">
        <v>9006220</v>
      </c>
      <c r="H230" s="83">
        <v>97392.603700000007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683</v>
      </c>
      <c r="B231" s="83">
        <v>211974.50039999999</v>
      </c>
      <c r="C231" s="83">
        <v>343.59859999999998</v>
      </c>
      <c r="D231" s="83">
        <v>1094.5441000000001</v>
      </c>
      <c r="E231" s="83">
        <v>0</v>
      </c>
      <c r="F231" s="83">
        <v>3.0000000000000001E-3</v>
      </c>
      <c r="G231" s="84">
        <v>8084630</v>
      </c>
      <c r="H231" s="83">
        <v>88653.039699999994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684</v>
      </c>
      <c r="B232" s="83">
        <v>189177.10879999999</v>
      </c>
      <c r="C232" s="83">
        <v>301.68779999999998</v>
      </c>
      <c r="D232" s="83">
        <v>940.96510000000001</v>
      </c>
      <c r="E232" s="83">
        <v>0</v>
      </c>
      <c r="F232" s="83">
        <v>2.5999999999999999E-3</v>
      </c>
      <c r="G232" s="84">
        <v>6949980</v>
      </c>
      <c r="H232" s="83">
        <v>78617.281000000003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685</v>
      </c>
      <c r="B233" s="83">
        <v>166477.83900000001</v>
      </c>
      <c r="C233" s="83">
        <v>260.68310000000002</v>
      </c>
      <c r="D233" s="83">
        <v>793.29719999999998</v>
      </c>
      <c r="E233" s="83">
        <v>0</v>
      </c>
      <c r="F233" s="83">
        <v>2.2000000000000001E-3</v>
      </c>
      <c r="G233" s="84">
        <v>5859040</v>
      </c>
      <c r="H233" s="83">
        <v>68698.108399999997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686</v>
      </c>
      <c r="B234" s="83">
        <v>160951.50640000001</v>
      </c>
      <c r="C234" s="83">
        <v>246.8854</v>
      </c>
      <c r="D234" s="83">
        <v>729.74990000000003</v>
      </c>
      <c r="E234" s="83">
        <v>0</v>
      </c>
      <c r="F234" s="83">
        <v>2E-3</v>
      </c>
      <c r="G234" s="84">
        <v>5389400</v>
      </c>
      <c r="H234" s="83">
        <v>65897.441999999995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687</v>
      </c>
      <c r="B236" s="84">
        <v>2277800</v>
      </c>
      <c r="C236" s="83">
        <v>3625.1729</v>
      </c>
      <c r="D236" s="83">
        <v>11276.830599999999</v>
      </c>
      <c r="E236" s="83">
        <v>0</v>
      </c>
      <c r="F236" s="83">
        <v>3.1199999999999999E-2</v>
      </c>
      <c r="G236" s="84">
        <v>83290500</v>
      </c>
      <c r="H236" s="83">
        <v>945855.52009999997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688</v>
      </c>
      <c r="B237" s="83">
        <v>147986.5251</v>
      </c>
      <c r="C237" s="83">
        <v>227.23570000000001</v>
      </c>
      <c r="D237" s="83">
        <v>672.68449999999996</v>
      </c>
      <c r="E237" s="83">
        <v>0</v>
      </c>
      <c r="F237" s="83">
        <v>1.9E-3</v>
      </c>
      <c r="G237" s="84">
        <v>4967970</v>
      </c>
      <c r="H237" s="83">
        <v>60613.2719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689</v>
      </c>
      <c r="B238" s="83">
        <v>239184.23250000001</v>
      </c>
      <c r="C238" s="83">
        <v>391.47250000000003</v>
      </c>
      <c r="D238" s="83">
        <v>1262.3043</v>
      </c>
      <c r="E238" s="83">
        <v>0</v>
      </c>
      <c r="F238" s="83">
        <v>3.5000000000000001E-3</v>
      </c>
      <c r="G238" s="84">
        <v>9323960</v>
      </c>
      <c r="H238" s="83">
        <v>100413.90089999999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690</v>
      </c>
      <c r="C240" s="83" t="s">
        <v>691</v>
      </c>
      <c r="D240" s="83" t="s">
        <v>692</v>
      </c>
      <c r="E240" s="83" t="s">
        <v>693</v>
      </c>
      <c r="F240" s="83" t="s">
        <v>694</v>
      </c>
      <c r="G240" s="83" t="s">
        <v>695</v>
      </c>
      <c r="H240" s="83" t="s">
        <v>696</v>
      </c>
      <c r="I240" s="83" t="s">
        <v>697</v>
      </c>
      <c r="J240" s="83" t="s">
        <v>698</v>
      </c>
      <c r="K240" s="83" t="s">
        <v>699</v>
      </c>
      <c r="L240" s="83" t="s">
        <v>700</v>
      </c>
      <c r="M240" s="83" t="s">
        <v>701</v>
      </c>
      <c r="N240" s="83" t="s">
        <v>702</v>
      </c>
      <c r="O240" s="83" t="s">
        <v>703</v>
      </c>
      <c r="P240" s="83" t="s">
        <v>704</v>
      </c>
      <c r="Q240" s="83" t="s">
        <v>705</v>
      </c>
      <c r="R240" s="83" t="s">
        <v>706</v>
      </c>
      <c r="S240" s="83" t="s">
        <v>707</v>
      </c>
    </row>
    <row r="241" spans="1:19">
      <c r="A241" s="83" t="s">
        <v>676</v>
      </c>
      <c r="B241" s="84">
        <v>656525000000</v>
      </c>
      <c r="C241" s="83">
        <v>442392.989</v>
      </c>
      <c r="D241" s="83" t="s">
        <v>745</v>
      </c>
      <c r="E241" s="83">
        <v>177438.022</v>
      </c>
      <c r="F241" s="83">
        <v>92719.3</v>
      </c>
      <c r="G241" s="83">
        <v>46835.485000000001</v>
      </c>
      <c r="H241" s="83">
        <v>0</v>
      </c>
      <c r="I241" s="83">
        <v>60149.182999999997</v>
      </c>
      <c r="J241" s="83">
        <v>11888</v>
      </c>
      <c r="K241" s="83">
        <v>2138.58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2335.6280000000002</v>
      </c>
      <c r="R241" s="83">
        <v>0</v>
      </c>
      <c r="S241" s="83">
        <v>0</v>
      </c>
    </row>
    <row r="242" spans="1:19">
      <c r="A242" s="83" t="s">
        <v>677</v>
      </c>
      <c r="B242" s="84">
        <v>602090000000</v>
      </c>
      <c r="C242" s="83">
        <v>452751.05499999999</v>
      </c>
      <c r="D242" s="83" t="s">
        <v>834</v>
      </c>
      <c r="E242" s="83">
        <v>177438.022</v>
      </c>
      <c r="F242" s="83">
        <v>92719.3</v>
      </c>
      <c r="G242" s="83">
        <v>48033.375999999997</v>
      </c>
      <c r="H242" s="83">
        <v>0</v>
      </c>
      <c r="I242" s="83">
        <v>69170.173999999999</v>
      </c>
      <c r="J242" s="83">
        <v>11888</v>
      </c>
      <c r="K242" s="83">
        <v>2264.6640000000002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2348.7280000000001</v>
      </c>
      <c r="R242" s="83">
        <v>0</v>
      </c>
      <c r="S242" s="83">
        <v>0</v>
      </c>
    </row>
    <row r="243" spans="1:19">
      <c r="A243" s="83" t="s">
        <v>678</v>
      </c>
      <c r="B243" s="84">
        <v>741005000000</v>
      </c>
      <c r="C243" s="83">
        <v>544569.03300000005</v>
      </c>
      <c r="D243" s="83" t="s">
        <v>747</v>
      </c>
      <c r="E243" s="83">
        <v>177438.022</v>
      </c>
      <c r="F243" s="83">
        <v>92719.3</v>
      </c>
      <c r="G243" s="83">
        <v>52928.527999999998</v>
      </c>
      <c r="H243" s="83">
        <v>0</v>
      </c>
      <c r="I243" s="83">
        <v>154365.83499999999</v>
      </c>
      <c r="J243" s="83">
        <v>11888</v>
      </c>
      <c r="K243" s="83">
        <v>3827.9319999999998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2512.625</v>
      </c>
      <c r="R243" s="83">
        <v>0</v>
      </c>
      <c r="S243" s="83">
        <v>0</v>
      </c>
    </row>
    <row r="244" spans="1:19">
      <c r="A244" s="83" t="s">
        <v>679</v>
      </c>
      <c r="B244" s="84">
        <v>780986000000</v>
      </c>
      <c r="C244" s="83">
        <v>542224.53500000003</v>
      </c>
      <c r="D244" s="83" t="s">
        <v>748</v>
      </c>
      <c r="E244" s="83">
        <v>177438.022</v>
      </c>
      <c r="F244" s="83">
        <v>92719.3</v>
      </c>
      <c r="G244" s="83">
        <v>53167.311999999998</v>
      </c>
      <c r="H244" s="83">
        <v>0</v>
      </c>
      <c r="I244" s="83">
        <v>151237.35800000001</v>
      </c>
      <c r="J244" s="83">
        <v>11888</v>
      </c>
      <c r="K244" s="83">
        <v>3809.68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3076.0720000000001</v>
      </c>
      <c r="R244" s="83">
        <v>0</v>
      </c>
      <c r="S244" s="83">
        <v>0</v>
      </c>
    </row>
    <row r="245" spans="1:19">
      <c r="A245" s="83" t="s">
        <v>385</v>
      </c>
      <c r="B245" s="84">
        <v>885858000000</v>
      </c>
      <c r="C245" s="83">
        <v>620850.62600000005</v>
      </c>
      <c r="D245" s="83" t="s">
        <v>835</v>
      </c>
      <c r="E245" s="83">
        <v>157739.04500000001</v>
      </c>
      <c r="F245" s="83">
        <v>77674.8</v>
      </c>
      <c r="G245" s="83">
        <v>56543.44</v>
      </c>
      <c r="H245" s="83">
        <v>0</v>
      </c>
      <c r="I245" s="83">
        <v>271926.87800000003</v>
      </c>
      <c r="J245" s="83">
        <v>0</v>
      </c>
      <c r="K245" s="83">
        <v>4907.7240000000002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3169.9470000000001</v>
      </c>
      <c r="R245" s="83">
        <v>0</v>
      </c>
      <c r="S245" s="83">
        <v>0</v>
      </c>
    </row>
    <row r="246" spans="1:19">
      <c r="A246" s="83" t="s">
        <v>680</v>
      </c>
      <c r="B246" s="84">
        <v>1020990000000</v>
      </c>
      <c r="C246" s="83">
        <v>759569.85</v>
      </c>
      <c r="D246" s="83" t="s">
        <v>749</v>
      </c>
      <c r="E246" s="83">
        <v>177438.022</v>
      </c>
      <c r="F246" s="83">
        <v>92719.3</v>
      </c>
      <c r="G246" s="83">
        <v>59991.42</v>
      </c>
      <c r="H246" s="83">
        <v>0</v>
      </c>
      <c r="I246" s="83">
        <v>369998.89199999999</v>
      </c>
      <c r="J246" s="83">
        <v>0</v>
      </c>
      <c r="K246" s="83">
        <v>7923.0829999999996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2610.3420000000001</v>
      </c>
      <c r="R246" s="83">
        <v>0</v>
      </c>
      <c r="S246" s="83">
        <v>0</v>
      </c>
    </row>
    <row r="247" spans="1:19">
      <c r="A247" s="83" t="s">
        <v>681</v>
      </c>
      <c r="B247" s="84">
        <v>1130010000000</v>
      </c>
      <c r="C247" s="83">
        <v>739495.12</v>
      </c>
      <c r="D247" s="83" t="s">
        <v>836</v>
      </c>
      <c r="E247" s="83">
        <v>157821.345</v>
      </c>
      <c r="F247" s="83">
        <v>80166.317999999999</v>
      </c>
      <c r="G247" s="83">
        <v>59471.703999999998</v>
      </c>
      <c r="H247" s="83">
        <v>0</v>
      </c>
      <c r="I247" s="83">
        <v>383226.46799999999</v>
      </c>
      <c r="J247" s="83">
        <v>0</v>
      </c>
      <c r="K247" s="83">
        <v>6671.7809999999999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3248.7130000000002</v>
      </c>
      <c r="R247" s="83">
        <v>0</v>
      </c>
      <c r="S247" s="83">
        <v>0</v>
      </c>
    </row>
    <row r="248" spans="1:19">
      <c r="A248" s="83" t="s">
        <v>682</v>
      </c>
      <c r="B248" s="84">
        <v>1091500000000</v>
      </c>
      <c r="C248" s="83">
        <v>733148.80299999996</v>
      </c>
      <c r="D248" s="83" t="s">
        <v>750</v>
      </c>
      <c r="E248" s="83">
        <v>177438.022</v>
      </c>
      <c r="F248" s="83">
        <v>92719.3</v>
      </c>
      <c r="G248" s="83">
        <v>59352.108</v>
      </c>
      <c r="H248" s="83">
        <v>0</v>
      </c>
      <c r="I248" s="83">
        <v>345082.87199999997</v>
      </c>
      <c r="J248" s="83">
        <v>0</v>
      </c>
      <c r="K248" s="83">
        <v>7049.2470000000003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2618.462</v>
      </c>
      <c r="R248" s="83">
        <v>0</v>
      </c>
      <c r="S248" s="83">
        <v>0</v>
      </c>
    </row>
    <row r="249" spans="1:19">
      <c r="A249" s="83" t="s">
        <v>683</v>
      </c>
      <c r="B249" s="84">
        <v>979810000000</v>
      </c>
      <c r="C249" s="83">
        <v>653204.35800000001</v>
      </c>
      <c r="D249" s="83" t="s">
        <v>751</v>
      </c>
      <c r="E249" s="83">
        <v>177438.022</v>
      </c>
      <c r="F249" s="83">
        <v>92719.3</v>
      </c>
      <c r="G249" s="83">
        <v>57064.631000000001</v>
      </c>
      <c r="H249" s="83">
        <v>0</v>
      </c>
      <c r="I249" s="83">
        <v>256816.93</v>
      </c>
      <c r="J249" s="83">
        <v>11888</v>
      </c>
      <c r="K249" s="83">
        <v>5756.9660000000003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2631.7179999999998</v>
      </c>
      <c r="R249" s="83">
        <v>0</v>
      </c>
      <c r="S249" s="83">
        <v>0</v>
      </c>
    </row>
    <row r="250" spans="1:19">
      <c r="A250" s="83" t="s">
        <v>684</v>
      </c>
      <c r="B250" s="84">
        <v>842298000000</v>
      </c>
      <c r="C250" s="83">
        <v>557356.78500000003</v>
      </c>
      <c r="D250" s="83" t="s">
        <v>752</v>
      </c>
      <c r="E250" s="83">
        <v>177438.022</v>
      </c>
      <c r="F250" s="83">
        <v>92719.3</v>
      </c>
      <c r="G250" s="83">
        <v>54098.392999999996</v>
      </c>
      <c r="H250" s="83">
        <v>0</v>
      </c>
      <c r="I250" s="83">
        <v>163876.68400000001</v>
      </c>
      <c r="J250" s="83">
        <v>11888</v>
      </c>
      <c r="K250" s="83">
        <v>5320.4629999999997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3127.1320000000001</v>
      </c>
      <c r="R250" s="83">
        <v>0</v>
      </c>
      <c r="S250" s="83">
        <v>0</v>
      </c>
    </row>
    <row r="251" spans="1:19">
      <c r="A251" s="83" t="s">
        <v>685</v>
      </c>
      <c r="B251" s="84">
        <v>710082000000</v>
      </c>
      <c r="C251" s="83">
        <v>465058.42499999999</v>
      </c>
      <c r="D251" s="83" t="s">
        <v>753</v>
      </c>
      <c r="E251" s="83">
        <v>177438.022</v>
      </c>
      <c r="F251" s="83">
        <v>92719.3</v>
      </c>
      <c r="G251" s="83">
        <v>49814.584000000003</v>
      </c>
      <c r="H251" s="83">
        <v>0</v>
      </c>
      <c r="I251" s="83">
        <v>79010.630999999994</v>
      </c>
      <c r="J251" s="83">
        <v>11888</v>
      </c>
      <c r="K251" s="83">
        <v>2410.2399999999998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2888.857</v>
      </c>
      <c r="R251" s="83">
        <v>0</v>
      </c>
      <c r="S251" s="83">
        <v>0</v>
      </c>
    </row>
    <row r="252" spans="1:19">
      <c r="A252" s="83" t="s">
        <v>686</v>
      </c>
      <c r="B252" s="84">
        <v>653164000000</v>
      </c>
      <c r="C252" s="83">
        <v>437025.37800000003</v>
      </c>
      <c r="D252" s="83" t="s">
        <v>715</v>
      </c>
      <c r="E252" s="83">
        <v>177438.022</v>
      </c>
      <c r="F252" s="83">
        <v>92719.3</v>
      </c>
      <c r="G252" s="83">
        <v>46079.237000000001</v>
      </c>
      <c r="H252" s="83">
        <v>0</v>
      </c>
      <c r="I252" s="83">
        <v>54350.995999999999</v>
      </c>
      <c r="J252" s="83">
        <v>11888</v>
      </c>
      <c r="K252" s="83">
        <v>2825.8910000000001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2835.1419999999998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687</v>
      </c>
      <c r="B254" s="84">
        <v>10094300000000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688</v>
      </c>
      <c r="B255" s="84">
        <v>602090000000</v>
      </c>
      <c r="C255" s="83">
        <v>437025.37800000003</v>
      </c>
      <c r="D255" s="83"/>
      <c r="E255" s="83">
        <v>157739.04500000001</v>
      </c>
      <c r="F255" s="83">
        <v>77674.8</v>
      </c>
      <c r="G255" s="83">
        <v>46079.237000000001</v>
      </c>
      <c r="H255" s="83">
        <v>0</v>
      </c>
      <c r="I255" s="83">
        <v>54350.995999999999</v>
      </c>
      <c r="J255" s="83">
        <v>0</v>
      </c>
      <c r="K255" s="83">
        <v>2138.58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2335.6280000000002</v>
      </c>
      <c r="R255" s="83">
        <v>0</v>
      </c>
      <c r="S255" s="83">
        <v>0</v>
      </c>
    </row>
    <row r="256" spans="1:19">
      <c r="A256" s="83" t="s">
        <v>689</v>
      </c>
      <c r="B256" s="84">
        <v>1130010000000</v>
      </c>
      <c r="C256" s="83">
        <v>759569.85</v>
      </c>
      <c r="D256" s="83"/>
      <c r="E256" s="83">
        <v>177438.022</v>
      </c>
      <c r="F256" s="83">
        <v>92719.3</v>
      </c>
      <c r="G256" s="83">
        <v>59991.42</v>
      </c>
      <c r="H256" s="83">
        <v>0</v>
      </c>
      <c r="I256" s="83">
        <v>383226.46799999999</v>
      </c>
      <c r="J256" s="83">
        <v>11888</v>
      </c>
      <c r="K256" s="83">
        <v>7923.0829999999996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3248.7130000000002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710</v>
      </c>
      <c r="C258" s="83" t="s">
        <v>711</v>
      </c>
      <c r="D258" s="83" t="s">
        <v>131</v>
      </c>
      <c r="E258" s="83" t="s">
        <v>286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712</v>
      </c>
      <c r="B259" s="83">
        <v>210850.63</v>
      </c>
      <c r="C259" s="83">
        <v>47196.98</v>
      </c>
      <c r="D259" s="83">
        <v>0</v>
      </c>
      <c r="E259" s="83">
        <v>258047.61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713</v>
      </c>
      <c r="B260" s="83">
        <v>18.579999999999998</v>
      </c>
      <c r="C260" s="83">
        <v>4.16</v>
      </c>
      <c r="D260" s="83">
        <v>0</v>
      </c>
      <c r="E260" s="83">
        <v>22.74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714</v>
      </c>
      <c r="B261" s="83">
        <v>18.579999999999998</v>
      </c>
      <c r="C261" s="83">
        <v>4.16</v>
      </c>
      <c r="D261" s="83">
        <v>0</v>
      </c>
      <c r="E261" s="83">
        <v>22.74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424</v>
      </c>
      <c r="C1" s="83" t="s">
        <v>425</v>
      </c>
      <c r="D1" s="83" t="s">
        <v>426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427</v>
      </c>
      <c r="B2" s="83">
        <v>16206.8</v>
      </c>
      <c r="C2" s="83">
        <v>1428.5</v>
      </c>
      <c r="D2" s="83">
        <v>1428.5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428</v>
      </c>
      <c r="B3" s="83">
        <v>16206.8</v>
      </c>
      <c r="C3" s="83">
        <v>1428.5</v>
      </c>
      <c r="D3" s="83">
        <v>1428.5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429</v>
      </c>
      <c r="B4" s="83">
        <v>37753.97</v>
      </c>
      <c r="C4" s="83">
        <v>3327.72</v>
      </c>
      <c r="D4" s="83">
        <v>3327.72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430</v>
      </c>
      <c r="B5" s="83">
        <v>37753.97</v>
      </c>
      <c r="C5" s="83">
        <v>3327.72</v>
      </c>
      <c r="D5" s="83">
        <v>3327.72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432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433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434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435</v>
      </c>
      <c r="C12" s="83" t="s">
        <v>436</v>
      </c>
      <c r="D12" s="83" t="s">
        <v>437</v>
      </c>
      <c r="E12" s="83" t="s">
        <v>438</v>
      </c>
      <c r="F12" s="83" t="s">
        <v>439</v>
      </c>
      <c r="G12" s="83" t="s">
        <v>440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195</v>
      </c>
      <c r="B13" s="83">
        <v>0.51</v>
      </c>
      <c r="C13" s="83">
        <v>443.63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196</v>
      </c>
      <c r="B14" s="83">
        <v>1984.83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204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205</v>
      </c>
      <c r="B16" s="83">
        <v>186.93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206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207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208</v>
      </c>
      <c r="B19" s="83">
        <v>1355.22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209</v>
      </c>
      <c r="B20" s="83">
        <v>87.9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210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211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190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212</v>
      </c>
      <c r="B24" s="83">
        <v>0</v>
      </c>
      <c r="C24" s="83">
        <v>5696.98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213</v>
      </c>
      <c r="B25" s="83">
        <v>74.78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214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215</v>
      </c>
      <c r="B28" s="83">
        <v>8827.5300000000007</v>
      </c>
      <c r="C28" s="83">
        <v>7379.27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431</v>
      </c>
      <c r="C30" s="83" t="s">
        <v>337</v>
      </c>
      <c r="D30" s="83" t="s">
        <v>441</v>
      </c>
      <c r="E30" s="83" t="s">
        <v>442</v>
      </c>
      <c r="F30" s="83" t="s">
        <v>443</v>
      </c>
      <c r="G30" s="83" t="s">
        <v>444</v>
      </c>
      <c r="H30" s="83" t="s">
        <v>445</v>
      </c>
      <c r="I30" s="83" t="s">
        <v>446</v>
      </c>
      <c r="J30" s="83" t="s">
        <v>447</v>
      </c>
      <c r="K30"/>
      <c r="L30"/>
      <c r="M30"/>
      <c r="N30"/>
      <c r="O30"/>
      <c r="P30"/>
      <c r="Q30"/>
      <c r="R30"/>
      <c r="S30"/>
    </row>
    <row r="31" spans="1:19">
      <c r="A31" s="83" t="s">
        <v>466</v>
      </c>
      <c r="B31" s="83">
        <v>331.66</v>
      </c>
      <c r="C31" s="83" t="s">
        <v>285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448</v>
      </c>
      <c r="B32" s="83">
        <v>1978.83</v>
      </c>
      <c r="C32" s="83" t="s">
        <v>285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454</v>
      </c>
      <c r="B33" s="83">
        <v>188.86</v>
      </c>
      <c r="C33" s="83" t="s">
        <v>285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462</v>
      </c>
      <c r="B34" s="83">
        <v>389.4</v>
      </c>
      <c r="C34" s="83" t="s">
        <v>285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469</v>
      </c>
      <c r="B35" s="83">
        <v>412.12</v>
      </c>
      <c r="C35" s="83" t="s">
        <v>285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467</v>
      </c>
      <c r="B36" s="83">
        <v>331.66</v>
      </c>
      <c r="C36" s="83" t="s">
        <v>285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468</v>
      </c>
      <c r="B37" s="83">
        <v>103.3</v>
      </c>
      <c r="C37" s="83" t="s">
        <v>285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453</v>
      </c>
      <c r="B38" s="83">
        <v>78.040000000000006</v>
      </c>
      <c r="C38" s="83" t="s">
        <v>285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455</v>
      </c>
      <c r="B39" s="83">
        <v>1308.19</v>
      </c>
      <c r="C39" s="83" t="s">
        <v>285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451</v>
      </c>
      <c r="B40" s="83">
        <v>164.24</v>
      </c>
      <c r="C40" s="83" t="s">
        <v>285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449</v>
      </c>
      <c r="B41" s="83">
        <v>67.069999999999993</v>
      </c>
      <c r="C41" s="83" t="s">
        <v>285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450</v>
      </c>
      <c r="B42" s="83">
        <v>77.67</v>
      </c>
      <c r="C42" s="83" t="s">
        <v>285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456</v>
      </c>
      <c r="B43" s="83">
        <v>39.020000000000003</v>
      </c>
      <c r="C43" s="83" t="s">
        <v>285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463</v>
      </c>
      <c r="B44" s="83">
        <v>39.020000000000003</v>
      </c>
      <c r="C44" s="83" t="s">
        <v>285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457</v>
      </c>
      <c r="B45" s="83">
        <v>39.020000000000003</v>
      </c>
      <c r="C45" s="83" t="s">
        <v>285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464</v>
      </c>
      <c r="B46" s="83">
        <v>39.020000000000003</v>
      </c>
      <c r="C46" s="83" t="s">
        <v>285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458</v>
      </c>
      <c r="B47" s="83">
        <v>24.52</v>
      </c>
      <c r="C47" s="83" t="s">
        <v>285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465</v>
      </c>
      <c r="B48" s="83">
        <v>24.53</v>
      </c>
      <c r="C48" s="83" t="s">
        <v>285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459</v>
      </c>
      <c r="B49" s="83">
        <v>24.53</v>
      </c>
      <c r="C49" s="83" t="s">
        <v>285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460</v>
      </c>
      <c r="B50" s="83">
        <v>39.020000000000003</v>
      </c>
      <c r="C50" s="83" t="s">
        <v>285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461</v>
      </c>
      <c r="B51" s="83">
        <v>39.020000000000003</v>
      </c>
      <c r="C51" s="83" t="s">
        <v>285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452</v>
      </c>
      <c r="B52" s="83">
        <v>94.76</v>
      </c>
      <c r="C52" s="83" t="s">
        <v>285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286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470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471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175</v>
      </c>
      <c r="C57" s="83" t="s">
        <v>472</v>
      </c>
      <c r="D57" s="83" t="s">
        <v>473</v>
      </c>
      <c r="E57" s="83" t="s">
        <v>474</v>
      </c>
      <c r="F57" s="83" t="s">
        <v>475</v>
      </c>
      <c r="G57" s="83" t="s">
        <v>476</v>
      </c>
      <c r="H57" s="83" t="s">
        <v>477</v>
      </c>
      <c r="I57" s="83" t="s">
        <v>478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527</v>
      </c>
      <c r="B58" s="83" t="s">
        <v>726</v>
      </c>
      <c r="C58" s="83">
        <v>0.08</v>
      </c>
      <c r="D58" s="83">
        <v>1.278</v>
      </c>
      <c r="E58" s="83">
        <v>1.58</v>
      </c>
      <c r="F58" s="83">
        <v>97.55</v>
      </c>
      <c r="G58" s="83">
        <v>0</v>
      </c>
      <c r="H58" s="83">
        <v>90</v>
      </c>
      <c r="I58" s="83" t="s">
        <v>481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528</v>
      </c>
      <c r="B59" s="83" t="s">
        <v>727</v>
      </c>
      <c r="C59" s="83">
        <v>0.3</v>
      </c>
      <c r="D59" s="83">
        <v>0.56899999999999995</v>
      </c>
      <c r="E59" s="83">
        <v>0.63700000000000001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482</v>
      </c>
      <c r="B60" s="83" t="s">
        <v>480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483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479</v>
      </c>
      <c r="B61" s="83" t="s">
        <v>480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481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484</v>
      </c>
      <c r="B62" s="83" t="s">
        <v>480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485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486</v>
      </c>
      <c r="B63" s="83" t="s">
        <v>480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487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488</v>
      </c>
      <c r="B64" s="83" t="s">
        <v>480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497</v>
      </c>
      <c r="B65" s="83" t="s">
        <v>728</v>
      </c>
      <c r="C65" s="83">
        <v>0.08</v>
      </c>
      <c r="D65" s="83">
        <v>1.278</v>
      </c>
      <c r="E65" s="83">
        <v>1.58</v>
      </c>
      <c r="F65" s="83">
        <v>22.95</v>
      </c>
      <c r="G65" s="83">
        <v>90</v>
      </c>
      <c r="H65" s="83">
        <v>90</v>
      </c>
      <c r="I65" s="83" t="s">
        <v>483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498</v>
      </c>
      <c r="B66" s="83" t="s">
        <v>728</v>
      </c>
      <c r="C66" s="83">
        <v>0.08</v>
      </c>
      <c r="D66" s="83">
        <v>1.278</v>
      </c>
      <c r="E66" s="83">
        <v>1.58</v>
      </c>
      <c r="F66" s="83">
        <v>129.22999999999999</v>
      </c>
      <c r="G66" s="83">
        <v>180</v>
      </c>
      <c r="H66" s="83">
        <v>90</v>
      </c>
      <c r="I66" s="83" t="s">
        <v>485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499</v>
      </c>
      <c r="B67" s="83" t="s">
        <v>727</v>
      </c>
      <c r="C67" s="83">
        <v>0.3</v>
      </c>
      <c r="D67" s="83">
        <v>0.56899999999999995</v>
      </c>
      <c r="E67" s="83">
        <v>0.63700000000000001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515</v>
      </c>
      <c r="B68" s="83" t="s">
        <v>726</v>
      </c>
      <c r="C68" s="83">
        <v>0.08</v>
      </c>
      <c r="D68" s="83">
        <v>1.278</v>
      </c>
      <c r="E68" s="83">
        <v>1.58</v>
      </c>
      <c r="F68" s="83">
        <v>70.599999999999994</v>
      </c>
      <c r="G68" s="83">
        <v>0</v>
      </c>
      <c r="H68" s="83">
        <v>90</v>
      </c>
      <c r="I68" s="83" t="s">
        <v>481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517</v>
      </c>
      <c r="B69" s="83" t="s">
        <v>726</v>
      </c>
      <c r="C69" s="83">
        <v>0.08</v>
      </c>
      <c r="D69" s="83">
        <v>1.278</v>
      </c>
      <c r="E69" s="83">
        <v>1.58</v>
      </c>
      <c r="F69" s="83">
        <v>26.02</v>
      </c>
      <c r="G69" s="83">
        <v>180</v>
      </c>
      <c r="H69" s="83">
        <v>90</v>
      </c>
      <c r="I69" s="83" t="s">
        <v>485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516</v>
      </c>
      <c r="B70" s="83" t="s">
        <v>726</v>
      </c>
      <c r="C70" s="83">
        <v>0.08</v>
      </c>
      <c r="D70" s="83">
        <v>1.278</v>
      </c>
      <c r="E70" s="83">
        <v>1.58</v>
      </c>
      <c r="F70" s="83">
        <v>26.01</v>
      </c>
      <c r="G70" s="83">
        <v>0</v>
      </c>
      <c r="H70" s="83">
        <v>90</v>
      </c>
      <c r="I70" s="83" t="s">
        <v>481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518</v>
      </c>
      <c r="B71" s="83" t="s">
        <v>726</v>
      </c>
      <c r="C71" s="83">
        <v>0.08</v>
      </c>
      <c r="D71" s="83">
        <v>1.278</v>
      </c>
      <c r="E71" s="83">
        <v>1.58</v>
      </c>
      <c r="F71" s="83">
        <v>70.599999999999994</v>
      </c>
      <c r="G71" s="83">
        <v>180</v>
      </c>
      <c r="H71" s="83">
        <v>90</v>
      </c>
      <c r="I71" s="83" t="s">
        <v>485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535</v>
      </c>
      <c r="B72" s="83" t="s">
        <v>726</v>
      </c>
      <c r="C72" s="83">
        <v>0.08</v>
      </c>
      <c r="D72" s="83">
        <v>1.278</v>
      </c>
      <c r="E72" s="83">
        <v>1.58</v>
      </c>
      <c r="F72" s="83">
        <v>17.649999999999999</v>
      </c>
      <c r="G72" s="83">
        <v>0</v>
      </c>
      <c r="H72" s="83">
        <v>90</v>
      </c>
      <c r="I72" s="83" t="s">
        <v>481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536</v>
      </c>
      <c r="B73" s="83" t="s">
        <v>726</v>
      </c>
      <c r="C73" s="83">
        <v>0.08</v>
      </c>
      <c r="D73" s="83">
        <v>1.278</v>
      </c>
      <c r="E73" s="83">
        <v>1.58</v>
      </c>
      <c r="F73" s="83">
        <v>15.79</v>
      </c>
      <c r="G73" s="83">
        <v>0</v>
      </c>
      <c r="H73" s="83">
        <v>90</v>
      </c>
      <c r="I73" s="83" t="s">
        <v>481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537</v>
      </c>
      <c r="B74" s="83" t="s">
        <v>726</v>
      </c>
      <c r="C74" s="83">
        <v>0.08</v>
      </c>
      <c r="D74" s="83">
        <v>1.278</v>
      </c>
      <c r="E74" s="83">
        <v>1.58</v>
      </c>
      <c r="F74" s="83">
        <v>52.03</v>
      </c>
      <c r="G74" s="83">
        <v>180</v>
      </c>
      <c r="H74" s="83">
        <v>90</v>
      </c>
      <c r="I74" s="83" t="s">
        <v>485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538</v>
      </c>
      <c r="B75" s="83" t="s">
        <v>727</v>
      </c>
      <c r="C75" s="83">
        <v>0.3</v>
      </c>
      <c r="D75" s="83">
        <v>0.56899999999999995</v>
      </c>
      <c r="E75" s="83">
        <v>0.63700000000000001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539</v>
      </c>
      <c r="B76" s="83" t="s">
        <v>727</v>
      </c>
      <c r="C76" s="83">
        <v>0.3</v>
      </c>
      <c r="D76" s="83">
        <v>0.56899999999999995</v>
      </c>
      <c r="E76" s="83">
        <v>0.63700000000000001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529</v>
      </c>
      <c r="B77" s="83" t="s">
        <v>726</v>
      </c>
      <c r="C77" s="83">
        <v>0.08</v>
      </c>
      <c r="D77" s="83">
        <v>1.278</v>
      </c>
      <c r="E77" s="83">
        <v>1.58</v>
      </c>
      <c r="F77" s="83">
        <v>97.55</v>
      </c>
      <c r="G77" s="83">
        <v>0</v>
      </c>
      <c r="H77" s="83">
        <v>90</v>
      </c>
      <c r="I77" s="83" t="s">
        <v>481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530</v>
      </c>
      <c r="B78" s="83" t="s">
        <v>727</v>
      </c>
      <c r="C78" s="83">
        <v>0.3</v>
      </c>
      <c r="D78" s="83">
        <v>0.56899999999999995</v>
      </c>
      <c r="E78" s="83">
        <v>0.63700000000000001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533</v>
      </c>
      <c r="B79" s="83" t="s">
        <v>726</v>
      </c>
      <c r="C79" s="83">
        <v>0.08</v>
      </c>
      <c r="D79" s="83">
        <v>1.278</v>
      </c>
      <c r="E79" s="83">
        <v>1.58</v>
      </c>
      <c r="F79" s="83">
        <v>13.94</v>
      </c>
      <c r="G79" s="83">
        <v>180</v>
      </c>
      <c r="H79" s="83">
        <v>90</v>
      </c>
      <c r="I79" s="83" t="s">
        <v>485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532</v>
      </c>
      <c r="B80" s="83" t="s">
        <v>726</v>
      </c>
      <c r="C80" s="83">
        <v>0.08</v>
      </c>
      <c r="D80" s="83">
        <v>1.278</v>
      </c>
      <c r="E80" s="83">
        <v>1.58</v>
      </c>
      <c r="F80" s="83">
        <v>52.03</v>
      </c>
      <c r="G80" s="83">
        <v>90</v>
      </c>
      <c r="H80" s="83">
        <v>90</v>
      </c>
      <c r="I80" s="83" t="s">
        <v>483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531</v>
      </c>
      <c r="B81" s="83" t="s">
        <v>726</v>
      </c>
      <c r="C81" s="83">
        <v>0.08</v>
      </c>
      <c r="D81" s="83">
        <v>1.278</v>
      </c>
      <c r="E81" s="83">
        <v>1.58</v>
      </c>
      <c r="F81" s="83">
        <v>21.37</v>
      </c>
      <c r="G81" s="83">
        <v>0</v>
      </c>
      <c r="H81" s="83">
        <v>90</v>
      </c>
      <c r="I81" s="83" t="s">
        <v>481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534</v>
      </c>
      <c r="B82" s="83" t="s">
        <v>727</v>
      </c>
      <c r="C82" s="83">
        <v>0.3</v>
      </c>
      <c r="D82" s="83">
        <v>0.56899999999999995</v>
      </c>
      <c r="E82" s="83">
        <v>0.63700000000000001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496</v>
      </c>
      <c r="B83" s="83" t="s">
        <v>728</v>
      </c>
      <c r="C83" s="83">
        <v>0.08</v>
      </c>
      <c r="D83" s="83">
        <v>1.278</v>
      </c>
      <c r="E83" s="83">
        <v>1.58</v>
      </c>
      <c r="F83" s="83">
        <v>67.63</v>
      </c>
      <c r="G83" s="83">
        <v>90</v>
      </c>
      <c r="H83" s="83">
        <v>90</v>
      </c>
      <c r="I83" s="83" t="s">
        <v>483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495</v>
      </c>
      <c r="B84" s="83" t="s">
        <v>728</v>
      </c>
      <c r="C84" s="83">
        <v>0.08</v>
      </c>
      <c r="D84" s="83">
        <v>1.278</v>
      </c>
      <c r="E84" s="83">
        <v>1.58</v>
      </c>
      <c r="F84" s="83">
        <v>18.12</v>
      </c>
      <c r="G84" s="83">
        <v>0</v>
      </c>
      <c r="H84" s="83">
        <v>90</v>
      </c>
      <c r="I84" s="83" t="s">
        <v>481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500</v>
      </c>
      <c r="B85" s="83" t="s">
        <v>728</v>
      </c>
      <c r="C85" s="83">
        <v>0.08</v>
      </c>
      <c r="D85" s="83">
        <v>1.278</v>
      </c>
      <c r="E85" s="83">
        <v>1.58</v>
      </c>
      <c r="F85" s="83">
        <v>213.77</v>
      </c>
      <c r="G85" s="83">
        <v>0</v>
      </c>
      <c r="H85" s="83">
        <v>90</v>
      </c>
      <c r="I85" s="83" t="s">
        <v>481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502</v>
      </c>
      <c r="B86" s="83" t="s">
        <v>728</v>
      </c>
      <c r="C86" s="83">
        <v>0.08</v>
      </c>
      <c r="D86" s="83">
        <v>1.278</v>
      </c>
      <c r="E86" s="83">
        <v>1.58</v>
      </c>
      <c r="F86" s="83">
        <v>167.88</v>
      </c>
      <c r="G86" s="83">
        <v>180</v>
      </c>
      <c r="H86" s="83">
        <v>90</v>
      </c>
      <c r="I86" s="83" t="s">
        <v>485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503</v>
      </c>
      <c r="B87" s="83" t="s">
        <v>728</v>
      </c>
      <c r="C87" s="83">
        <v>0.08</v>
      </c>
      <c r="D87" s="83">
        <v>1.278</v>
      </c>
      <c r="E87" s="83">
        <v>1.58</v>
      </c>
      <c r="F87" s="83">
        <v>41.06</v>
      </c>
      <c r="G87" s="83">
        <v>270</v>
      </c>
      <c r="H87" s="83">
        <v>90</v>
      </c>
      <c r="I87" s="83" t="s">
        <v>487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501</v>
      </c>
      <c r="B88" s="83" t="s">
        <v>728</v>
      </c>
      <c r="C88" s="83">
        <v>0.08</v>
      </c>
      <c r="D88" s="83">
        <v>1.278</v>
      </c>
      <c r="E88" s="83">
        <v>1.58</v>
      </c>
      <c r="F88" s="83">
        <v>12.08</v>
      </c>
      <c r="G88" s="83">
        <v>0</v>
      </c>
      <c r="H88" s="83">
        <v>90</v>
      </c>
      <c r="I88" s="83" t="s">
        <v>481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504</v>
      </c>
      <c r="B89" s="83" t="s">
        <v>727</v>
      </c>
      <c r="C89" s="83">
        <v>0.3</v>
      </c>
      <c r="D89" s="83">
        <v>0.56899999999999995</v>
      </c>
      <c r="E89" s="83">
        <v>0.63700000000000001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493</v>
      </c>
      <c r="B90" s="83" t="s">
        <v>728</v>
      </c>
      <c r="C90" s="83">
        <v>0.08</v>
      </c>
      <c r="D90" s="83">
        <v>1.278</v>
      </c>
      <c r="E90" s="83">
        <v>1.58</v>
      </c>
      <c r="F90" s="83">
        <v>62.8</v>
      </c>
      <c r="G90" s="83">
        <v>0</v>
      </c>
      <c r="H90" s="83">
        <v>90</v>
      </c>
      <c r="I90" s="83" t="s">
        <v>481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489</v>
      </c>
      <c r="B91" s="83" t="s">
        <v>728</v>
      </c>
      <c r="C91" s="83">
        <v>0.08</v>
      </c>
      <c r="D91" s="83">
        <v>1.278</v>
      </c>
      <c r="E91" s="83">
        <v>1.58</v>
      </c>
      <c r="F91" s="83">
        <v>45.89</v>
      </c>
      <c r="G91" s="83">
        <v>180</v>
      </c>
      <c r="H91" s="83">
        <v>90</v>
      </c>
      <c r="I91" s="83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490</v>
      </c>
      <c r="B92" s="83" t="s">
        <v>728</v>
      </c>
      <c r="C92" s="83">
        <v>0.08</v>
      </c>
      <c r="D92" s="83">
        <v>1.278</v>
      </c>
      <c r="E92" s="83">
        <v>1.58</v>
      </c>
      <c r="F92" s="83">
        <v>22.95</v>
      </c>
      <c r="G92" s="83">
        <v>270</v>
      </c>
      <c r="H92" s="83">
        <v>90</v>
      </c>
      <c r="I92" s="83" t="s">
        <v>487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491</v>
      </c>
      <c r="B93" s="83" t="s">
        <v>727</v>
      </c>
      <c r="C93" s="83">
        <v>0.3</v>
      </c>
      <c r="D93" s="83">
        <v>0.56899999999999995</v>
      </c>
      <c r="E93" s="83">
        <v>0.63700000000000001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492</v>
      </c>
      <c r="B94" s="83" t="s">
        <v>728</v>
      </c>
      <c r="C94" s="83">
        <v>0.08</v>
      </c>
      <c r="D94" s="83">
        <v>1.278</v>
      </c>
      <c r="E94" s="83">
        <v>1.58</v>
      </c>
      <c r="F94" s="83">
        <v>26.57</v>
      </c>
      <c r="G94" s="83">
        <v>270</v>
      </c>
      <c r="H94" s="83">
        <v>90</v>
      </c>
      <c r="I94" s="83" t="s">
        <v>487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505</v>
      </c>
      <c r="B95" s="83" t="s">
        <v>726</v>
      </c>
      <c r="C95" s="83">
        <v>0.08</v>
      </c>
      <c r="D95" s="83">
        <v>1.278</v>
      </c>
      <c r="E95" s="83">
        <v>1.58</v>
      </c>
      <c r="F95" s="83">
        <v>55.74</v>
      </c>
      <c r="G95" s="83">
        <v>180</v>
      </c>
      <c r="H95" s="83">
        <v>90</v>
      </c>
      <c r="I95" s="83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506</v>
      </c>
      <c r="B96" s="83" t="s">
        <v>726</v>
      </c>
      <c r="C96" s="83">
        <v>0.08</v>
      </c>
      <c r="D96" s="83">
        <v>1.278</v>
      </c>
      <c r="E96" s="83">
        <v>1.58</v>
      </c>
      <c r="F96" s="83">
        <v>104.06</v>
      </c>
      <c r="G96" s="83">
        <v>270</v>
      </c>
      <c r="H96" s="83">
        <v>90</v>
      </c>
      <c r="I96" s="83" t="s">
        <v>487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519</v>
      </c>
      <c r="B97" s="83" t="s">
        <v>726</v>
      </c>
      <c r="C97" s="83">
        <v>0.08</v>
      </c>
      <c r="D97" s="83">
        <v>1.278</v>
      </c>
      <c r="E97" s="83">
        <v>1.58</v>
      </c>
      <c r="F97" s="83">
        <v>13.94</v>
      </c>
      <c r="G97" s="83">
        <v>180</v>
      </c>
      <c r="H97" s="83">
        <v>90</v>
      </c>
      <c r="I97" s="83" t="s">
        <v>485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520</v>
      </c>
      <c r="B98" s="83" t="s">
        <v>726</v>
      </c>
      <c r="C98" s="83">
        <v>0.08</v>
      </c>
      <c r="D98" s="83">
        <v>1.278</v>
      </c>
      <c r="E98" s="83">
        <v>1.58</v>
      </c>
      <c r="F98" s="83">
        <v>26.01</v>
      </c>
      <c r="G98" s="83">
        <v>270</v>
      </c>
      <c r="H98" s="83">
        <v>90</v>
      </c>
      <c r="I98" s="83" t="s">
        <v>487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521</v>
      </c>
      <c r="B99" s="83" t="s">
        <v>727</v>
      </c>
      <c r="C99" s="83">
        <v>0.3</v>
      </c>
      <c r="D99" s="83">
        <v>0.56899999999999995</v>
      </c>
      <c r="E99" s="83">
        <v>0.63700000000000001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507</v>
      </c>
      <c r="B100" s="83" t="s">
        <v>726</v>
      </c>
      <c r="C100" s="83">
        <v>0.08</v>
      </c>
      <c r="D100" s="83">
        <v>1.278</v>
      </c>
      <c r="E100" s="83">
        <v>1.58</v>
      </c>
      <c r="F100" s="83">
        <v>55.74</v>
      </c>
      <c r="G100" s="83">
        <v>0</v>
      </c>
      <c r="H100" s="83">
        <v>90</v>
      </c>
      <c r="I100" s="83" t="s">
        <v>481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508</v>
      </c>
      <c r="B101" s="83" t="s">
        <v>726</v>
      </c>
      <c r="C101" s="83">
        <v>0.08</v>
      </c>
      <c r="D101" s="83">
        <v>1.278</v>
      </c>
      <c r="E101" s="83">
        <v>1.58</v>
      </c>
      <c r="F101" s="83">
        <v>104.05</v>
      </c>
      <c r="G101" s="83">
        <v>270</v>
      </c>
      <c r="H101" s="83">
        <v>90</v>
      </c>
      <c r="I101" s="83" t="s">
        <v>487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522</v>
      </c>
      <c r="B102" s="83" t="s">
        <v>726</v>
      </c>
      <c r="C102" s="83">
        <v>0.08</v>
      </c>
      <c r="D102" s="83">
        <v>1.278</v>
      </c>
      <c r="E102" s="83">
        <v>1.58</v>
      </c>
      <c r="F102" s="83">
        <v>13.94</v>
      </c>
      <c r="G102" s="83">
        <v>0</v>
      </c>
      <c r="H102" s="83">
        <v>90</v>
      </c>
      <c r="I102" s="83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523</v>
      </c>
      <c r="B103" s="83" t="s">
        <v>726</v>
      </c>
      <c r="C103" s="83">
        <v>0.08</v>
      </c>
      <c r="D103" s="83">
        <v>1.278</v>
      </c>
      <c r="E103" s="83">
        <v>1.58</v>
      </c>
      <c r="F103" s="83">
        <v>26.01</v>
      </c>
      <c r="G103" s="83">
        <v>270</v>
      </c>
      <c r="H103" s="83">
        <v>90</v>
      </c>
      <c r="I103" s="83" t="s">
        <v>487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524</v>
      </c>
      <c r="B104" s="83" t="s">
        <v>727</v>
      </c>
      <c r="C104" s="83">
        <v>0.3</v>
      </c>
      <c r="D104" s="83">
        <v>0.56899999999999995</v>
      </c>
      <c r="E104" s="83">
        <v>0.63700000000000001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509</v>
      </c>
      <c r="B105" s="83" t="s">
        <v>726</v>
      </c>
      <c r="C105" s="83">
        <v>0.08</v>
      </c>
      <c r="D105" s="83">
        <v>1.278</v>
      </c>
      <c r="E105" s="83">
        <v>1.58</v>
      </c>
      <c r="F105" s="83">
        <v>847.14</v>
      </c>
      <c r="G105" s="83">
        <v>180</v>
      </c>
      <c r="H105" s="83">
        <v>90</v>
      </c>
      <c r="I105" s="83" t="s">
        <v>485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525</v>
      </c>
      <c r="B106" s="83" t="s">
        <v>726</v>
      </c>
      <c r="C106" s="83">
        <v>0.08</v>
      </c>
      <c r="D106" s="83">
        <v>1.278</v>
      </c>
      <c r="E106" s="83">
        <v>1.58</v>
      </c>
      <c r="F106" s="83">
        <v>183.96</v>
      </c>
      <c r="G106" s="83">
        <v>180</v>
      </c>
      <c r="H106" s="83">
        <v>90</v>
      </c>
      <c r="I106" s="83" t="s">
        <v>485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526</v>
      </c>
      <c r="B107" s="83" t="s">
        <v>727</v>
      </c>
      <c r="C107" s="83">
        <v>0.3</v>
      </c>
      <c r="D107" s="83">
        <v>0.56899999999999995</v>
      </c>
      <c r="E107" s="83">
        <v>0.63700000000000001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510</v>
      </c>
      <c r="B108" s="83" t="s">
        <v>726</v>
      </c>
      <c r="C108" s="83">
        <v>0.08</v>
      </c>
      <c r="D108" s="83">
        <v>1.278</v>
      </c>
      <c r="E108" s="83">
        <v>1.58</v>
      </c>
      <c r="F108" s="83">
        <v>847.37</v>
      </c>
      <c r="G108" s="83">
        <v>0</v>
      </c>
      <c r="H108" s="83">
        <v>90</v>
      </c>
      <c r="I108" s="83" t="s">
        <v>481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511</v>
      </c>
      <c r="B109" s="83" t="s">
        <v>726</v>
      </c>
      <c r="C109" s="83">
        <v>0.08</v>
      </c>
      <c r="D109" s="83">
        <v>1.278</v>
      </c>
      <c r="E109" s="83">
        <v>1.58</v>
      </c>
      <c r="F109" s="83">
        <v>104.06</v>
      </c>
      <c r="G109" s="83">
        <v>90</v>
      </c>
      <c r="H109" s="83">
        <v>90</v>
      </c>
      <c r="I109" s="83" t="s">
        <v>483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512</v>
      </c>
      <c r="B110" s="83" t="s">
        <v>726</v>
      </c>
      <c r="C110" s="83">
        <v>0.08</v>
      </c>
      <c r="D110" s="83">
        <v>1.278</v>
      </c>
      <c r="E110" s="83">
        <v>1.58</v>
      </c>
      <c r="F110" s="83">
        <v>55.74</v>
      </c>
      <c r="G110" s="83">
        <v>180</v>
      </c>
      <c r="H110" s="83">
        <v>90</v>
      </c>
      <c r="I110" s="83" t="s">
        <v>485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514</v>
      </c>
      <c r="B111" s="83" t="s">
        <v>726</v>
      </c>
      <c r="C111" s="83">
        <v>0.08</v>
      </c>
      <c r="D111" s="83">
        <v>1.278</v>
      </c>
      <c r="E111" s="83">
        <v>1.58</v>
      </c>
      <c r="F111" s="83">
        <v>104.05</v>
      </c>
      <c r="G111" s="83">
        <v>90</v>
      </c>
      <c r="H111" s="83">
        <v>90</v>
      </c>
      <c r="I111" s="83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513</v>
      </c>
      <c r="B112" s="83" t="s">
        <v>726</v>
      </c>
      <c r="C112" s="83">
        <v>0.08</v>
      </c>
      <c r="D112" s="83">
        <v>1.278</v>
      </c>
      <c r="E112" s="83">
        <v>1.58</v>
      </c>
      <c r="F112" s="83">
        <v>55.74</v>
      </c>
      <c r="G112" s="83">
        <v>0</v>
      </c>
      <c r="H112" s="83">
        <v>90</v>
      </c>
      <c r="I112" s="83" t="s">
        <v>481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494</v>
      </c>
      <c r="B113" s="83" t="s">
        <v>728</v>
      </c>
      <c r="C113" s="83">
        <v>0.08</v>
      </c>
      <c r="D113" s="83">
        <v>1.278</v>
      </c>
      <c r="E113" s="83">
        <v>1.58</v>
      </c>
      <c r="F113" s="83">
        <v>36.229999999999997</v>
      </c>
      <c r="G113" s="83">
        <v>0</v>
      </c>
      <c r="H113" s="83">
        <v>90</v>
      </c>
      <c r="I113" s="83" t="s">
        <v>481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175</v>
      </c>
      <c r="C115" s="83" t="s">
        <v>540</v>
      </c>
      <c r="D115" s="83" t="s">
        <v>541</v>
      </c>
      <c r="E115" s="83" t="s">
        <v>542</v>
      </c>
      <c r="F115" s="83" t="s">
        <v>170</v>
      </c>
      <c r="G115" s="83" t="s">
        <v>543</v>
      </c>
      <c r="H115" s="83" t="s">
        <v>544</v>
      </c>
      <c r="I115" s="83" t="s">
        <v>545</v>
      </c>
      <c r="J115" s="83" t="s">
        <v>476</v>
      </c>
      <c r="K115" s="83" t="s">
        <v>478</v>
      </c>
      <c r="L115"/>
      <c r="M115"/>
      <c r="N115"/>
      <c r="O115"/>
      <c r="P115"/>
      <c r="Q115"/>
      <c r="R115"/>
      <c r="S115"/>
    </row>
    <row r="116" spans="1:19">
      <c r="A116" s="83" t="s">
        <v>569</v>
      </c>
      <c r="B116" s="83" t="s">
        <v>877</v>
      </c>
      <c r="C116" s="83">
        <v>32.21</v>
      </c>
      <c r="D116" s="83">
        <v>32.21</v>
      </c>
      <c r="E116" s="83">
        <v>5.835</v>
      </c>
      <c r="F116" s="83">
        <v>0.54</v>
      </c>
      <c r="G116" s="83">
        <v>0.38400000000000001</v>
      </c>
      <c r="H116" s="83" t="s">
        <v>547</v>
      </c>
      <c r="I116" s="83" t="s">
        <v>527</v>
      </c>
      <c r="J116" s="83">
        <v>0</v>
      </c>
      <c r="K116" s="83" t="s">
        <v>481</v>
      </c>
      <c r="L116"/>
      <c r="M116"/>
      <c r="N116"/>
      <c r="O116"/>
      <c r="P116"/>
      <c r="Q116"/>
      <c r="R116"/>
      <c r="S116"/>
    </row>
    <row r="117" spans="1:19">
      <c r="A117" s="83" t="s">
        <v>548</v>
      </c>
      <c r="B117" s="83" t="s">
        <v>877</v>
      </c>
      <c r="C117" s="83">
        <v>65.62</v>
      </c>
      <c r="D117" s="83">
        <v>65.62</v>
      </c>
      <c r="E117" s="83">
        <v>5.835</v>
      </c>
      <c r="F117" s="83">
        <v>0.54</v>
      </c>
      <c r="G117" s="83">
        <v>0.38400000000000001</v>
      </c>
      <c r="H117" s="83" t="s">
        <v>547</v>
      </c>
      <c r="I117" s="83" t="s">
        <v>498</v>
      </c>
      <c r="J117" s="83">
        <v>180</v>
      </c>
      <c r="K117" s="83" t="s">
        <v>485</v>
      </c>
      <c r="L117"/>
      <c r="M117"/>
      <c r="N117"/>
      <c r="O117"/>
      <c r="P117"/>
      <c r="Q117"/>
      <c r="R117"/>
      <c r="S117"/>
    </row>
    <row r="118" spans="1:19">
      <c r="A118" s="83" t="s">
        <v>560</v>
      </c>
      <c r="B118" s="83" t="s">
        <v>877</v>
      </c>
      <c r="C118" s="83">
        <v>5.82</v>
      </c>
      <c r="D118" s="83">
        <v>23.29</v>
      </c>
      <c r="E118" s="83">
        <v>5.835</v>
      </c>
      <c r="F118" s="83">
        <v>0.54</v>
      </c>
      <c r="G118" s="83">
        <v>0.38400000000000001</v>
      </c>
      <c r="H118" s="83" t="s">
        <v>547</v>
      </c>
      <c r="I118" s="83" t="s">
        <v>515</v>
      </c>
      <c r="J118" s="83">
        <v>0</v>
      </c>
      <c r="K118" s="83" t="s">
        <v>481</v>
      </c>
      <c r="L118"/>
      <c r="M118"/>
      <c r="N118"/>
      <c r="O118"/>
      <c r="P118"/>
      <c r="Q118"/>
      <c r="R118"/>
      <c r="S118"/>
    </row>
    <row r="119" spans="1:19">
      <c r="A119" s="83" t="s">
        <v>562</v>
      </c>
      <c r="B119" s="83" t="s">
        <v>877</v>
      </c>
      <c r="C119" s="83">
        <v>2.15</v>
      </c>
      <c r="D119" s="83">
        <v>8.58</v>
      </c>
      <c r="E119" s="83">
        <v>5.835</v>
      </c>
      <c r="F119" s="83">
        <v>0.54</v>
      </c>
      <c r="G119" s="83">
        <v>0.38400000000000001</v>
      </c>
      <c r="H119" s="83" t="s">
        <v>547</v>
      </c>
      <c r="I119" s="83" t="s">
        <v>517</v>
      </c>
      <c r="J119" s="83">
        <v>180</v>
      </c>
      <c r="K119" s="83" t="s">
        <v>485</v>
      </c>
      <c r="L119"/>
      <c r="M119"/>
      <c r="N119"/>
      <c r="O119"/>
      <c r="P119"/>
      <c r="Q119"/>
      <c r="R119"/>
      <c r="S119"/>
    </row>
    <row r="120" spans="1:19">
      <c r="A120" s="83" t="s">
        <v>561</v>
      </c>
      <c r="B120" s="83" t="s">
        <v>877</v>
      </c>
      <c r="C120" s="83">
        <v>2.15</v>
      </c>
      <c r="D120" s="83">
        <v>8.59</v>
      </c>
      <c r="E120" s="83">
        <v>5.835</v>
      </c>
      <c r="F120" s="83">
        <v>0.54</v>
      </c>
      <c r="G120" s="83">
        <v>0.38400000000000001</v>
      </c>
      <c r="H120" s="83" t="s">
        <v>547</v>
      </c>
      <c r="I120" s="83" t="s">
        <v>516</v>
      </c>
      <c r="J120" s="83">
        <v>0</v>
      </c>
      <c r="K120" s="83" t="s">
        <v>481</v>
      </c>
      <c r="L120"/>
      <c r="M120"/>
      <c r="N120"/>
      <c r="O120"/>
      <c r="P120"/>
      <c r="Q120"/>
      <c r="R120"/>
      <c r="S120"/>
    </row>
    <row r="121" spans="1:19">
      <c r="A121" s="83" t="s">
        <v>563</v>
      </c>
      <c r="B121" s="83" t="s">
        <v>877</v>
      </c>
      <c r="C121" s="83">
        <v>5.82</v>
      </c>
      <c r="D121" s="83">
        <v>23.29</v>
      </c>
      <c r="E121" s="83">
        <v>5.835</v>
      </c>
      <c r="F121" s="83">
        <v>0.54</v>
      </c>
      <c r="G121" s="83">
        <v>0.38400000000000001</v>
      </c>
      <c r="H121" s="83" t="s">
        <v>547</v>
      </c>
      <c r="I121" s="83" t="s">
        <v>518</v>
      </c>
      <c r="J121" s="83">
        <v>180</v>
      </c>
      <c r="K121" s="83" t="s">
        <v>485</v>
      </c>
      <c r="L121"/>
      <c r="M121"/>
      <c r="N121"/>
      <c r="O121"/>
      <c r="P121"/>
      <c r="Q121"/>
      <c r="R121"/>
      <c r="S121"/>
    </row>
    <row r="122" spans="1:19">
      <c r="A122" s="83" t="s">
        <v>574</v>
      </c>
      <c r="B122" s="83" t="s">
        <v>877</v>
      </c>
      <c r="C122" s="83">
        <v>5.83</v>
      </c>
      <c r="D122" s="83">
        <v>5.83</v>
      </c>
      <c r="E122" s="83">
        <v>5.835</v>
      </c>
      <c r="F122" s="83">
        <v>0.54</v>
      </c>
      <c r="G122" s="83">
        <v>0.38400000000000001</v>
      </c>
      <c r="H122" s="83" t="s">
        <v>547</v>
      </c>
      <c r="I122" s="83" t="s">
        <v>535</v>
      </c>
      <c r="J122" s="83">
        <v>0</v>
      </c>
      <c r="K122" s="83" t="s">
        <v>481</v>
      </c>
      <c r="L122"/>
      <c r="M122"/>
      <c r="N122"/>
      <c r="O122"/>
      <c r="P122"/>
      <c r="Q122"/>
      <c r="R122"/>
      <c r="S122"/>
    </row>
    <row r="123" spans="1:19">
      <c r="A123" s="83" t="s">
        <v>575</v>
      </c>
      <c r="B123" s="83" t="s">
        <v>877</v>
      </c>
      <c r="C123" s="83">
        <v>5.21</v>
      </c>
      <c r="D123" s="83">
        <v>5.21</v>
      </c>
      <c r="E123" s="83">
        <v>5.835</v>
      </c>
      <c r="F123" s="83">
        <v>0.54</v>
      </c>
      <c r="G123" s="83">
        <v>0.38400000000000001</v>
      </c>
      <c r="H123" s="83" t="s">
        <v>547</v>
      </c>
      <c r="I123" s="83" t="s">
        <v>536</v>
      </c>
      <c r="J123" s="83">
        <v>0</v>
      </c>
      <c r="K123" s="83" t="s">
        <v>481</v>
      </c>
      <c r="L123"/>
      <c r="M123"/>
      <c r="N123"/>
      <c r="O123"/>
      <c r="P123"/>
      <c r="Q123"/>
      <c r="R123"/>
      <c r="S123"/>
    </row>
    <row r="124" spans="1:19">
      <c r="A124" s="83" t="s">
        <v>576</v>
      </c>
      <c r="B124" s="83" t="s">
        <v>877</v>
      </c>
      <c r="C124" s="83">
        <v>17.18</v>
      </c>
      <c r="D124" s="83">
        <v>17.18</v>
      </c>
      <c r="E124" s="83">
        <v>5.835</v>
      </c>
      <c r="F124" s="83">
        <v>0.54</v>
      </c>
      <c r="G124" s="83">
        <v>0.38400000000000001</v>
      </c>
      <c r="H124" s="83" t="s">
        <v>547</v>
      </c>
      <c r="I124" s="83" t="s">
        <v>537</v>
      </c>
      <c r="J124" s="83">
        <v>180</v>
      </c>
      <c r="K124" s="83" t="s">
        <v>485</v>
      </c>
      <c r="L124"/>
      <c r="M124"/>
      <c r="N124"/>
      <c r="O124"/>
      <c r="P124"/>
      <c r="Q124"/>
      <c r="R124"/>
      <c r="S124"/>
    </row>
    <row r="125" spans="1:19">
      <c r="A125" s="83" t="s">
        <v>570</v>
      </c>
      <c r="B125" s="83" t="s">
        <v>877</v>
      </c>
      <c r="C125" s="83">
        <v>32.21</v>
      </c>
      <c r="D125" s="83">
        <v>32.21</v>
      </c>
      <c r="E125" s="83">
        <v>5.835</v>
      </c>
      <c r="F125" s="83">
        <v>0.54</v>
      </c>
      <c r="G125" s="83">
        <v>0.38400000000000001</v>
      </c>
      <c r="H125" s="83" t="s">
        <v>547</v>
      </c>
      <c r="I125" s="83" t="s">
        <v>529</v>
      </c>
      <c r="J125" s="83">
        <v>0</v>
      </c>
      <c r="K125" s="83" t="s">
        <v>481</v>
      </c>
      <c r="L125"/>
      <c r="M125"/>
      <c r="N125"/>
      <c r="O125"/>
      <c r="P125"/>
      <c r="Q125"/>
      <c r="R125"/>
      <c r="S125"/>
    </row>
    <row r="126" spans="1:19">
      <c r="A126" s="83" t="s">
        <v>573</v>
      </c>
      <c r="B126" s="83" t="s">
        <v>877</v>
      </c>
      <c r="C126" s="83">
        <v>4.5999999999999996</v>
      </c>
      <c r="D126" s="83">
        <v>4.5999999999999996</v>
      </c>
      <c r="E126" s="83">
        <v>5.835</v>
      </c>
      <c r="F126" s="83">
        <v>0.54</v>
      </c>
      <c r="G126" s="83">
        <v>0.38400000000000001</v>
      </c>
      <c r="H126" s="83" t="s">
        <v>547</v>
      </c>
      <c r="I126" s="83" t="s">
        <v>533</v>
      </c>
      <c r="J126" s="83">
        <v>180</v>
      </c>
      <c r="K126" s="83" t="s">
        <v>485</v>
      </c>
      <c r="L126"/>
      <c r="M126"/>
      <c r="N126"/>
      <c r="O126"/>
      <c r="P126"/>
      <c r="Q126"/>
      <c r="R126"/>
      <c r="S126"/>
    </row>
    <row r="127" spans="1:19">
      <c r="A127" s="83" t="s">
        <v>572</v>
      </c>
      <c r="B127" s="83" t="s">
        <v>877</v>
      </c>
      <c r="C127" s="83">
        <v>17.18</v>
      </c>
      <c r="D127" s="83">
        <v>17.18</v>
      </c>
      <c r="E127" s="83">
        <v>5.835</v>
      </c>
      <c r="F127" s="83">
        <v>0.54</v>
      </c>
      <c r="G127" s="83">
        <v>0.38400000000000001</v>
      </c>
      <c r="H127" s="83" t="s">
        <v>547</v>
      </c>
      <c r="I127" s="83" t="s">
        <v>532</v>
      </c>
      <c r="J127" s="83">
        <v>90</v>
      </c>
      <c r="K127" s="83" t="s">
        <v>483</v>
      </c>
      <c r="L127"/>
      <c r="M127"/>
      <c r="N127"/>
      <c r="O127"/>
      <c r="P127"/>
      <c r="Q127"/>
      <c r="R127"/>
      <c r="S127"/>
    </row>
    <row r="128" spans="1:19">
      <c r="A128" s="83" t="s">
        <v>571</v>
      </c>
      <c r="B128" s="83" t="s">
        <v>877</v>
      </c>
      <c r="C128" s="83">
        <v>4.5999999999999996</v>
      </c>
      <c r="D128" s="83">
        <v>4.5999999999999996</v>
      </c>
      <c r="E128" s="83">
        <v>5.835</v>
      </c>
      <c r="F128" s="83">
        <v>0.54</v>
      </c>
      <c r="G128" s="83">
        <v>0.38400000000000001</v>
      </c>
      <c r="H128" s="83" t="s">
        <v>547</v>
      </c>
      <c r="I128" s="83" t="s">
        <v>531</v>
      </c>
      <c r="J128" s="83">
        <v>0</v>
      </c>
      <c r="K128" s="83" t="s">
        <v>481</v>
      </c>
      <c r="L128"/>
      <c r="M128"/>
      <c r="N128"/>
      <c r="O128"/>
      <c r="P128"/>
      <c r="Q128"/>
      <c r="R128"/>
      <c r="S128"/>
    </row>
    <row r="129" spans="1:19">
      <c r="A129" s="83" t="s">
        <v>549</v>
      </c>
      <c r="B129" s="83" t="s">
        <v>877</v>
      </c>
      <c r="C129" s="83">
        <v>85.24</v>
      </c>
      <c r="D129" s="83">
        <v>85.24</v>
      </c>
      <c r="E129" s="83">
        <v>5.835</v>
      </c>
      <c r="F129" s="83">
        <v>0.54</v>
      </c>
      <c r="G129" s="83">
        <v>0.38400000000000001</v>
      </c>
      <c r="H129" s="83" t="s">
        <v>547</v>
      </c>
      <c r="I129" s="83" t="s">
        <v>502</v>
      </c>
      <c r="J129" s="83">
        <v>180</v>
      </c>
      <c r="K129" s="83" t="s">
        <v>485</v>
      </c>
      <c r="L129"/>
      <c r="M129"/>
      <c r="N129"/>
      <c r="O129"/>
      <c r="P129"/>
      <c r="Q129"/>
      <c r="R129"/>
      <c r="S129"/>
    </row>
    <row r="130" spans="1:19">
      <c r="A130" s="83" t="s">
        <v>546</v>
      </c>
      <c r="B130" s="83" t="s">
        <v>877</v>
      </c>
      <c r="C130" s="83">
        <v>23.3</v>
      </c>
      <c r="D130" s="83">
        <v>23.3</v>
      </c>
      <c r="E130" s="83">
        <v>5.835</v>
      </c>
      <c r="F130" s="83">
        <v>0.54</v>
      </c>
      <c r="G130" s="83">
        <v>0.38400000000000001</v>
      </c>
      <c r="H130" s="83" t="s">
        <v>547</v>
      </c>
      <c r="I130" s="83" t="s">
        <v>489</v>
      </c>
      <c r="J130" s="83">
        <v>180</v>
      </c>
      <c r="K130" s="83" t="s">
        <v>485</v>
      </c>
      <c r="L130"/>
      <c r="M130"/>
      <c r="N130"/>
      <c r="O130"/>
      <c r="P130"/>
      <c r="Q130"/>
      <c r="R130"/>
      <c r="S130"/>
    </row>
    <row r="131" spans="1:19">
      <c r="A131" s="83" t="s">
        <v>550</v>
      </c>
      <c r="B131" s="83" t="s">
        <v>878</v>
      </c>
      <c r="C131" s="83">
        <v>4.5999999999999996</v>
      </c>
      <c r="D131" s="83">
        <v>18.39</v>
      </c>
      <c r="E131" s="83">
        <v>5.835</v>
      </c>
      <c r="F131" s="83">
        <v>0.54</v>
      </c>
      <c r="G131" s="83">
        <v>0.38400000000000001</v>
      </c>
      <c r="H131" s="83" t="s">
        <v>547</v>
      </c>
      <c r="I131" s="83" t="s">
        <v>505</v>
      </c>
      <c r="J131" s="83">
        <v>180</v>
      </c>
      <c r="K131" s="83" t="s">
        <v>485</v>
      </c>
      <c r="L131"/>
      <c r="M131"/>
      <c r="N131"/>
      <c r="O131"/>
      <c r="P131"/>
      <c r="Q131"/>
      <c r="R131"/>
      <c r="S131"/>
    </row>
    <row r="132" spans="1:19">
      <c r="A132" s="83" t="s">
        <v>551</v>
      </c>
      <c r="B132" s="83" t="s">
        <v>878</v>
      </c>
      <c r="C132" s="83">
        <v>8.58</v>
      </c>
      <c r="D132" s="83">
        <v>34.33</v>
      </c>
      <c r="E132" s="83">
        <v>5.835</v>
      </c>
      <c r="F132" s="83">
        <v>0.54</v>
      </c>
      <c r="G132" s="83">
        <v>0.38400000000000001</v>
      </c>
      <c r="H132" s="83" t="s">
        <v>547</v>
      </c>
      <c r="I132" s="83" t="s">
        <v>506</v>
      </c>
      <c r="J132" s="83">
        <v>270</v>
      </c>
      <c r="K132" s="83" t="s">
        <v>487</v>
      </c>
      <c r="L132"/>
      <c r="M132"/>
      <c r="N132"/>
      <c r="O132"/>
      <c r="P132"/>
      <c r="Q132"/>
      <c r="R132"/>
      <c r="S132"/>
    </row>
    <row r="133" spans="1:19">
      <c r="A133" s="83" t="s">
        <v>564</v>
      </c>
      <c r="B133" s="83" t="s">
        <v>878</v>
      </c>
      <c r="C133" s="83">
        <v>4.5999999999999996</v>
      </c>
      <c r="D133" s="83">
        <v>4.5999999999999996</v>
      </c>
      <c r="E133" s="83">
        <v>5.835</v>
      </c>
      <c r="F133" s="83">
        <v>0.54</v>
      </c>
      <c r="G133" s="83">
        <v>0.38400000000000001</v>
      </c>
      <c r="H133" s="83" t="s">
        <v>547</v>
      </c>
      <c r="I133" s="83" t="s">
        <v>519</v>
      </c>
      <c r="J133" s="83">
        <v>180</v>
      </c>
      <c r="K133" s="83" t="s">
        <v>485</v>
      </c>
      <c r="L133"/>
      <c r="M133"/>
      <c r="N133"/>
      <c r="O133"/>
      <c r="P133"/>
      <c r="Q133"/>
      <c r="R133"/>
      <c r="S133"/>
    </row>
    <row r="134" spans="1:19">
      <c r="A134" s="83" t="s">
        <v>565</v>
      </c>
      <c r="B134" s="83" t="s">
        <v>878</v>
      </c>
      <c r="C134" s="83">
        <v>8.59</v>
      </c>
      <c r="D134" s="83">
        <v>8.59</v>
      </c>
      <c r="E134" s="83">
        <v>5.835</v>
      </c>
      <c r="F134" s="83">
        <v>0.54</v>
      </c>
      <c r="G134" s="83">
        <v>0.38400000000000001</v>
      </c>
      <c r="H134" s="83" t="s">
        <v>547</v>
      </c>
      <c r="I134" s="83" t="s">
        <v>520</v>
      </c>
      <c r="J134" s="83">
        <v>270</v>
      </c>
      <c r="K134" s="83" t="s">
        <v>487</v>
      </c>
      <c r="L134"/>
      <c r="M134"/>
      <c r="N134"/>
      <c r="O134"/>
      <c r="P134"/>
      <c r="Q134"/>
      <c r="R134"/>
      <c r="S134"/>
    </row>
    <row r="135" spans="1:19">
      <c r="A135" s="83" t="s">
        <v>552</v>
      </c>
      <c r="B135" s="83" t="s">
        <v>878</v>
      </c>
      <c r="C135" s="83">
        <v>4.5999999999999996</v>
      </c>
      <c r="D135" s="83">
        <v>18.39</v>
      </c>
      <c r="E135" s="83">
        <v>5.835</v>
      </c>
      <c r="F135" s="83">
        <v>0.54</v>
      </c>
      <c r="G135" s="83">
        <v>0.38400000000000001</v>
      </c>
      <c r="H135" s="83" t="s">
        <v>547</v>
      </c>
      <c r="I135" s="83" t="s">
        <v>507</v>
      </c>
      <c r="J135" s="83">
        <v>0</v>
      </c>
      <c r="K135" s="83" t="s">
        <v>481</v>
      </c>
      <c r="L135"/>
      <c r="M135"/>
      <c r="N135"/>
      <c r="O135"/>
      <c r="P135"/>
      <c r="Q135"/>
      <c r="R135"/>
      <c r="S135"/>
    </row>
    <row r="136" spans="1:19">
      <c r="A136" s="83" t="s">
        <v>553</v>
      </c>
      <c r="B136" s="83" t="s">
        <v>878</v>
      </c>
      <c r="C136" s="83">
        <v>8.58</v>
      </c>
      <c r="D136" s="83">
        <v>34.33</v>
      </c>
      <c r="E136" s="83">
        <v>5.835</v>
      </c>
      <c r="F136" s="83">
        <v>0.54</v>
      </c>
      <c r="G136" s="83">
        <v>0.38400000000000001</v>
      </c>
      <c r="H136" s="83" t="s">
        <v>547</v>
      </c>
      <c r="I136" s="83" t="s">
        <v>508</v>
      </c>
      <c r="J136" s="83">
        <v>270</v>
      </c>
      <c r="K136" s="83" t="s">
        <v>487</v>
      </c>
      <c r="L136"/>
      <c r="M136"/>
      <c r="N136"/>
      <c r="O136"/>
      <c r="P136"/>
      <c r="Q136"/>
      <c r="R136"/>
      <c r="S136"/>
    </row>
    <row r="137" spans="1:19">
      <c r="A137" s="83" t="s">
        <v>566</v>
      </c>
      <c r="B137" s="83" t="s">
        <v>878</v>
      </c>
      <c r="C137" s="83">
        <v>4.5999999999999996</v>
      </c>
      <c r="D137" s="83">
        <v>4.5999999999999996</v>
      </c>
      <c r="E137" s="83">
        <v>5.835</v>
      </c>
      <c r="F137" s="83">
        <v>0.54</v>
      </c>
      <c r="G137" s="83">
        <v>0.38400000000000001</v>
      </c>
      <c r="H137" s="83" t="s">
        <v>547</v>
      </c>
      <c r="I137" s="83" t="s">
        <v>522</v>
      </c>
      <c r="J137" s="83">
        <v>0</v>
      </c>
      <c r="K137" s="83" t="s">
        <v>481</v>
      </c>
      <c r="L137"/>
      <c r="M137"/>
      <c r="N137"/>
      <c r="O137"/>
      <c r="P137"/>
      <c r="Q137"/>
      <c r="R137"/>
      <c r="S137"/>
    </row>
    <row r="138" spans="1:19">
      <c r="A138" s="83" t="s">
        <v>567</v>
      </c>
      <c r="B138" s="83" t="s">
        <v>878</v>
      </c>
      <c r="C138" s="83">
        <v>8.59</v>
      </c>
      <c r="D138" s="83">
        <v>8.59</v>
      </c>
      <c r="E138" s="83">
        <v>5.835</v>
      </c>
      <c r="F138" s="83">
        <v>0.54</v>
      </c>
      <c r="G138" s="83">
        <v>0.38400000000000001</v>
      </c>
      <c r="H138" s="83" t="s">
        <v>547</v>
      </c>
      <c r="I138" s="83" t="s">
        <v>523</v>
      </c>
      <c r="J138" s="83">
        <v>270</v>
      </c>
      <c r="K138" s="83" t="s">
        <v>487</v>
      </c>
      <c r="L138"/>
      <c r="M138"/>
      <c r="N138"/>
      <c r="O138"/>
      <c r="P138"/>
      <c r="Q138"/>
      <c r="R138"/>
      <c r="S138"/>
    </row>
    <row r="139" spans="1:19">
      <c r="A139" s="83" t="s">
        <v>554</v>
      </c>
      <c r="B139" s="83" t="s">
        <v>878</v>
      </c>
      <c r="C139" s="83">
        <v>3.68</v>
      </c>
      <c r="D139" s="83">
        <v>279.51</v>
      </c>
      <c r="E139" s="83">
        <v>5.835</v>
      </c>
      <c r="F139" s="83">
        <v>0.54</v>
      </c>
      <c r="G139" s="83">
        <v>0.38400000000000001</v>
      </c>
      <c r="H139" s="83" t="s">
        <v>547</v>
      </c>
      <c r="I139" s="83" t="s">
        <v>509</v>
      </c>
      <c r="J139" s="83">
        <v>180</v>
      </c>
      <c r="K139" s="83" t="s">
        <v>485</v>
      </c>
      <c r="L139"/>
      <c r="M139"/>
      <c r="N139"/>
      <c r="O139"/>
      <c r="P139"/>
      <c r="Q139"/>
      <c r="R139"/>
      <c r="S139"/>
    </row>
    <row r="140" spans="1:19">
      <c r="A140" s="83" t="s">
        <v>568</v>
      </c>
      <c r="B140" s="83" t="s">
        <v>878</v>
      </c>
      <c r="C140" s="83">
        <v>6.75</v>
      </c>
      <c r="D140" s="83">
        <v>60.74</v>
      </c>
      <c r="E140" s="83">
        <v>5.835</v>
      </c>
      <c r="F140" s="83">
        <v>0.54</v>
      </c>
      <c r="G140" s="83">
        <v>0.38400000000000001</v>
      </c>
      <c r="H140" s="83" t="s">
        <v>547</v>
      </c>
      <c r="I140" s="83" t="s">
        <v>525</v>
      </c>
      <c r="J140" s="83">
        <v>180</v>
      </c>
      <c r="K140" s="83" t="s">
        <v>485</v>
      </c>
      <c r="L140"/>
      <c r="M140"/>
      <c r="N140"/>
      <c r="O140"/>
      <c r="P140"/>
      <c r="Q140"/>
      <c r="R140"/>
      <c r="S140"/>
    </row>
    <row r="141" spans="1:19">
      <c r="A141" s="83" t="s">
        <v>555</v>
      </c>
      <c r="B141" s="83" t="s">
        <v>878</v>
      </c>
      <c r="C141" s="83">
        <v>3.68</v>
      </c>
      <c r="D141" s="83">
        <v>279.60000000000002</v>
      </c>
      <c r="E141" s="83">
        <v>5.835</v>
      </c>
      <c r="F141" s="83">
        <v>0.54</v>
      </c>
      <c r="G141" s="83">
        <v>0.38400000000000001</v>
      </c>
      <c r="H141" s="83" t="s">
        <v>547</v>
      </c>
      <c r="I141" s="83" t="s">
        <v>510</v>
      </c>
      <c r="J141" s="83">
        <v>0</v>
      </c>
      <c r="K141" s="83" t="s">
        <v>481</v>
      </c>
      <c r="L141"/>
      <c r="M141"/>
      <c r="N141"/>
      <c r="O141"/>
      <c r="P141"/>
      <c r="Q141"/>
      <c r="R141"/>
      <c r="S141"/>
    </row>
    <row r="142" spans="1:19">
      <c r="A142" s="83" t="s">
        <v>556</v>
      </c>
      <c r="B142" s="83" t="s">
        <v>878</v>
      </c>
      <c r="C142" s="83">
        <v>8.58</v>
      </c>
      <c r="D142" s="83">
        <v>34.33</v>
      </c>
      <c r="E142" s="83">
        <v>5.835</v>
      </c>
      <c r="F142" s="83">
        <v>0.54</v>
      </c>
      <c r="G142" s="83">
        <v>0.38400000000000001</v>
      </c>
      <c r="H142" s="83" t="s">
        <v>547</v>
      </c>
      <c r="I142" s="83" t="s">
        <v>511</v>
      </c>
      <c r="J142" s="83">
        <v>90</v>
      </c>
      <c r="K142" s="83" t="s">
        <v>483</v>
      </c>
      <c r="L142"/>
      <c r="M142"/>
      <c r="N142"/>
      <c r="O142"/>
      <c r="P142"/>
      <c r="Q142"/>
      <c r="R142"/>
      <c r="S142"/>
    </row>
    <row r="143" spans="1:19">
      <c r="A143" s="83" t="s">
        <v>557</v>
      </c>
      <c r="B143" s="83" t="s">
        <v>878</v>
      </c>
      <c r="C143" s="83">
        <v>4.5999999999999996</v>
      </c>
      <c r="D143" s="83">
        <v>18.39</v>
      </c>
      <c r="E143" s="83">
        <v>5.835</v>
      </c>
      <c r="F143" s="83">
        <v>0.54</v>
      </c>
      <c r="G143" s="83">
        <v>0.38400000000000001</v>
      </c>
      <c r="H143" s="83" t="s">
        <v>547</v>
      </c>
      <c r="I143" s="83" t="s">
        <v>512</v>
      </c>
      <c r="J143" s="83">
        <v>180</v>
      </c>
      <c r="K143" s="83" t="s">
        <v>485</v>
      </c>
      <c r="L143"/>
      <c r="M143"/>
      <c r="N143"/>
      <c r="O143"/>
      <c r="P143"/>
      <c r="Q143"/>
      <c r="R143"/>
      <c r="S143"/>
    </row>
    <row r="144" spans="1:19">
      <c r="A144" s="83" t="s">
        <v>559</v>
      </c>
      <c r="B144" s="83" t="s">
        <v>878</v>
      </c>
      <c r="C144" s="83">
        <v>8.58</v>
      </c>
      <c r="D144" s="83">
        <v>34.33</v>
      </c>
      <c r="E144" s="83">
        <v>5.835</v>
      </c>
      <c r="F144" s="83">
        <v>0.54</v>
      </c>
      <c r="G144" s="83">
        <v>0.38400000000000001</v>
      </c>
      <c r="H144" s="83" t="s">
        <v>547</v>
      </c>
      <c r="I144" s="83" t="s">
        <v>514</v>
      </c>
      <c r="J144" s="83">
        <v>90</v>
      </c>
      <c r="K144" s="83" t="s">
        <v>483</v>
      </c>
      <c r="L144"/>
      <c r="M144"/>
      <c r="N144"/>
      <c r="O144"/>
      <c r="P144"/>
      <c r="Q144"/>
      <c r="R144"/>
      <c r="S144"/>
    </row>
    <row r="145" spans="1:19">
      <c r="A145" s="83" t="s">
        <v>558</v>
      </c>
      <c r="B145" s="83" t="s">
        <v>878</v>
      </c>
      <c r="C145" s="83">
        <v>4.5999999999999996</v>
      </c>
      <c r="D145" s="83">
        <v>18.39</v>
      </c>
      <c r="E145" s="83">
        <v>5.835</v>
      </c>
      <c r="F145" s="83">
        <v>0.54</v>
      </c>
      <c r="G145" s="83">
        <v>0.38400000000000001</v>
      </c>
      <c r="H145" s="83" t="s">
        <v>547</v>
      </c>
      <c r="I145" s="83" t="s">
        <v>513</v>
      </c>
      <c r="J145" s="83">
        <v>0</v>
      </c>
      <c r="K145" s="83" t="s">
        <v>481</v>
      </c>
      <c r="L145"/>
      <c r="M145"/>
      <c r="N145"/>
      <c r="O145"/>
      <c r="P145"/>
      <c r="Q145"/>
      <c r="R145"/>
      <c r="S145"/>
    </row>
    <row r="146" spans="1:19">
      <c r="A146" s="83" t="s">
        <v>577</v>
      </c>
      <c r="B146" s="83"/>
      <c r="C146" s="83"/>
      <c r="D146" s="83">
        <v>1214.08</v>
      </c>
      <c r="E146" s="83">
        <v>5.83</v>
      </c>
      <c r="F146" s="83">
        <v>0.54</v>
      </c>
      <c r="G146" s="83">
        <v>0.38400000000000001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578</v>
      </c>
      <c r="B147" s="83"/>
      <c r="C147" s="83"/>
      <c r="D147" s="83">
        <v>432.93</v>
      </c>
      <c r="E147" s="83">
        <v>5.83</v>
      </c>
      <c r="F147" s="83">
        <v>0.54</v>
      </c>
      <c r="G147" s="83">
        <v>0.38400000000000001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579</v>
      </c>
      <c r="B148" s="83"/>
      <c r="C148" s="83"/>
      <c r="D148" s="83">
        <v>781.15</v>
      </c>
      <c r="E148" s="83">
        <v>5.83</v>
      </c>
      <c r="F148" s="83">
        <v>0.54</v>
      </c>
      <c r="G148" s="83">
        <v>0.38400000000000001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240</v>
      </c>
      <c r="C150" s="83" t="s">
        <v>580</v>
      </c>
      <c r="D150" s="83" t="s">
        <v>581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582</v>
      </c>
      <c r="B151" s="83" t="s">
        <v>583</v>
      </c>
      <c r="C151" s="83">
        <v>3405387.77</v>
      </c>
      <c r="D151" s="83">
        <v>2.64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584</v>
      </c>
      <c r="B152" s="83" t="s">
        <v>585</v>
      </c>
      <c r="C152" s="83">
        <v>3838014.59</v>
      </c>
      <c r="D152" s="83">
        <v>0.76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240</v>
      </c>
      <c r="C154" s="83" t="s">
        <v>586</v>
      </c>
      <c r="D154" s="83" t="s">
        <v>587</v>
      </c>
      <c r="E154" s="83" t="s">
        <v>588</v>
      </c>
      <c r="F154" s="83" t="s">
        <v>589</v>
      </c>
      <c r="G154" s="83" t="s">
        <v>581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590</v>
      </c>
      <c r="B155" s="83" t="s">
        <v>591</v>
      </c>
      <c r="C155" s="83">
        <v>43403.45</v>
      </c>
      <c r="D155" s="83">
        <v>29872.67</v>
      </c>
      <c r="E155" s="83">
        <v>13530.77</v>
      </c>
      <c r="F155" s="83">
        <v>0.69</v>
      </c>
      <c r="G155" s="83" t="s">
        <v>592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598</v>
      </c>
      <c r="B156" s="83" t="s">
        <v>591</v>
      </c>
      <c r="C156" s="83">
        <v>12450.63</v>
      </c>
      <c r="D156" s="83">
        <v>8594.1</v>
      </c>
      <c r="E156" s="83">
        <v>3856.53</v>
      </c>
      <c r="F156" s="83">
        <v>0.69</v>
      </c>
      <c r="G156" s="83" t="s">
        <v>592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593</v>
      </c>
      <c r="B157" s="83" t="s">
        <v>591</v>
      </c>
      <c r="C157" s="83">
        <v>43462.71</v>
      </c>
      <c r="D157" s="83">
        <v>29915.279999999999</v>
      </c>
      <c r="E157" s="83">
        <v>13547.43</v>
      </c>
      <c r="F157" s="83">
        <v>0.69</v>
      </c>
      <c r="G157" s="83" t="s">
        <v>592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599</v>
      </c>
      <c r="B158" s="83" t="s">
        <v>591</v>
      </c>
      <c r="C158" s="83">
        <v>12474.61</v>
      </c>
      <c r="D158" s="83">
        <v>8611.18</v>
      </c>
      <c r="E158" s="83">
        <v>3863.43</v>
      </c>
      <c r="F158" s="83">
        <v>0.69</v>
      </c>
      <c r="G158" s="83" t="s">
        <v>592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594</v>
      </c>
      <c r="B159" s="83" t="s">
        <v>591</v>
      </c>
      <c r="C159" s="83">
        <v>691914.89</v>
      </c>
      <c r="D159" s="83">
        <v>426574.35</v>
      </c>
      <c r="E159" s="83">
        <v>265340.53000000003</v>
      </c>
      <c r="F159" s="83">
        <v>0.62</v>
      </c>
      <c r="G159" s="83" t="s">
        <v>592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600</v>
      </c>
      <c r="B160" s="83" t="s">
        <v>591</v>
      </c>
      <c r="C160" s="83">
        <v>50172.32</v>
      </c>
      <c r="D160" s="83">
        <v>31983.84</v>
      </c>
      <c r="E160" s="83">
        <v>18188.48</v>
      </c>
      <c r="F160" s="83">
        <v>0.64</v>
      </c>
      <c r="G160" s="83" t="s">
        <v>592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595</v>
      </c>
      <c r="B161" s="83" t="s">
        <v>591</v>
      </c>
      <c r="C161" s="83">
        <v>678452.13</v>
      </c>
      <c r="D161" s="83">
        <v>420059.8</v>
      </c>
      <c r="E161" s="83">
        <v>258392.33</v>
      </c>
      <c r="F161" s="83">
        <v>0.62</v>
      </c>
      <c r="G161" s="83" t="s">
        <v>592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596</v>
      </c>
      <c r="B162" s="83" t="s">
        <v>591</v>
      </c>
      <c r="C162" s="83">
        <v>35746.160000000003</v>
      </c>
      <c r="D162" s="83">
        <v>24475.78</v>
      </c>
      <c r="E162" s="83">
        <v>11270.38</v>
      </c>
      <c r="F162" s="83">
        <v>0.68</v>
      </c>
      <c r="G162" s="83" t="s">
        <v>592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597</v>
      </c>
      <c r="B163" s="83" t="s">
        <v>591</v>
      </c>
      <c r="C163" s="83">
        <v>35493.93</v>
      </c>
      <c r="D163" s="83">
        <v>24301.48</v>
      </c>
      <c r="E163" s="83">
        <v>11192.46</v>
      </c>
      <c r="F163" s="83">
        <v>0.68</v>
      </c>
      <c r="G163" s="83" t="s">
        <v>592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601</v>
      </c>
      <c r="B164" s="83" t="s">
        <v>591</v>
      </c>
      <c r="C164" s="83">
        <v>79397.41</v>
      </c>
      <c r="D164" s="83">
        <v>49094.38</v>
      </c>
      <c r="E164" s="83">
        <v>30303.03</v>
      </c>
      <c r="F164" s="83">
        <v>0.62</v>
      </c>
      <c r="G164" s="83" t="s">
        <v>592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602</v>
      </c>
      <c r="B165" s="83" t="s">
        <v>591</v>
      </c>
      <c r="C165" s="83">
        <v>5233.1899999999996</v>
      </c>
      <c r="D165" s="83">
        <v>3231.23</v>
      </c>
      <c r="E165" s="83">
        <v>2001.96</v>
      </c>
      <c r="F165" s="83">
        <v>0.62</v>
      </c>
      <c r="G165" s="83" t="s">
        <v>592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825</v>
      </c>
      <c r="B166" s="83" t="s">
        <v>591</v>
      </c>
      <c r="C166" s="83">
        <v>847064.04</v>
      </c>
      <c r="D166" s="83">
        <v>557596.36</v>
      </c>
      <c r="E166" s="83">
        <v>289467.67</v>
      </c>
      <c r="F166" s="83">
        <v>0.66</v>
      </c>
      <c r="G166" s="83" t="s">
        <v>592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240</v>
      </c>
      <c r="C168" s="83" t="s">
        <v>586</v>
      </c>
      <c r="D168" s="83" t="s">
        <v>581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622</v>
      </c>
      <c r="B169" s="83" t="s">
        <v>604</v>
      </c>
      <c r="C169" s="83">
        <v>133707.76999999999</v>
      </c>
      <c r="D169" s="83" t="s">
        <v>592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603</v>
      </c>
      <c r="B170" s="83" t="s">
        <v>604</v>
      </c>
      <c r="C170" s="83">
        <v>135694.44</v>
      </c>
      <c r="D170" s="83" t="s">
        <v>592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610</v>
      </c>
      <c r="B171" s="83" t="s">
        <v>604</v>
      </c>
      <c r="C171" s="83">
        <v>77933.710000000006</v>
      </c>
      <c r="D171" s="83" t="s">
        <v>592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618</v>
      </c>
      <c r="B172" s="83" t="s">
        <v>604</v>
      </c>
      <c r="C172" s="83">
        <v>42810.12</v>
      </c>
      <c r="D172" s="83" t="s">
        <v>592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625</v>
      </c>
      <c r="B173" s="83" t="s">
        <v>604</v>
      </c>
      <c r="C173" s="83">
        <v>19574.18</v>
      </c>
      <c r="D173" s="83" t="s">
        <v>592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818</v>
      </c>
      <c r="B174" s="83" t="s">
        <v>819</v>
      </c>
      <c r="C174" s="83">
        <v>16561.29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623</v>
      </c>
      <c r="B175" s="83" t="s">
        <v>604</v>
      </c>
      <c r="C175" s="83">
        <v>137130.94</v>
      </c>
      <c r="D175" s="83" t="s">
        <v>592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624</v>
      </c>
      <c r="B176" s="83" t="s">
        <v>604</v>
      </c>
      <c r="C176" s="83">
        <v>53911.72</v>
      </c>
      <c r="D176" s="83" t="s">
        <v>592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609</v>
      </c>
      <c r="B177" s="83" t="s">
        <v>604</v>
      </c>
      <c r="C177" s="83">
        <v>155620.06</v>
      </c>
      <c r="D177" s="83" t="s">
        <v>592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611</v>
      </c>
      <c r="B178" s="83" t="s">
        <v>604</v>
      </c>
      <c r="C178" s="83">
        <v>305983.37</v>
      </c>
      <c r="D178" s="83" t="s">
        <v>592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607</v>
      </c>
      <c r="B179" s="83" t="s">
        <v>604</v>
      </c>
      <c r="C179" s="83">
        <v>1372.12</v>
      </c>
      <c r="D179" s="83" t="s">
        <v>592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605</v>
      </c>
      <c r="B180" s="83" t="s">
        <v>604</v>
      </c>
      <c r="C180" s="83">
        <v>25009.52</v>
      </c>
      <c r="D180" s="83" t="s">
        <v>592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606</v>
      </c>
      <c r="B181" s="83" t="s">
        <v>604</v>
      </c>
      <c r="C181" s="83">
        <v>23768.07</v>
      </c>
      <c r="D181" s="83" t="s">
        <v>592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612</v>
      </c>
      <c r="B182" s="83" t="s">
        <v>604</v>
      </c>
      <c r="C182" s="83">
        <v>19797.439999999999</v>
      </c>
      <c r="D182" s="83" t="s">
        <v>592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619</v>
      </c>
      <c r="B183" s="83" t="s">
        <v>604</v>
      </c>
      <c r="C183" s="83">
        <v>5773.35</v>
      </c>
      <c r="D183" s="83" t="s">
        <v>592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613</v>
      </c>
      <c r="B184" s="83" t="s">
        <v>604</v>
      </c>
      <c r="C184" s="83">
        <v>19808.189999999999</v>
      </c>
      <c r="D184" s="83" t="s">
        <v>592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620</v>
      </c>
      <c r="B185" s="83" t="s">
        <v>604</v>
      </c>
      <c r="C185" s="83">
        <v>5789.56</v>
      </c>
      <c r="D185" s="83" t="s">
        <v>592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614</v>
      </c>
      <c r="B186" s="83" t="s">
        <v>604</v>
      </c>
      <c r="C186" s="83">
        <v>840547.16</v>
      </c>
      <c r="D186" s="83" t="s">
        <v>592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621</v>
      </c>
      <c r="B187" s="83" t="s">
        <v>604</v>
      </c>
      <c r="C187" s="83">
        <v>53609.51</v>
      </c>
      <c r="D187" s="83" t="s">
        <v>592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615</v>
      </c>
      <c r="B188" s="83" t="s">
        <v>604</v>
      </c>
      <c r="C188" s="83">
        <v>840547.16</v>
      </c>
      <c r="D188" s="83" t="s">
        <v>592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616</v>
      </c>
      <c r="B189" s="83" t="s">
        <v>604</v>
      </c>
      <c r="C189" s="83">
        <v>19322.87</v>
      </c>
      <c r="D189" s="83" t="s">
        <v>592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617</v>
      </c>
      <c r="B190" s="83" t="s">
        <v>604</v>
      </c>
      <c r="C190" s="83">
        <v>19313.400000000001</v>
      </c>
      <c r="D190" s="83" t="s">
        <v>592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608</v>
      </c>
      <c r="B191" s="83" t="s">
        <v>604</v>
      </c>
      <c r="C191" s="83">
        <v>1986.69</v>
      </c>
      <c r="D191" s="83" t="s">
        <v>592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626</v>
      </c>
      <c r="B192" s="83" t="s">
        <v>604</v>
      </c>
      <c r="C192" s="83">
        <v>51475.21</v>
      </c>
      <c r="D192" s="83" t="s">
        <v>592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627</v>
      </c>
      <c r="B193" s="83" t="s">
        <v>604</v>
      </c>
      <c r="C193" s="83">
        <v>3370.4</v>
      </c>
      <c r="D193" s="83" t="s">
        <v>592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826</v>
      </c>
      <c r="B194" s="83" t="s">
        <v>604</v>
      </c>
      <c r="C194" s="83">
        <v>205235.33</v>
      </c>
      <c r="D194" s="83" t="s">
        <v>592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240</v>
      </c>
      <c r="C196" s="83" t="s">
        <v>628</v>
      </c>
      <c r="D196" s="83" t="s">
        <v>629</v>
      </c>
      <c r="E196" s="83" t="s">
        <v>630</v>
      </c>
      <c r="F196" s="83" t="s">
        <v>631</v>
      </c>
      <c r="G196" s="83" t="s">
        <v>632</v>
      </c>
      <c r="H196" s="83" t="s">
        <v>633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820</v>
      </c>
      <c r="B197" s="83" t="s">
        <v>638</v>
      </c>
      <c r="C197" s="83">
        <v>0.54</v>
      </c>
      <c r="D197" s="83">
        <v>50</v>
      </c>
      <c r="E197" s="83">
        <v>0.48</v>
      </c>
      <c r="F197" s="83">
        <v>45.09</v>
      </c>
      <c r="G197" s="83">
        <v>1</v>
      </c>
      <c r="H197" s="83" t="s">
        <v>821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648</v>
      </c>
      <c r="B198" s="83" t="s">
        <v>635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636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649</v>
      </c>
      <c r="B199" s="83" t="s">
        <v>635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636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634</v>
      </c>
      <c r="B200" s="83" t="s">
        <v>635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636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637</v>
      </c>
      <c r="B201" s="83" t="s">
        <v>638</v>
      </c>
      <c r="C201" s="83">
        <v>0.52</v>
      </c>
      <c r="D201" s="83">
        <v>331</v>
      </c>
      <c r="E201" s="83">
        <v>1.87</v>
      </c>
      <c r="F201" s="83">
        <v>1188.94</v>
      </c>
      <c r="G201" s="83">
        <v>1</v>
      </c>
      <c r="H201" s="83" t="s">
        <v>639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645</v>
      </c>
      <c r="B202" s="83" t="s">
        <v>638</v>
      </c>
      <c r="C202" s="83">
        <v>0.52</v>
      </c>
      <c r="D202" s="83">
        <v>331</v>
      </c>
      <c r="E202" s="83">
        <v>0.54</v>
      </c>
      <c r="F202" s="83">
        <v>343.1</v>
      </c>
      <c r="G202" s="83">
        <v>1</v>
      </c>
      <c r="H202" s="83" t="s">
        <v>639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640</v>
      </c>
      <c r="B203" s="83" t="s">
        <v>638</v>
      </c>
      <c r="C203" s="83">
        <v>0.52</v>
      </c>
      <c r="D203" s="83">
        <v>331</v>
      </c>
      <c r="E203" s="83">
        <v>1.87</v>
      </c>
      <c r="F203" s="83">
        <v>1190.78</v>
      </c>
      <c r="G203" s="83">
        <v>1</v>
      </c>
      <c r="H203" s="83" t="s">
        <v>639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646</v>
      </c>
      <c r="B204" s="83" t="s">
        <v>638</v>
      </c>
      <c r="C204" s="83">
        <v>0.52</v>
      </c>
      <c r="D204" s="83">
        <v>331</v>
      </c>
      <c r="E204" s="83">
        <v>0.54</v>
      </c>
      <c r="F204" s="83">
        <v>343.84</v>
      </c>
      <c r="G204" s="83">
        <v>1</v>
      </c>
      <c r="H204" s="83" t="s">
        <v>639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641</v>
      </c>
      <c r="B205" s="83" t="s">
        <v>638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639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647</v>
      </c>
      <c r="B206" s="83" t="s">
        <v>638</v>
      </c>
      <c r="C206" s="83">
        <v>0.52</v>
      </c>
      <c r="D206" s="83">
        <v>331</v>
      </c>
      <c r="E206" s="83">
        <v>1.92</v>
      </c>
      <c r="F206" s="83">
        <v>1224.44</v>
      </c>
      <c r="G206" s="83">
        <v>1</v>
      </c>
      <c r="H206" s="83" t="s">
        <v>639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642</v>
      </c>
      <c r="B207" s="83" t="s">
        <v>638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639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643</v>
      </c>
      <c r="B208" s="83" t="s">
        <v>638</v>
      </c>
      <c r="C208" s="83">
        <v>0.52</v>
      </c>
      <c r="D208" s="83">
        <v>331</v>
      </c>
      <c r="E208" s="83">
        <v>1.52</v>
      </c>
      <c r="F208" s="83">
        <v>969.4</v>
      </c>
      <c r="G208" s="83">
        <v>1</v>
      </c>
      <c r="H208" s="83" t="s">
        <v>639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644</v>
      </c>
      <c r="B209" s="83" t="s">
        <v>638</v>
      </c>
      <c r="C209" s="83">
        <v>0.52</v>
      </c>
      <c r="D209" s="83">
        <v>331</v>
      </c>
      <c r="E209" s="83">
        <v>1.51</v>
      </c>
      <c r="F209" s="83">
        <v>962.54</v>
      </c>
      <c r="G209" s="83">
        <v>1</v>
      </c>
      <c r="H209" s="83" t="s">
        <v>639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651</v>
      </c>
      <c r="B210" s="83" t="s">
        <v>638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650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652</v>
      </c>
      <c r="B211" s="83" t="s">
        <v>638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650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827</v>
      </c>
      <c r="B212" s="83" t="s">
        <v>638</v>
      </c>
      <c r="C212" s="83">
        <v>0.61</v>
      </c>
      <c r="D212" s="83">
        <v>1017.59</v>
      </c>
      <c r="E212" s="83">
        <v>40.4</v>
      </c>
      <c r="F212" s="83">
        <v>66929.08</v>
      </c>
      <c r="G212" s="83">
        <v>1</v>
      </c>
      <c r="H212" s="83" t="s">
        <v>650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240</v>
      </c>
      <c r="C214" s="83" t="s">
        <v>653</v>
      </c>
      <c r="D214" s="83" t="s">
        <v>654</v>
      </c>
      <c r="E214" s="83" t="s">
        <v>655</v>
      </c>
      <c r="F214" s="83" t="s">
        <v>656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661</v>
      </c>
      <c r="B215" s="83" t="s">
        <v>658</v>
      </c>
      <c r="C215" s="83" t="s">
        <v>659</v>
      </c>
      <c r="D215" s="83">
        <v>179352</v>
      </c>
      <c r="E215" s="83">
        <v>31205.67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660</v>
      </c>
      <c r="B216" s="83" t="s">
        <v>658</v>
      </c>
      <c r="C216" s="83" t="s">
        <v>659</v>
      </c>
      <c r="D216" s="83">
        <v>179352</v>
      </c>
      <c r="E216" s="83">
        <v>21133.74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657</v>
      </c>
      <c r="B217" s="83" t="s">
        <v>658</v>
      </c>
      <c r="C217" s="83" t="s">
        <v>659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240</v>
      </c>
      <c r="C219" s="83" t="s">
        <v>662</v>
      </c>
      <c r="D219" s="83" t="s">
        <v>663</v>
      </c>
      <c r="E219" s="83" t="s">
        <v>664</v>
      </c>
      <c r="F219" s="83" t="s">
        <v>665</v>
      </c>
      <c r="G219" s="83" t="s">
        <v>666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667</v>
      </c>
      <c r="B220" s="83" t="s">
        <v>668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669</v>
      </c>
      <c r="C222" s="83" t="s">
        <v>670</v>
      </c>
      <c r="D222" s="83" t="s">
        <v>671</v>
      </c>
      <c r="E222" s="83" t="s">
        <v>672</v>
      </c>
      <c r="F222" s="83" t="s">
        <v>673</v>
      </c>
      <c r="G222" s="83" t="s">
        <v>674</v>
      </c>
      <c r="H222" s="83" t="s">
        <v>675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676</v>
      </c>
      <c r="B223" s="83">
        <v>159080.61910000001</v>
      </c>
      <c r="C223" s="83">
        <v>263.14999999999998</v>
      </c>
      <c r="D223" s="83">
        <v>582.8193</v>
      </c>
      <c r="E223" s="83">
        <v>0</v>
      </c>
      <c r="F223" s="83">
        <v>2.2000000000000001E-3</v>
      </c>
      <c r="G223" s="84">
        <v>1036330</v>
      </c>
      <c r="H223" s="83">
        <v>66025.205100000006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677</v>
      </c>
      <c r="B224" s="83">
        <v>145216.57079999999</v>
      </c>
      <c r="C224" s="83">
        <v>241.6807</v>
      </c>
      <c r="D224" s="83">
        <v>539.20519999999999</v>
      </c>
      <c r="E224" s="83">
        <v>0</v>
      </c>
      <c r="F224" s="83">
        <v>2E-3</v>
      </c>
      <c r="G224" s="83">
        <v>958793.39040000003</v>
      </c>
      <c r="H224" s="83">
        <v>60406.289900000003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678</v>
      </c>
      <c r="B225" s="83">
        <v>161592.535</v>
      </c>
      <c r="C225" s="83">
        <v>273.9101</v>
      </c>
      <c r="D225" s="83">
        <v>624.39980000000003</v>
      </c>
      <c r="E225" s="83">
        <v>0</v>
      </c>
      <c r="F225" s="83">
        <v>2.3999999999999998E-3</v>
      </c>
      <c r="G225" s="84">
        <v>1110340</v>
      </c>
      <c r="H225" s="83">
        <v>67677.738700000002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679</v>
      </c>
      <c r="B226" s="83">
        <v>164308.53</v>
      </c>
      <c r="C226" s="83">
        <v>284.14940000000001</v>
      </c>
      <c r="D226" s="83">
        <v>662.52020000000005</v>
      </c>
      <c r="E226" s="83">
        <v>0</v>
      </c>
      <c r="F226" s="83">
        <v>2.5000000000000001E-3</v>
      </c>
      <c r="G226" s="84">
        <v>1178200</v>
      </c>
      <c r="H226" s="83">
        <v>69335.698199999999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385</v>
      </c>
      <c r="B227" s="83">
        <v>182948.68350000001</v>
      </c>
      <c r="C227" s="83">
        <v>322.99470000000002</v>
      </c>
      <c r="D227" s="83">
        <v>770.08190000000002</v>
      </c>
      <c r="E227" s="83">
        <v>0</v>
      </c>
      <c r="F227" s="83">
        <v>2.8999999999999998E-3</v>
      </c>
      <c r="G227" s="84">
        <v>1369550</v>
      </c>
      <c r="H227" s="83">
        <v>77811.987999999998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680</v>
      </c>
      <c r="B228" s="83">
        <v>192990.0105</v>
      </c>
      <c r="C228" s="83">
        <v>346.07589999999999</v>
      </c>
      <c r="D228" s="83">
        <v>838.59069999999997</v>
      </c>
      <c r="E228" s="83">
        <v>0</v>
      </c>
      <c r="F228" s="83">
        <v>3.0999999999999999E-3</v>
      </c>
      <c r="G228" s="84">
        <v>1491450</v>
      </c>
      <c r="H228" s="83">
        <v>82577.167400000006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681</v>
      </c>
      <c r="B229" s="83">
        <v>212148.7322</v>
      </c>
      <c r="C229" s="83">
        <v>383.95670000000001</v>
      </c>
      <c r="D229" s="83">
        <v>939.1191</v>
      </c>
      <c r="E229" s="83">
        <v>0</v>
      </c>
      <c r="F229" s="83">
        <v>3.5000000000000001E-3</v>
      </c>
      <c r="G229" s="84">
        <v>1670280</v>
      </c>
      <c r="H229" s="83">
        <v>91100.388399999996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682</v>
      </c>
      <c r="B230" s="83">
        <v>208588.29610000001</v>
      </c>
      <c r="C230" s="83">
        <v>377.2303</v>
      </c>
      <c r="D230" s="83">
        <v>921.97270000000003</v>
      </c>
      <c r="E230" s="83">
        <v>0</v>
      </c>
      <c r="F230" s="83">
        <v>3.3999999999999998E-3</v>
      </c>
      <c r="G230" s="84">
        <v>1639780</v>
      </c>
      <c r="H230" s="83">
        <v>89545.374299999996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683</v>
      </c>
      <c r="B231" s="83">
        <v>191192.49600000001</v>
      </c>
      <c r="C231" s="83">
        <v>343.14030000000002</v>
      </c>
      <c r="D231" s="83">
        <v>832.19050000000004</v>
      </c>
      <c r="E231" s="83">
        <v>0</v>
      </c>
      <c r="F231" s="83">
        <v>3.0999999999999999E-3</v>
      </c>
      <c r="G231" s="84">
        <v>1480070</v>
      </c>
      <c r="H231" s="83">
        <v>81834.614700000006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684</v>
      </c>
      <c r="B232" s="83">
        <v>169632.44440000001</v>
      </c>
      <c r="C232" s="83">
        <v>297.43849999999998</v>
      </c>
      <c r="D232" s="83">
        <v>703.99829999999997</v>
      </c>
      <c r="E232" s="83">
        <v>0</v>
      </c>
      <c r="F232" s="83">
        <v>2.5999999999999999E-3</v>
      </c>
      <c r="G232" s="84">
        <v>1252000</v>
      </c>
      <c r="H232" s="83">
        <v>71959.310899999997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685</v>
      </c>
      <c r="B233" s="83">
        <v>153345.51999999999</v>
      </c>
      <c r="C233" s="83">
        <v>261.86</v>
      </c>
      <c r="D233" s="83">
        <v>601.98990000000003</v>
      </c>
      <c r="E233" s="83">
        <v>0</v>
      </c>
      <c r="F233" s="83">
        <v>2.3E-3</v>
      </c>
      <c r="G233" s="84">
        <v>1070520</v>
      </c>
      <c r="H233" s="83">
        <v>64401.909200000002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686</v>
      </c>
      <c r="B234" s="83">
        <v>157721.64970000001</v>
      </c>
      <c r="C234" s="83">
        <v>263.77640000000002</v>
      </c>
      <c r="D234" s="83">
        <v>591.93129999999996</v>
      </c>
      <c r="E234" s="83">
        <v>0</v>
      </c>
      <c r="F234" s="83">
        <v>2.2000000000000001E-3</v>
      </c>
      <c r="G234" s="84">
        <v>1052560</v>
      </c>
      <c r="H234" s="83">
        <v>65726.640499999994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687</v>
      </c>
      <c r="B236" s="84">
        <v>2098770</v>
      </c>
      <c r="C236" s="83">
        <v>3659.3629000000001</v>
      </c>
      <c r="D236" s="83">
        <v>8608.8189999999995</v>
      </c>
      <c r="E236" s="83">
        <v>0</v>
      </c>
      <c r="F236" s="83">
        <v>3.2199999999999999E-2</v>
      </c>
      <c r="G236" s="84">
        <v>15309900</v>
      </c>
      <c r="H236" s="83">
        <v>888402.32530000003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688</v>
      </c>
      <c r="B237" s="83">
        <v>145216.57079999999</v>
      </c>
      <c r="C237" s="83">
        <v>241.6807</v>
      </c>
      <c r="D237" s="83">
        <v>539.20519999999999</v>
      </c>
      <c r="E237" s="83">
        <v>0</v>
      </c>
      <c r="F237" s="83">
        <v>2E-3</v>
      </c>
      <c r="G237" s="83">
        <v>958793.39040000003</v>
      </c>
      <c r="H237" s="83">
        <v>60406.289900000003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689</v>
      </c>
      <c r="B238" s="83">
        <v>212148.7322</v>
      </c>
      <c r="C238" s="83">
        <v>383.95670000000001</v>
      </c>
      <c r="D238" s="83">
        <v>939.1191</v>
      </c>
      <c r="E238" s="83">
        <v>0</v>
      </c>
      <c r="F238" s="83">
        <v>3.5000000000000001E-3</v>
      </c>
      <c r="G238" s="84">
        <v>1670280</v>
      </c>
      <c r="H238" s="83">
        <v>91100.388399999996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690</v>
      </c>
      <c r="C240" s="83" t="s">
        <v>691</v>
      </c>
      <c r="D240" s="83" t="s">
        <v>692</v>
      </c>
      <c r="E240" s="83" t="s">
        <v>693</v>
      </c>
      <c r="F240" s="83" t="s">
        <v>694</v>
      </c>
      <c r="G240" s="83" t="s">
        <v>695</v>
      </c>
      <c r="H240" s="83" t="s">
        <v>696</v>
      </c>
      <c r="I240" s="83" t="s">
        <v>697</v>
      </c>
      <c r="J240" s="83" t="s">
        <v>698</v>
      </c>
      <c r="K240" s="83" t="s">
        <v>699</v>
      </c>
      <c r="L240" s="83" t="s">
        <v>700</v>
      </c>
      <c r="M240" s="83" t="s">
        <v>701</v>
      </c>
      <c r="N240" s="83" t="s">
        <v>702</v>
      </c>
      <c r="O240" s="83" t="s">
        <v>703</v>
      </c>
      <c r="P240" s="83" t="s">
        <v>704</v>
      </c>
      <c r="Q240" s="83" t="s">
        <v>705</v>
      </c>
      <c r="R240" s="83" t="s">
        <v>706</v>
      </c>
      <c r="S240" s="83" t="s">
        <v>707</v>
      </c>
    </row>
    <row r="241" spans="1:19">
      <c r="A241" s="83" t="s">
        <v>676</v>
      </c>
      <c r="B241" s="84">
        <v>597536000000</v>
      </c>
      <c r="C241" s="83">
        <v>423689.58299999998</v>
      </c>
      <c r="D241" s="83" t="s">
        <v>716</v>
      </c>
      <c r="E241" s="83">
        <v>177438.022</v>
      </c>
      <c r="F241" s="83">
        <v>92719.3</v>
      </c>
      <c r="G241" s="83">
        <v>42404.510999999999</v>
      </c>
      <c r="H241" s="83">
        <v>0</v>
      </c>
      <c r="I241" s="83">
        <v>45791.902999999998</v>
      </c>
      <c r="J241" s="83">
        <v>11888</v>
      </c>
      <c r="K241" s="83">
        <v>2231.3429999999998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2327.7130000000002</v>
      </c>
      <c r="R241" s="83">
        <v>0</v>
      </c>
      <c r="S241" s="83">
        <v>0</v>
      </c>
    </row>
    <row r="242" spans="1:19">
      <c r="A242" s="83" t="s">
        <v>677</v>
      </c>
      <c r="B242" s="84">
        <v>552831000000</v>
      </c>
      <c r="C242" s="83">
        <v>408426.89199999999</v>
      </c>
      <c r="D242" s="83" t="s">
        <v>837</v>
      </c>
      <c r="E242" s="83">
        <v>167588.533</v>
      </c>
      <c r="F242" s="83">
        <v>91473.540999999997</v>
      </c>
      <c r="G242" s="83">
        <v>43310.99</v>
      </c>
      <c r="H242" s="83">
        <v>0</v>
      </c>
      <c r="I242" s="83">
        <v>40371.993000000002</v>
      </c>
      <c r="J242" s="83">
        <v>11888</v>
      </c>
      <c r="K242" s="83">
        <v>2176.1909999999998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2728.8519999999999</v>
      </c>
      <c r="R242" s="83">
        <v>0</v>
      </c>
      <c r="S242" s="83">
        <v>0</v>
      </c>
    </row>
    <row r="243" spans="1:19">
      <c r="A243" s="83" t="s">
        <v>678</v>
      </c>
      <c r="B243" s="84">
        <v>640214000000</v>
      </c>
      <c r="C243" s="83">
        <v>462180.71</v>
      </c>
      <c r="D243" s="83" t="s">
        <v>754</v>
      </c>
      <c r="E243" s="83">
        <v>177438.022</v>
      </c>
      <c r="F243" s="83">
        <v>92719.3</v>
      </c>
      <c r="G243" s="83">
        <v>47549.737000000001</v>
      </c>
      <c r="H243" s="83">
        <v>0</v>
      </c>
      <c r="I243" s="83">
        <v>78015.978000000003</v>
      </c>
      <c r="J243" s="83">
        <v>11888</v>
      </c>
      <c r="K243" s="83">
        <v>3263.165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2417.7170000000001</v>
      </c>
      <c r="R243" s="83">
        <v>0</v>
      </c>
      <c r="S243" s="83">
        <v>0</v>
      </c>
    </row>
    <row r="244" spans="1:19">
      <c r="A244" s="83" t="s">
        <v>679</v>
      </c>
      <c r="B244" s="84">
        <v>679337000000</v>
      </c>
      <c r="C244" s="83">
        <v>502935.01400000002</v>
      </c>
      <c r="D244" s="83" t="s">
        <v>755</v>
      </c>
      <c r="E244" s="83">
        <v>177438.022</v>
      </c>
      <c r="F244" s="83">
        <v>92719.3</v>
      </c>
      <c r="G244" s="83">
        <v>49649.228000000003</v>
      </c>
      <c r="H244" s="83">
        <v>0</v>
      </c>
      <c r="I244" s="83">
        <v>115446.246</v>
      </c>
      <c r="J244" s="83">
        <v>11888</v>
      </c>
      <c r="K244" s="83">
        <v>4436.7359999999999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2468.6909999999998</v>
      </c>
      <c r="R244" s="83">
        <v>0</v>
      </c>
      <c r="S244" s="83">
        <v>0</v>
      </c>
    </row>
    <row r="245" spans="1:19">
      <c r="A245" s="83" t="s">
        <v>385</v>
      </c>
      <c r="B245" s="84">
        <v>789671000000</v>
      </c>
      <c r="C245" s="83">
        <v>572799.50899999996</v>
      </c>
      <c r="D245" s="83" t="s">
        <v>756</v>
      </c>
      <c r="E245" s="83">
        <v>177438.022</v>
      </c>
      <c r="F245" s="83">
        <v>92719.3</v>
      </c>
      <c r="G245" s="83">
        <v>52513.351999999999</v>
      </c>
      <c r="H245" s="83">
        <v>0</v>
      </c>
      <c r="I245" s="83">
        <v>192459.761</v>
      </c>
      <c r="J245" s="83">
        <v>0</v>
      </c>
      <c r="K245" s="83">
        <v>5702.665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3077.6179999999999</v>
      </c>
      <c r="R245" s="83">
        <v>0</v>
      </c>
      <c r="S245" s="83">
        <v>0</v>
      </c>
    </row>
    <row r="246" spans="1:19">
      <c r="A246" s="83" t="s">
        <v>680</v>
      </c>
      <c r="B246" s="84">
        <v>859956000000</v>
      </c>
      <c r="C246" s="83">
        <v>618355.755</v>
      </c>
      <c r="D246" s="83" t="s">
        <v>757</v>
      </c>
      <c r="E246" s="83">
        <v>177438.022</v>
      </c>
      <c r="F246" s="83">
        <v>92719.3</v>
      </c>
      <c r="G246" s="83">
        <v>53424.805999999997</v>
      </c>
      <c r="H246" s="83">
        <v>0</v>
      </c>
      <c r="I246" s="83">
        <v>236368.758</v>
      </c>
      <c r="J246" s="83">
        <v>0</v>
      </c>
      <c r="K246" s="83">
        <v>6384.5360000000001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3131.5419999999999</v>
      </c>
      <c r="R246" s="83">
        <v>0</v>
      </c>
      <c r="S246" s="83">
        <v>0</v>
      </c>
    </row>
    <row r="247" spans="1:19">
      <c r="A247" s="83" t="s">
        <v>681</v>
      </c>
      <c r="B247" s="84">
        <v>963067000000</v>
      </c>
      <c r="C247" s="83">
        <v>659757.97100000002</v>
      </c>
      <c r="D247" s="83" t="s">
        <v>838</v>
      </c>
      <c r="E247" s="83">
        <v>157821.345</v>
      </c>
      <c r="F247" s="83">
        <v>80166.317999999999</v>
      </c>
      <c r="G247" s="83">
        <v>56953.029000000002</v>
      </c>
      <c r="H247" s="83">
        <v>0</v>
      </c>
      <c r="I247" s="83">
        <v>305395.136</v>
      </c>
      <c r="J247" s="83">
        <v>0</v>
      </c>
      <c r="K247" s="83">
        <v>7282.8040000000001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3250.547</v>
      </c>
      <c r="R247" s="83">
        <v>0</v>
      </c>
      <c r="S247" s="83">
        <v>0</v>
      </c>
    </row>
    <row r="248" spans="1:19">
      <c r="A248" s="83" t="s">
        <v>682</v>
      </c>
      <c r="B248" s="84">
        <v>945481000000</v>
      </c>
      <c r="C248" s="83">
        <v>614364.77</v>
      </c>
      <c r="D248" s="83" t="s">
        <v>758</v>
      </c>
      <c r="E248" s="83">
        <v>177438.022</v>
      </c>
      <c r="F248" s="83">
        <v>92719.3</v>
      </c>
      <c r="G248" s="83">
        <v>54048.805999999997</v>
      </c>
      <c r="H248" s="83">
        <v>0</v>
      </c>
      <c r="I248" s="83">
        <v>231796.367</v>
      </c>
      <c r="J248" s="83">
        <v>0</v>
      </c>
      <c r="K248" s="83">
        <v>6340.0929999999998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3133.3919999999998</v>
      </c>
      <c r="R248" s="83">
        <v>0</v>
      </c>
      <c r="S248" s="83">
        <v>0</v>
      </c>
    </row>
    <row r="249" spans="1:19">
      <c r="A249" s="83" t="s">
        <v>683</v>
      </c>
      <c r="B249" s="84">
        <v>853394000000</v>
      </c>
      <c r="C249" s="83">
        <v>568512.277</v>
      </c>
      <c r="D249" s="83" t="s">
        <v>839</v>
      </c>
      <c r="E249" s="83">
        <v>177438.022</v>
      </c>
      <c r="F249" s="83">
        <v>92719.3</v>
      </c>
      <c r="G249" s="83">
        <v>52247.408000000003</v>
      </c>
      <c r="H249" s="83">
        <v>0</v>
      </c>
      <c r="I249" s="83">
        <v>177308.69500000001</v>
      </c>
      <c r="J249" s="83">
        <v>11888</v>
      </c>
      <c r="K249" s="83">
        <v>5529.7809999999999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2492.2800000000002</v>
      </c>
      <c r="R249" s="83">
        <v>0</v>
      </c>
      <c r="S249" s="83">
        <v>0</v>
      </c>
    </row>
    <row r="250" spans="1:19">
      <c r="A250" s="83" t="s">
        <v>684</v>
      </c>
      <c r="B250" s="84">
        <v>721894000000</v>
      </c>
      <c r="C250" s="83">
        <v>498553.38099999999</v>
      </c>
      <c r="D250" s="83" t="s">
        <v>759</v>
      </c>
      <c r="E250" s="83">
        <v>177438.022</v>
      </c>
      <c r="F250" s="83">
        <v>92719.3</v>
      </c>
      <c r="G250" s="83">
        <v>48073.671999999999</v>
      </c>
      <c r="H250" s="83">
        <v>0</v>
      </c>
      <c r="I250" s="83">
        <v>113581.23699999999</v>
      </c>
      <c r="J250" s="83">
        <v>11888</v>
      </c>
      <c r="K250" s="83">
        <v>3538.5889999999999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2425.77</v>
      </c>
      <c r="R250" s="83">
        <v>0</v>
      </c>
      <c r="S250" s="83">
        <v>0</v>
      </c>
    </row>
    <row r="251" spans="1:19">
      <c r="A251" s="83" t="s">
        <v>685</v>
      </c>
      <c r="B251" s="84">
        <v>617249000000</v>
      </c>
      <c r="C251" s="83">
        <v>436887.12800000003</v>
      </c>
      <c r="D251" s="83" t="s">
        <v>717</v>
      </c>
      <c r="E251" s="83">
        <v>177438.022</v>
      </c>
      <c r="F251" s="83">
        <v>92719.3</v>
      </c>
      <c r="G251" s="83">
        <v>45645.089</v>
      </c>
      <c r="H251" s="83">
        <v>0</v>
      </c>
      <c r="I251" s="83">
        <v>54994.328000000001</v>
      </c>
      <c r="J251" s="83">
        <v>11888</v>
      </c>
      <c r="K251" s="83">
        <v>2493.9229999999998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2819.6759999999999</v>
      </c>
      <c r="R251" s="83">
        <v>0</v>
      </c>
      <c r="S251" s="83">
        <v>0</v>
      </c>
    </row>
    <row r="252" spans="1:19">
      <c r="A252" s="83" t="s">
        <v>686</v>
      </c>
      <c r="B252" s="84">
        <v>606899000000</v>
      </c>
      <c r="C252" s="83">
        <v>423227.37199999997</v>
      </c>
      <c r="D252" s="83" t="s">
        <v>718</v>
      </c>
      <c r="E252" s="83">
        <v>177438.022</v>
      </c>
      <c r="F252" s="83">
        <v>92719.3</v>
      </c>
      <c r="G252" s="83">
        <v>42944.614999999998</v>
      </c>
      <c r="H252" s="83">
        <v>0</v>
      </c>
      <c r="I252" s="83">
        <v>44332.703000000001</v>
      </c>
      <c r="J252" s="83">
        <v>11888</v>
      </c>
      <c r="K252" s="83">
        <v>2227.797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2788.1439999999998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687</v>
      </c>
      <c r="B254" s="84">
        <v>8827530000000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688</v>
      </c>
      <c r="B255" s="84">
        <v>552831000000</v>
      </c>
      <c r="C255" s="83">
        <v>408426.89199999999</v>
      </c>
      <c r="D255" s="83"/>
      <c r="E255" s="83">
        <v>157821.345</v>
      </c>
      <c r="F255" s="83">
        <v>80166.317999999999</v>
      </c>
      <c r="G255" s="83">
        <v>42404.510999999999</v>
      </c>
      <c r="H255" s="83">
        <v>0</v>
      </c>
      <c r="I255" s="83">
        <v>40371.993000000002</v>
      </c>
      <c r="J255" s="83">
        <v>0</v>
      </c>
      <c r="K255" s="83">
        <v>2176.1909999999998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2327.7130000000002</v>
      </c>
      <c r="R255" s="83">
        <v>0</v>
      </c>
      <c r="S255" s="83">
        <v>0</v>
      </c>
    </row>
    <row r="256" spans="1:19">
      <c r="A256" s="83" t="s">
        <v>689</v>
      </c>
      <c r="B256" s="84">
        <v>963067000000</v>
      </c>
      <c r="C256" s="83">
        <v>659757.97100000002</v>
      </c>
      <c r="D256" s="83"/>
      <c r="E256" s="83">
        <v>177438.022</v>
      </c>
      <c r="F256" s="83">
        <v>92719.3</v>
      </c>
      <c r="G256" s="83">
        <v>56953.029000000002</v>
      </c>
      <c r="H256" s="83">
        <v>0</v>
      </c>
      <c r="I256" s="83">
        <v>305395.136</v>
      </c>
      <c r="J256" s="83">
        <v>11888</v>
      </c>
      <c r="K256" s="83">
        <v>7282.8040000000001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3250.547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710</v>
      </c>
      <c r="C258" s="83" t="s">
        <v>711</v>
      </c>
      <c r="D258" s="83" t="s">
        <v>131</v>
      </c>
      <c r="E258" s="83" t="s">
        <v>286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712</v>
      </c>
      <c r="B259" s="83">
        <v>237945.04</v>
      </c>
      <c r="C259" s="83">
        <v>79460.31</v>
      </c>
      <c r="D259" s="83">
        <v>0</v>
      </c>
      <c r="E259" s="83">
        <v>317405.34999999998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713</v>
      </c>
      <c r="B260" s="83">
        <v>20.97</v>
      </c>
      <c r="C260" s="83">
        <v>7</v>
      </c>
      <c r="D260" s="83">
        <v>0</v>
      </c>
      <c r="E260" s="83">
        <v>27.98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714</v>
      </c>
      <c r="B261" s="83">
        <v>20.97</v>
      </c>
      <c r="C261" s="83">
        <v>7</v>
      </c>
      <c r="D261" s="83">
        <v>0</v>
      </c>
      <c r="E261" s="83">
        <v>27.98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1"/>
      <c r="C262" s="81"/>
      <c r="D262" s="81"/>
      <c r="E262" s="81"/>
      <c r="F262" s="81"/>
      <c r="G262" s="81"/>
    </row>
    <row r="263" spans="1:19">
      <c r="A263" s="81"/>
      <c r="B263" s="81"/>
      <c r="C263" s="81"/>
      <c r="D263" s="81"/>
      <c r="E263" s="81"/>
      <c r="F263" s="81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424</v>
      </c>
      <c r="C1" s="83" t="s">
        <v>425</v>
      </c>
      <c r="D1" s="83" t="s">
        <v>426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427</v>
      </c>
      <c r="B2" s="83">
        <v>15074.67</v>
      </c>
      <c r="C2" s="83">
        <v>1328.72</v>
      </c>
      <c r="D2" s="83">
        <v>1328.72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428</v>
      </c>
      <c r="B3" s="83">
        <v>15074.67</v>
      </c>
      <c r="C3" s="83">
        <v>1328.72</v>
      </c>
      <c r="D3" s="83">
        <v>1328.72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429</v>
      </c>
      <c r="B4" s="83">
        <v>33049.89</v>
      </c>
      <c r="C4" s="83">
        <v>2913.09</v>
      </c>
      <c r="D4" s="83">
        <v>2913.09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430</v>
      </c>
      <c r="B5" s="83">
        <v>33049.89</v>
      </c>
      <c r="C5" s="83">
        <v>2913.09</v>
      </c>
      <c r="D5" s="83">
        <v>2913.09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432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433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434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435</v>
      </c>
      <c r="C12" s="83" t="s">
        <v>436</v>
      </c>
      <c r="D12" s="83" t="s">
        <v>437</v>
      </c>
      <c r="E12" s="83" t="s">
        <v>438</v>
      </c>
      <c r="F12" s="83" t="s">
        <v>439</v>
      </c>
      <c r="G12" s="83" t="s">
        <v>440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195</v>
      </c>
      <c r="B13" s="83">
        <v>0</v>
      </c>
      <c r="C13" s="83">
        <v>44.55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196</v>
      </c>
      <c r="B14" s="83">
        <v>1473.6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204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205</v>
      </c>
      <c r="B16" s="83">
        <v>186.79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206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207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208</v>
      </c>
      <c r="B19" s="83">
        <v>1337.85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209</v>
      </c>
      <c r="B20" s="83">
        <v>71.180000000000007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210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211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190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212</v>
      </c>
      <c r="B24" s="83">
        <v>0</v>
      </c>
      <c r="C24" s="83">
        <v>5509.72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213</v>
      </c>
      <c r="B25" s="83">
        <v>74.98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214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215</v>
      </c>
      <c r="B28" s="83">
        <v>8281.75</v>
      </c>
      <c r="C28" s="83">
        <v>6792.92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431</v>
      </c>
      <c r="C30" s="83" t="s">
        <v>337</v>
      </c>
      <c r="D30" s="83" t="s">
        <v>441</v>
      </c>
      <c r="E30" s="83" t="s">
        <v>442</v>
      </c>
      <c r="F30" s="83" t="s">
        <v>443</v>
      </c>
      <c r="G30" s="83" t="s">
        <v>444</v>
      </c>
      <c r="H30" s="83" t="s">
        <v>445</v>
      </c>
      <c r="I30" s="83" t="s">
        <v>446</v>
      </c>
      <c r="J30" s="83" t="s">
        <v>447</v>
      </c>
      <c r="K30"/>
      <c r="L30"/>
      <c r="M30"/>
      <c r="N30"/>
      <c r="O30"/>
      <c r="P30"/>
      <c r="Q30"/>
      <c r="R30"/>
      <c r="S30"/>
    </row>
    <row r="31" spans="1:19">
      <c r="A31" s="83" t="s">
        <v>466</v>
      </c>
      <c r="B31" s="83">
        <v>331.66</v>
      </c>
      <c r="C31" s="83" t="s">
        <v>285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448</v>
      </c>
      <c r="B32" s="83">
        <v>1978.83</v>
      </c>
      <c r="C32" s="83" t="s">
        <v>285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454</v>
      </c>
      <c r="B33" s="83">
        <v>188.86</v>
      </c>
      <c r="C33" s="83" t="s">
        <v>285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462</v>
      </c>
      <c r="B34" s="83">
        <v>389.4</v>
      </c>
      <c r="C34" s="83" t="s">
        <v>285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469</v>
      </c>
      <c r="B35" s="83">
        <v>412.12</v>
      </c>
      <c r="C35" s="83" t="s">
        <v>285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467</v>
      </c>
      <c r="B36" s="83">
        <v>331.66</v>
      </c>
      <c r="C36" s="83" t="s">
        <v>285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468</v>
      </c>
      <c r="B37" s="83">
        <v>103.3</v>
      </c>
      <c r="C37" s="83" t="s">
        <v>285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453</v>
      </c>
      <c r="B38" s="83">
        <v>78.040000000000006</v>
      </c>
      <c r="C38" s="83" t="s">
        <v>285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455</v>
      </c>
      <c r="B39" s="83">
        <v>1308.19</v>
      </c>
      <c r="C39" s="83" t="s">
        <v>285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451</v>
      </c>
      <c r="B40" s="83">
        <v>164.24</v>
      </c>
      <c r="C40" s="83" t="s">
        <v>285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449</v>
      </c>
      <c r="B41" s="83">
        <v>67.069999999999993</v>
      </c>
      <c r="C41" s="83" t="s">
        <v>285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450</v>
      </c>
      <c r="B42" s="83">
        <v>77.67</v>
      </c>
      <c r="C42" s="83" t="s">
        <v>285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456</v>
      </c>
      <c r="B43" s="83">
        <v>39.020000000000003</v>
      </c>
      <c r="C43" s="83" t="s">
        <v>285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463</v>
      </c>
      <c r="B44" s="83">
        <v>39.020000000000003</v>
      </c>
      <c r="C44" s="83" t="s">
        <v>285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457</v>
      </c>
      <c r="B45" s="83">
        <v>39.020000000000003</v>
      </c>
      <c r="C45" s="83" t="s">
        <v>285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464</v>
      </c>
      <c r="B46" s="83">
        <v>39.020000000000003</v>
      </c>
      <c r="C46" s="83" t="s">
        <v>285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458</v>
      </c>
      <c r="B47" s="83">
        <v>24.52</v>
      </c>
      <c r="C47" s="83" t="s">
        <v>285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465</v>
      </c>
      <c r="B48" s="83">
        <v>24.53</v>
      </c>
      <c r="C48" s="83" t="s">
        <v>285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459</v>
      </c>
      <c r="B49" s="83">
        <v>24.53</v>
      </c>
      <c r="C49" s="83" t="s">
        <v>285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460</v>
      </c>
      <c r="B50" s="83">
        <v>39.020000000000003</v>
      </c>
      <c r="C50" s="83" t="s">
        <v>285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461</v>
      </c>
      <c r="B51" s="83">
        <v>39.020000000000003</v>
      </c>
      <c r="C51" s="83" t="s">
        <v>285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452</v>
      </c>
      <c r="B52" s="83">
        <v>94.76</v>
      </c>
      <c r="C52" s="83" t="s">
        <v>285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286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470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471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175</v>
      </c>
      <c r="C57" s="83" t="s">
        <v>472</v>
      </c>
      <c r="D57" s="83" t="s">
        <v>473</v>
      </c>
      <c r="E57" s="83" t="s">
        <v>474</v>
      </c>
      <c r="F57" s="83" t="s">
        <v>475</v>
      </c>
      <c r="G57" s="83" t="s">
        <v>476</v>
      </c>
      <c r="H57" s="83" t="s">
        <v>477</v>
      </c>
      <c r="I57" s="83" t="s">
        <v>478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527</v>
      </c>
      <c r="B58" s="83" t="s">
        <v>726</v>
      </c>
      <c r="C58" s="83">
        <v>0.08</v>
      </c>
      <c r="D58" s="83">
        <v>1.306</v>
      </c>
      <c r="E58" s="83">
        <v>1.623</v>
      </c>
      <c r="F58" s="83">
        <v>97.55</v>
      </c>
      <c r="G58" s="83">
        <v>0</v>
      </c>
      <c r="H58" s="83">
        <v>90</v>
      </c>
      <c r="I58" s="83" t="s">
        <v>481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528</v>
      </c>
      <c r="B59" s="83" t="s">
        <v>727</v>
      </c>
      <c r="C59" s="83">
        <v>0.3</v>
      </c>
      <c r="D59" s="83">
        <v>0.56899999999999995</v>
      </c>
      <c r="E59" s="83">
        <v>0.63700000000000001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482</v>
      </c>
      <c r="B60" s="83" t="s">
        <v>480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483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479</v>
      </c>
      <c r="B61" s="83" t="s">
        <v>480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481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484</v>
      </c>
      <c r="B62" s="83" t="s">
        <v>480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485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486</v>
      </c>
      <c r="B63" s="83" t="s">
        <v>480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487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488</v>
      </c>
      <c r="B64" s="83" t="s">
        <v>480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497</v>
      </c>
      <c r="B65" s="83" t="s">
        <v>728</v>
      </c>
      <c r="C65" s="83">
        <v>0.08</v>
      </c>
      <c r="D65" s="83">
        <v>1.306</v>
      </c>
      <c r="E65" s="83">
        <v>1.623</v>
      </c>
      <c r="F65" s="83">
        <v>22.95</v>
      </c>
      <c r="G65" s="83">
        <v>90</v>
      </c>
      <c r="H65" s="83">
        <v>90</v>
      </c>
      <c r="I65" s="83" t="s">
        <v>483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498</v>
      </c>
      <c r="B66" s="83" t="s">
        <v>728</v>
      </c>
      <c r="C66" s="83">
        <v>0.08</v>
      </c>
      <c r="D66" s="83">
        <v>1.306</v>
      </c>
      <c r="E66" s="83">
        <v>1.623</v>
      </c>
      <c r="F66" s="83">
        <v>129.22999999999999</v>
      </c>
      <c r="G66" s="83">
        <v>180</v>
      </c>
      <c r="H66" s="83">
        <v>90</v>
      </c>
      <c r="I66" s="83" t="s">
        <v>485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499</v>
      </c>
      <c r="B67" s="83" t="s">
        <v>727</v>
      </c>
      <c r="C67" s="83">
        <v>0.3</v>
      </c>
      <c r="D67" s="83">
        <v>0.56899999999999995</v>
      </c>
      <c r="E67" s="83">
        <v>0.63700000000000001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515</v>
      </c>
      <c r="B68" s="83" t="s">
        <v>726</v>
      </c>
      <c r="C68" s="83">
        <v>0.08</v>
      </c>
      <c r="D68" s="83">
        <v>1.306</v>
      </c>
      <c r="E68" s="83">
        <v>1.623</v>
      </c>
      <c r="F68" s="83">
        <v>70.599999999999994</v>
      </c>
      <c r="G68" s="83">
        <v>0</v>
      </c>
      <c r="H68" s="83">
        <v>90</v>
      </c>
      <c r="I68" s="83" t="s">
        <v>481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517</v>
      </c>
      <c r="B69" s="83" t="s">
        <v>726</v>
      </c>
      <c r="C69" s="83">
        <v>0.08</v>
      </c>
      <c r="D69" s="83">
        <v>1.306</v>
      </c>
      <c r="E69" s="83">
        <v>1.623</v>
      </c>
      <c r="F69" s="83">
        <v>26.02</v>
      </c>
      <c r="G69" s="83">
        <v>180</v>
      </c>
      <c r="H69" s="83">
        <v>90</v>
      </c>
      <c r="I69" s="83" t="s">
        <v>485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516</v>
      </c>
      <c r="B70" s="83" t="s">
        <v>726</v>
      </c>
      <c r="C70" s="83">
        <v>0.08</v>
      </c>
      <c r="D70" s="83">
        <v>1.306</v>
      </c>
      <c r="E70" s="83">
        <v>1.623</v>
      </c>
      <c r="F70" s="83">
        <v>26.01</v>
      </c>
      <c r="G70" s="83">
        <v>0</v>
      </c>
      <c r="H70" s="83">
        <v>90</v>
      </c>
      <c r="I70" s="83" t="s">
        <v>481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518</v>
      </c>
      <c r="B71" s="83" t="s">
        <v>726</v>
      </c>
      <c r="C71" s="83">
        <v>0.08</v>
      </c>
      <c r="D71" s="83">
        <v>1.306</v>
      </c>
      <c r="E71" s="83">
        <v>1.623</v>
      </c>
      <c r="F71" s="83">
        <v>70.599999999999994</v>
      </c>
      <c r="G71" s="83">
        <v>180</v>
      </c>
      <c r="H71" s="83">
        <v>90</v>
      </c>
      <c r="I71" s="83" t="s">
        <v>485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535</v>
      </c>
      <c r="B72" s="83" t="s">
        <v>726</v>
      </c>
      <c r="C72" s="83">
        <v>0.08</v>
      </c>
      <c r="D72" s="83">
        <v>1.306</v>
      </c>
      <c r="E72" s="83">
        <v>1.623</v>
      </c>
      <c r="F72" s="83">
        <v>17.649999999999999</v>
      </c>
      <c r="G72" s="83">
        <v>0</v>
      </c>
      <c r="H72" s="83">
        <v>90</v>
      </c>
      <c r="I72" s="83" t="s">
        <v>481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536</v>
      </c>
      <c r="B73" s="83" t="s">
        <v>726</v>
      </c>
      <c r="C73" s="83">
        <v>0.08</v>
      </c>
      <c r="D73" s="83">
        <v>1.306</v>
      </c>
      <c r="E73" s="83">
        <v>1.623</v>
      </c>
      <c r="F73" s="83">
        <v>15.79</v>
      </c>
      <c r="G73" s="83">
        <v>0</v>
      </c>
      <c r="H73" s="83">
        <v>90</v>
      </c>
      <c r="I73" s="83" t="s">
        <v>481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537</v>
      </c>
      <c r="B74" s="83" t="s">
        <v>726</v>
      </c>
      <c r="C74" s="83">
        <v>0.08</v>
      </c>
      <c r="D74" s="83">
        <v>1.306</v>
      </c>
      <c r="E74" s="83">
        <v>1.623</v>
      </c>
      <c r="F74" s="83">
        <v>52.03</v>
      </c>
      <c r="G74" s="83">
        <v>180</v>
      </c>
      <c r="H74" s="83">
        <v>90</v>
      </c>
      <c r="I74" s="83" t="s">
        <v>485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538</v>
      </c>
      <c r="B75" s="83" t="s">
        <v>727</v>
      </c>
      <c r="C75" s="83">
        <v>0.3</v>
      </c>
      <c r="D75" s="83">
        <v>0.56899999999999995</v>
      </c>
      <c r="E75" s="83">
        <v>0.63700000000000001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539</v>
      </c>
      <c r="B76" s="83" t="s">
        <v>727</v>
      </c>
      <c r="C76" s="83">
        <v>0.3</v>
      </c>
      <c r="D76" s="83">
        <v>0.56899999999999995</v>
      </c>
      <c r="E76" s="83">
        <v>0.63700000000000001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529</v>
      </c>
      <c r="B77" s="83" t="s">
        <v>726</v>
      </c>
      <c r="C77" s="83">
        <v>0.08</v>
      </c>
      <c r="D77" s="83">
        <v>1.306</v>
      </c>
      <c r="E77" s="83">
        <v>1.623</v>
      </c>
      <c r="F77" s="83">
        <v>97.55</v>
      </c>
      <c r="G77" s="83">
        <v>0</v>
      </c>
      <c r="H77" s="83">
        <v>90</v>
      </c>
      <c r="I77" s="83" t="s">
        <v>481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530</v>
      </c>
      <c r="B78" s="83" t="s">
        <v>727</v>
      </c>
      <c r="C78" s="83">
        <v>0.3</v>
      </c>
      <c r="D78" s="83">
        <v>0.56899999999999995</v>
      </c>
      <c r="E78" s="83">
        <v>0.63700000000000001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533</v>
      </c>
      <c r="B79" s="83" t="s">
        <v>726</v>
      </c>
      <c r="C79" s="83">
        <v>0.08</v>
      </c>
      <c r="D79" s="83">
        <v>1.306</v>
      </c>
      <c r="E79" s="83">
        <v>1.623</v>
      </c>
      <c r="F79" s="83">
        <v>13.94</v>
      </c>
      <c r="G79" s="83">
        <v>180</v>
      </c>
      <c r="H79" s="83">
        <v>90</v>
      </c>
      <c r="I79" s="83" t="s">
        <v>485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532</v>
      </c>
      <c r="B80" s="83" t="s">
        <v>726</v>
      </c>
      <c r="C80" s="83">
        <v>0.08</v>
      </c>
      <c r="D80" s="83">
        <v>1.306</v>
      </c>
      <c r="E80" s="83">
        <v>1.623</v>
      </c>
      <c r="F80" s="83">
        <v>52.03</v>
      </c>
      <c r="G80" s="83">
        <v>90</v>
      </c>
      <c r="H80" s="83">
        <v>90</v>
      </c>
      <c r="I80" s="83" t="s">
        <v>483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531</v>
      </c>
      <c r="B81" s="83" t="s">
        <v>726</v>
      </c>
      <c r="C81" s="83">
        <v>0.08</v>
      </c>
      <c r="D81" s="83">
        <v>1.306</v>
      </c>
      <c r="E81" s="83">
        <v>1.623</v>
      </c>
      <c r="F81" s="83">
        <v>21.37</v>
      </c>
      <c r="G81" s="83">
        <v>0</v>
      </c>
      <c r="H81" s="83">
        <v>90</v>
      </c>
      <c r="I81" s="83" t="s">
        <v>481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534</v>
      </c>
      <c r="B82" s="83" t="s">
        <v>727</v>
      </c>
      <c r="C82" s="83">
        <v>0.3</v>
      </c>
      <c r="D82" s="83">
        <v>0.56899999999999995</v>
      </c>
      <c r="E82" s="83">
        <v>0.63700000000000001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496</v>
      </c>
      <c r="B83" s="83" t="s">
        <v>728</v>
      </c>
      <c r="C83" s="83">
        <v>0.08</v>
      </c>
      <c r="D83" s="83">
        <v>1.306</v>
      </c>
      <c r="E83" s="83">
        <v>1.623</v>
      </c>
      <c r="F83" s="83">
        <v>67.63</v>
      </c>
      <c r="G83" s="83">
        <v>90</v>
      </c>
      <c r="H83" s="83">
        <v>90</v>
      </c>
      <c r="I83" s="83" t="s">
        <v>483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495</v>
      </c>
      <c r="B84" s="83" t="s">
        <v>728</v>
      </c>
      <c r="C84" s="83">
        <v>0.08</v>
      </c>
      <c r="D84" s="83">
        <v>1.306</v>
      </c>
      <c r="E84" s="83">
        <v>1.623</v>
      </c>
      <c r="F84" s="83">
        <v>18.12</v>
      </c>
      <c r="G84" s="83">
        <v>0</v>
      </c>
      <c r="H84" s="83">
        <v>90</v>
      </c>
      <c r="I84" s="83" t="s">
        <v>481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500</v>
      </c>
      <c r="B85" s="83" t="s">
        <v>728</v>
      </c>
      <c r="C85" s="83">
        <v>0.08</v>
      </c>
      <c r="D85" s="83">
        <v>1.306</v>
      </c>
      <c r="E85" s="83">
        <v>1.623</v>
      </c>
      <c r="F85" s="83">
        <v>213.77</v>
      </c>
      <c r="G85" s="83">
        <v>0</v>
      </c>
      <c r="H85" s="83">
        <v>90</v>
      </c>
      <c r="I85" s="83" t="s">
        <v>481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502</v>
      </c>
      <c r="B86" s="83" t="s">
        <v>728</v>
      </c>
      <c r="C86" s="83">
        <v>0.08</v>
      </c>
      <c r="D86" s="83">
        <v>1.306</v>
      </c>
      <c r="E86" s="83">
        <v>1.623</v>
      </c>
      <c r="F86" s="83">
        <v>167.88</v>
      </c>
      <c r="G86" s="83">
        <v>180</v>
      </c>
      <c r="H86" s="83">
        <v>90</v>
      </c>
      <c r="I86" s="83" t="s">
        <v>485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503</v>
      </c>
      <c r="B87" s="83" t="s">
        <v>728</v>
      </c>
      <c r="C87" s="83">
        <v>0.08</v>
      </c>
      <c r="D87" s="83">
        <v>1.306</v>
      </c>
      <c r="E87" s="83">
        <v>1.623</v>
      </c>
      <c r="F87" s="83">
        <v>41.06</v>
      </c>
      <c r="G87" s="83">
        <v>270</v>
      </c>
      <c r="H87" s="83">
        <v>90</v>
      </c>
      <c r="I87" s="83" t="s">
        <v>487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501</v>
      </c>
      <c r="B88" s="83" t="s">
        <v>728</v>
      </c>
      <c r="C88" s="83">
        <v>0.08</v>
      </c>
      <c r="D88" s="83">
        <v>1.306</v>
      </c>
      <c r="E88" s="83">
        <v>1.623</v>
      </c>
      <c r="F88" s="83">
        <v>12.08</v>
      </c>
      <c r="G88" s="83">
        <v>0</v>
      </c>
      <c r="H88" s="83">
        <v>90</v>
      </c>
      <c r="I88" s="83" t="s">
        <v>481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504</v>
      </c>
      <c r="B89" s="83" t="s">
        <v>727</v>
      </c>
      <c r="C89" s="83">
        <v>0.3</v>
      </c>
      <c r="D89" s="83">
        <v>0.56899999999999995</v>
      </c>
      <c r="E89" s="83">
        <v>0.63700000000000001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493</v>
      </c>
      <c r="B90" s="83" t="s">
        <v>728</v>
      </c>
      <c r="C90" s="83">
        <v>0.08</v>
      </c>
      <c r="D90" s="83">
        <v>1.306</v>
      </c>
      <c r="E90" s="83">
        <v>1.623</v>
      </c>
      <c r="F90" s="83">
        <v>62.8</v>
      </c>
      <c r="G90" s="83">
        <v>0</v>
      </c>
      <c r="H90" s="83">
        <v>90</v>
      </c>
      <c r="I90" s="83" t="s">
        <v>481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489</v>
      </c>
      <c r="B91" s="83" t="s">
        <v>728</v>
      </c>
      <c r="C91" s="83">
        <v>0.08</v>
      </c>
      <c r="D91" s="83">
        <v>1.306</v>
      </c>
      <c r="E91" s="83">
        <v>1.623</v>
      </c>
      <c r="F91" s="83">
        <v>45.89</v>
      </c>
      <c r="G91" s="83">
        <v>180</v>
      </c>
      <c r="H91" s="83">
        <v>90</v>
      </c>
      <c r="I91" s="83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490</v>
      </c>
      <c r="B92" s="83" t="s">
        <v>728</v>
      </c>
      <c r="C92" s="83">
        <v>0.08</v>
      </c>
      <c r="D92" s="83">
        <v>1.306</v>
      </c>
      <c r="E92" s="83">
        <v>1.623</v>
      </c>
      <c r="F92" s="83">
        <v>22.95</v>
      </c>
      <c r="G92" s="83">
        <v>270</v>
      </c>
      <c r="H92" s="83">
        <v>90</v>
      </c>
      <c r="I92" s="83" t="s">
        <v>487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491</v>
      </c>
      <c r="B93" s="83" t="s">
        <v>727</v>
      </c>
      <c r="C93" s="83">
        <v>0.3</v>
      </c>
      <c r="D93" s="83">
        <v>0.56899999999999995</v>
      </c>
      <c r="E93" s="83">
        <v>0.63700000000000001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492</v>
      </c>
      <c r="B94" s="83" t="s">
        <v>728</v>
      </c>
      <c r="C94" s="83">
        <v>0.08</v>
      </c>
      <c r="D94" s="83">
        <v>1.306</v>
      </c>
      <c r="E94" s="83">
        <v>1.623</v>
      </c>
      <c r="F94" s="83">
        <v>26.57</v>
      </c>
      <c r="G94" s="83">
        <v>270</v>
      </c>
      <c r="H94" s="83">
        <v>90</v>
      </c>
      <c r="I94" s="83" t="s">
        <v>487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505</v>
      </c>
      <c r="B95" s="83" t="s">
        <v>726</v>
      </c>
      <c r="C95" s="83">
        <v>0.08</v>
      </c>
      <c r="D95" s="83">
        <v>1.306</v>
      </c>
      <c r="E95" s="83">
        <v>1.623</v>
      </c>
      <c r="F95" s="83">
        <v>55.74</v>
      </c>
      <c r="G95" s="83">
        <v>180</v>
      </c>
      <c r="H95" s="83">
        <v>90</v>
      </c>
      <c r="I95" s="83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506</v>
      </c>
      <c r="B96" s="83" t="s">
        <v>726</v>
      </c>
      <c r="C96" s="83">
        <v>0.08</v>
      </c>
      <c r="D96" s="83">
        <v>1.306</v>
      </c>
      <c r="E96" s="83">
        <v>1.623</v>
      </c>
      <c r="F96" s="83">
        <v>104.06</v>
      </c>
      <c r="G96" s="83">
        <v>270</v>
      </c>
      <c r="H96" s="83">
        <v>90</v>
      </c>
      <c r="I96" s="83" t="s">
        <v>487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519</v>
      </c>
      <c r="B97" s="83" t="s">
        <v>726</v>
      </c>
      <c r="C97" s="83">
        <v>0.08</v>
      </c>
      <c r="D97" s="83">
        <v>1.306</v>
      </c>
      <c r="E97" s="83">
        <v>1.623</v>
      </c>
      <c r="F97" s="83">
        <v>13.94</v>
      </c>
      <c r="G97" s="83">
        <v>180</v>
      </c>
      <c r="H97" s="83">
        <v>90</v>
      </c>
      <c r="I97" s="83" t="s">
        <v>485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520</v>
      </c>
      <c r="B98" s="83" t="s">
        <v>726</v>
      </c>
      <c r="C98" s="83">
        <v>0.08</v>
      </c>
      <c r="D98" s="83">
        <v>1.306</v>
      </c>
      <c r="E98" s="83">
        <v>1.623</v>
      </c>
      <c r="F98" s="83">
        <v>26.01</v>
      </c>
      <c r="G98" s="83">
        <v>270</v>
      </c>
      <c r="H98" s="83">
        <v>90</v>
      </c>
      <c r="I98" s="83" t="s">
        <v>487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521</v>
      </c>
      <c r="B99" s="83" t="s">
        <v>727</v>
      </c>
      <c r="C99" s="83">
        <v>0.3</v>
      </c>
      <c r="D99" s="83">
        <v>0.56899999999999995</v>
      </c>
      <c r="E99" s="83">
        <v>0.63700000000000001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507</v>
      </c>
      <c r="B100" s="83" t="s">
        <v>726</v>
      </c>
      <c r="C100" s="83">
        <v>0.08</v>
      </c>
      <c r="D100" s="83">
        <v>1.306</v>
      </c>
      <c r="E100" s="83">
        <v>1.623</v>
      </c>
      <c r="F100" s="83">
        <v>55.74</v>
      </c>
      <c r="G100" s="83">
        <v>0</v>
      </c>
      <c r="H100" s="83">
        <v>90</v>
      </c>
      <c r="I100" s="83" t="s">
        <v>481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508</v>
      </c>
      <c r="B101" s="83" t="s">
        <v>726</v>
      </c>
      <c r="C101" s="83">
        <v>0.08</v>
      </c>
      <c r="D101" s="83">
        <v>1.306</v>
      </c>
      <c r="E101" s="83">
        <v>1.623</v>
      </c>
      <c r="F101" s="83">
        <v>104.05</v>
      </c>
      <c r="G101" s="83">
        <v>270</v>
      </c>
      <c r="H101" s="83">
        <v>90</v>
      </c>
      <c r="I101" s="83" t="s">
        <v>487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522</v>
      </c>
      <c r="B102" s="83" t="s">
        <v>726</v>
      </c>
      <c r="C102" s="83">
        <v>0.08</v>
      </c>
      <c r="D102" s="83">
        <v>1.306</v>
      </c>
      <c r="E102" s="83">
        <v>1.623</v>
      </c>
      <c r="F102" s="83">
        <v>13.94</v>
      </c>
      <c r="G102" s="83">
        <v>0</v>
      </c>
      <c r="H102" s="83">
        <v>90</v>
      </c>
      <c r="I102" s="83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523</v>
      </c>
      <c r="B103" s="83" t="s">
        <v>726</v>
      </c>
      <c r="C103" s="83">
        <v>0.08</v>
      </c>
      <c r="D103" s="83">
        <v>1.306</v>
      </c>
      <c r="E103" s="83">
        <v>1.623</v>
      </c>
      <c r="F103" s="83">
        <v>26.01</v>
      </c>
      <c r="G103" s="83">
        <v>270</v>
      </c>
      <c r="H103" s="83">
        <v>90</v>
      </c>
      <c r="I103" s="83" t="s">
        <v>487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524</v>
      </c>
      <c r="B104" s="83" t="s">
        <v>727</v>
      </c>
      <c r="C104" s="83">
        <v>0.3</v>
      </c>
      <c r="D104" s="83">
        <v>0.56899999999999995</v>
      </c>
      <c r="E104" s="83">
        <v>0.63700000000000001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509</v>
      </c>
      <c r="B105" s="83" t="s">
        <v>726</v>
      </c>
      <c r="C105" s="83">
        <v>0.08</v>
      </c>
      <c r="D105" s="83">
        <v>1.306</v>
      </c>
      <c r="E105" s="83">
        <v>1.623</v>
      </c>
      <c r="F105" s="83">
        <v>847.14</v>
      </c>
      <c r="G105" s="83">
        <v>180</v>
      </c>
      <c r="H105" s="83">
        <v>90</v>
      </c>
      <c r="I105" s="83" t="s">
        <v>485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525</v>
      </c>
      <c r="B106" s="83" t="s">
        <v>726</v>
      </c>
      <c r="C106" s="83">
        <v>0.08</v>
      </c>
      <c r="D106" s="83">
        <v>1.306</v>
      </c>
      <c r="E106" s="83">
        <v>1.623</v>
      </c>
      <c r="F106" s="83">
        <v>183.96</v>
      </c>
      <c r="G106" s="83">
        <v>180</v>
      </c>
      <c r="H106" s="83">
        <v>90</v>
      </c>
      <c r="I106" s="83" t="s">
        <v>485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526</v>
      </c>
      <c r="B107" s="83" t="s">
        <v>727</v>
      </c>
      <c r="C107" s="83">
        <v>0.3</v>
      </c>
      <c r="D107" s="83">
        <v>0.56899999999999995</v>
      </c>
      <c r="E107" s="83">
        <v>0.63700000000000001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510</v>
      </c>
      <c r="B108" s="83" t="s">
        <v>726</v>
      </c>
      <c r="C108" s="83">
        <v>0.08</v>
      </c>
      <c r="D108" s="83">
        <v>1.306</v>
      </c>
      <c r="E108" s="83">
        <v>1.623</v>
      </c>
      <c r="F108" s="83">
        <v>847.37</v>
      </c>
      <c r="G108" s="83">
        <v>0</v>
      </c>
      <c r="H108" s="83">
        <v>90</v>
      </c>
      <c r="I108" s="83" t="s">
        <v>481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511</v>
      </c>
      <c r="B109" s="83" t="s">
        <v>726</v>
      </c>
      <c r="C109" s="83">
        <v>0.08</v>
      </c>
      <c r="D109" s="83">
        <v>1.306</v>
      </c>
      <c r="E109" s="83">
        <v>1.623</v>
      </c>
      <c r="F109" s="83">
        <v>104.06</v>
      </c>
      <c r="G109" s="83">
        <v>90</v>
      </c>
      <c r="H109" s="83">
        <v>90</v>
      </c>
      <c r="I109" s="83" t="s">
        <v>483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512</v>
      </c>
      <c r="B110" s="83" t="s">
        <v>726</v>
      </c>
      <c r="C110" s="83">
        <v>0.08</v>
      </c>
      <c r="D110" s="83">
        <v>1.306</v>
      </c>
      <c r="E110" s="83">
        <v>1.623</v>
      </c>
      <c r="F110" s="83">
        <v>55.74</v>
      </c>
      <c r="G110" s="83">
        <v>180</v>
      </c>
      <c r="H110" s="83">
        <v>90</v>
      </c>
      <c r="I110" s="83" t="s">
        <v>485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514</v>
      </c>
      <c r="B111" s="83" t="s">
        <v>726</v>
      </c>
      <c r="C111" s="83">
        <v>0.08</v>
      </c>
      <c r="D111" s="83">
        <v>1.306</v>
      </c>
      <c r="E111" s="83">
        <v>1.623</v>
      </c>
      <c r="F111" s="83">
        <v>104.05</v>
      </c>
      <c r="G111" s="83">
        <v>90</v>
      </c>
      <c r="H111" s="83">
        <v>90</v>
      </c>
      <c r="I111" s="83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513</v>
      </c>
      <c r="B112" s="83" t="s">
        <v>726</v>
      </c>
      <c r="C112" s="83">
        <v>0.08</v>
      </c>
      <c r="D112" s="83">
        <v>1.306</v>
      </c>
      <c r="E112" s="83">
        <v>1.623</v>
      </c>
      <c r="F112" s="83">
        <v>55.74</v>
      </c>
      <c r="G112" s="83">
        <v>0</v>
      </c>
      <c r="H112" s="83">
        <v>90</v>
      </c>
      <c r="I112" s="83" t="s">
        <v>481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494</v>
      </c>
      <c r="B113" s="83" t="s">
        <v>728</v>
      </c>
      <c r="C113" s="83">
        <v>0.08</v>
      </c>
      <c r="D113" s="83">
        <v>1.306</v>
      </c>
      <c r="E113" s="83">
        <v>1.623</v>
      </c>
      <c r="F113" s="83">
        <v>36.229999999999997</v>
      </c>
      <c r="G113" s="83">
        <v>0</v>
      </c>
      <c r="H113" s="83">
        <v>90</v>
      </c>
      <c r="I113" s="83" t="s">
        <v>481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175</v>
      </c>
      <c r="C115" s="83" t="s">
        <v>540</v>
      </c>
      <c r="D115" s="83" t="s">
        <v>541</v>
      </c>
      <c r="E115" s="83" t="s">
        <v>542</v>
      </c>
      <c r="F115" s="83" t="s">
        <v>170</v>
      </c>
      <c r="G115" s="83" t="s">
        <v>543</v>
      </c>
      <c r="H115" s="83" t="s">
        <v>544</v>
      </c>
      <c r="I115" s="83" t="s">
        <v>545</v>
      </c>
      <c r="J115" s="83" t="s">
        <v>476</v>
      </c>
      <c r="K115" s="83" t="s">
        <v>478</v>
      </c>
      <c r="L115"/>
      <c r="M115"/>
      <c r="N115"/>
      <c r="O115"/>
      <c r="P115"/>
      <c r="Q115"/>
      <c r="R115"/>
      <c r="S115"/>
    </row>
    <row r="116" spans="1:19">
      <c r="A116" s="83" t="s">
        <v>569</v>
      </c>
      <c r="B116" s="83" t="s">
        <v>877</v>
      </c>
      <c r="C116" s="83">
        <v>32.21</v>
      </c>
      <c r="D116" s="83">
        <v>32.21</v>
      </c>
      <c r="E116" s="83">
        <v>5.835</v>
      </c>
      <c r="F116" s="83">
        <v>0.54</v>
      </c>
      <c r="G116" s="83">
        <v>0.38400000000000001</v>
      </c>
      <c r="H116" s="83" t="s">
        <v>547</v>
      </c>
      <c r="I116" s="83" t="s">
        <v>527</v>
      </c>
      <c r="J116" s="83">
        <v>0</v>
      </c>
      <c r="K116" s="83" t="s">
        <v>481</v>
      </c>
      <c r="L116"/>
      <c r="M116"/>
      <c r="N116"/>
      <c r="O116"/>
      <c r="P116"/>
      <c r="Q116"/>
      <c r="R116"/>
      <c r="S116"/>
    </row>
    <row r="117" spans="1:19">
      <c r="A117" s="83" t="s">
        <v>548</v>
      </c>
      <c r="B117" s="83" t="s">
        <v>877</v>
      </c>
      <c r="C117" s="83">
        <v>65.62</v>
      </c>
      <c r="D117" s="83">
        <v>65.62</v>
      </c>
      <c r="E117" s="83">
        <v>5.835</v>
      </c>
      <c r="F117" s="83">
        <v>0.54</v>
      </c>
      <c r="G117" s="83">
        <v>0.38400000000000001</v>
      </c>
      <c r="H117" s="83" t="s">
        <v>547</v>
      </c>
      <c r="I117" s="83" t="s">
        <v>498</v>
      </c>
      <c r="J117" s="83">
        <v>180</v>
      </c>
      <c r="K117" s="83" t="s">
        <v>485</v>
      </c>
      <c r="L117"/>
      <c r="M117"/>
      <c r="N117"/>
      <c r="O117"/>
      <c r="P117"/>
      <c r="Q117"/>
      <c r="R117"/>
      <c r="S117"/>
    </row>
    <row r="118" spans="1:19">
      <c r="A118" s="83" t="s">
        <v>560</v>
      </c>
      <c r="B118" s="83" t="s">
        <v>877</v>
      </c>
      <c r="C118" s="83">
        <v>5.82</v>
      </c>
      <c r="D118" s="83">
        <v>23.29</v>
      </c>
      <c r="E118" s="83">
        <v>5.835</v>
      </c>
      <c r="F118" s="83">
        <v>0.54</v>
      </c>
      <c r="G118" s="83">
        <v>0.38400000000000001</v>
      </c>
      <c r="H118" s="83" t="s">
        <v>547</v>
      </c>
      <c r="I118" s="83" t="s">
        <v>515</v>
      </c>
      <c r="J118" s="83">
        <v>0</v>
      </c>
      <c r="K118" s="83" t="s">
        <v>481</v>
      </c>
      <c r="L118"/>
      <c r="M118"/>
      <c r="N118"/>
      <c r="O118"/>
      <c r="P118"/>
      <c r="Q118"/>
      <c r="R118"/>
      <c r="S118"/>
    </row>
    <row r="119" spans="1:19">
      <c r="A119" s="83" t="s">
        <v>562</v>
      </c>
      <c r="B119" s="83" t="s">
        <v>877</v>
      </c>
      <c r="C119" s="83">
        <v>2.15</v>
      </c>
      <c r="D119" s="83">
        <v>8.58</v>
      </c>
      <c r="E119" s="83">
        <v>5.835</v>
      </c>
      <c r="F119" s="83">
        <v>0.54</v>
      </c>
      <c r="G119" s="83">
        <v>0.38400000000000001</v>
      </c>
      <c r="H119" s="83" t="s">
        <v>547</v>
      </c>
      <c r="I119" s="83" t="s">
        <v>517</v>
      </c>
      <c r="J119" s="83">
        <v>180</v>
      </c>
      <c r="K119" s="83" t="s">
        <v>485</v>
      </c>
      <c r="L119"/>
      <c r="M119"/>
      <c r="N119"/>
      <c r="O119"/>
      <c r="P119"/>
      <c r="Q119"/>
      <c r="R119"/>
      <c r="S119"/>
    </row>
    <row r="120" spans="1:19">
      <c r="A120" s="83" t="s">
        <v>561</v>
      </c>
      <c r="B120" s="83" t="s">
        <v>877</v>
      </c>
      <c r="C120" s="83">
        <v>2.15</v>
      </c>
      <c r="D120" s="83">
        <v>8.59</v>
      </c>
      <c r="E120" s="83">
        <v>5.835</v>
      </c>
      <c r="F120" s="83">
        <v>0.54</v>
      </c>
      <c r="G120" s="83">
        <v>0.38400000000000001</v>
      </c>
      <c r="H120" s="83" t="s">
        <v>547</v>
      </c>
      <c r="I120" s="83" t="s">
        <v>516</v>
      </c>
      <c r="J120" s="83">
        <v>0</v>
      </c>
      <c r="K120" s="83" t="s">
        <v>481</v>
      </c>
      <c r="L120"/>
      <c r="M120"/>
      <c r="N120"/>
      <c r="O120"/>
      <c r="P120"/>
      <c r="Q120"/>
      <c r="R120"/>
      <c r="S120"/>
    </row>
    <row r="121" spans="1:19">
      <c r="A121" s="83" t="s">
        <v>563</v>
      </c>
      <c r="B121" s="83" t="s">
        <v>877</v>
      </c>
      <c r="C121" s="83">
        <v>5.82</v>
      </c>
      <c r="D121" s="83">
        <v>23.29</v>
      </c>
      <c r="E121" s="83">
        <v>5.835</v>
      </c>
      <c r="F121" s="83">
        <v>0.54</v>
      </c>
      <c r="G121" s="83">
        <v>0.38400000000000001</v>
      </c>
      <c r="H121" s="83" t="s">
        <v>547</v>
      </c>
      <c r="I121" s="83" t="s">
        <v>518</v>
      </c>
      <c r="J121" s="83">
        <v>180</v>
      </c>
      <c r="K121" s="83" t="s">
        <v>485</v>
      </c>
      <c r="L121"/>
      <c r="M121"/>
      <c r="N121"/>
      <c r="O121"/>
      <c r="P121"/>
      <c r="Q121"/>
      <c r="R121"/>
      <c r="S121"/>
    </row>
    <row r="122" spans="1:19">
      <c r="A122" s="83" t="s">
        <v>574</v>
      </c>
      <c r="B122" s="83" t="s">
        <v>877</v>
      </c>
      <c r="C122" s="83">
        <v>5.83</v>
      </c>
      <c r="D122" s="83">
        <v>5.83</v>
      </c>
      <c r="E122" s="83">
        <v>5.835</v>
      </c>
      <c r="F122" s="83">
        <v>0.54</v>
      </c>
      <c r="G122" s="83">
        <v>0.38400000000000001</v>
      </c>
      <c r="H122" s="83" t="s">
        <v>547</v>
      </c>
      <c r="I122" s="83" t="s">
        <v>535</v>
      </c>
      <c r="J122" s="83">
        <v>0</v>
      </c>
      <c r="K122" s="83" t="s">
        <v>481</v>
      </c>
      <c r="L122"/>
      <c r="M122"/>
      <c r="N122"/>
      <c r="O122"/>
      <c r="P122"/>
      <c r="Q122"/>
      <c r="R122"/>
      <c r="S122"/>
    </row>
    <row r="123" spans="1:19">
      <c r="A123" s="83" t="s">
        <v>575</v>
      </c>
      <c r="B123" s="83" t="s">
        <v>877</v>
      </c>
      <c r="C123" s="83">
        <v>5.21</v>
      </c>
      <c r="D123" s="83">
        <v>5.21</v>
      </c>
      <c r="E123" s="83">
        <v>5.835</v>
      </c>
      <c r="F123" s="83">
        <v>0.54</v>
      </c>
      <c r="G123" s="83">
        <v>0.38400000000000001</v>
      </c>
      <c r="H123" s="83" t="s">
        <v>547</v>
      </c>
      <c r="I123" s="83" t="s">
        <v>536</v>
      </c>
      <c r="J123" s="83">
        <v>0</v>
      </c>
      <c r="K123" s="83" t="s">
        <v>481</v>
      </c>
      <c r="L123"/>
      <c r="M123"/>
      <c r="N123"/>
      <c r="O123"/>
      <c r="P123"/>
      <c r="Q123"/>
      <c r="R123"/>
      <c r="S123"/>
    </row>
    <row r="124" spans="1:19">
      <c r="A124" s="83" t="s">
        <v>576</v>
      </c>
      <c r="B124" s="83" t="s">
        <v>877</v>
      </c>
      <c r="C124" s="83">
        <v>17.18</v>
      </c>
      <c r="D124" s="83">
        <v>17.18</v>
      </c>
      <c r="E124" s="83">
        <v>5.835</v>
      </c>
      <c r="F124" s="83">
        <v>0.54</v>
      </c>
      <c r="G124" s="83">
        <v>0.38400000000000001</v>
      </c>
      <c r="H124" s="83" t="s">
        <v>547</v>
      </c>
      <c r="I124" s="83" t="s">
        <v>537</v>
      </c>
      <c r="J124" s="83">
        <v>180</v>
      </c>
      <c r="K124" s="83" t="s">
        <v>485</v>
      </c>
      <c r="L124"/>
      <c r="M124"/>
      <c r="N124"/>
      <c r="O124"/>
      <c r="P124"/>
      <c r="Q124"/>
      <c r="R124"/>
      <c r="S124"/>
    </row>
    <row r="125" spans="1:19">
      <c r="A125" s="83" t="s">
        <v>570</v>
      </c>
      <c r="B125" s="83" t="s">
        <v>877</v>
      </c>
      <c r="C125" s="83">
        <v>32.21</v>
      </c>
      <c r="D125" s="83">
        <v>32.21</v>
      </c>
      <c r="E125" s="83">
        <v>5.835</v>
      </c>
      <c r="F125" s="83">
        <v>0.54</v>
      </c>
      <c r="G125" s="83">
        <v>0.38400000000000001</v>
      </c>
      <c r="H125" s="83" t="s">
        <v>547</v>
      </c>
      <c r="I125" s="83" t="s">
        <v>529</v>
      </c>
      <c r="J125" s="83">
        <v>0</v>
      </c>
      <c r="K125" s="83" t="s">
        <v>481</v>
      </c>
      <c r="L125"/>
      <c r="M125"/>
      <c r="N125"/>
      <c r="O125"/>
      <c r="P125"/>
      <c r="Q125"/>
      <c r="R125"/>
      <c r="S125"/>
    </row>
    <row r="126" spans="1:19">
      <c r="A126" s="83" t="s">
        <v>573</v>
      </c>
      <c r="B126" s="83" t="s">
        <v>877</v>
      </c>
      <c r="C126" s="83">
        <v>4.5999999999999996</v>
      </c>
      <c r="D126" s="83">
        <v>4.5999999999999996</v>
      </c>
      <c r="E126" s="83">
        <v>5.835</v>
      </c>
      <c r="F126" s="83">
        <v>0.54</v>
      </c>
      <c r="G126" s="83">
        <v>0.38400000000000001</v>
      </c>
      <c r="H126" s="83" t="s">
        <v>547</v>
      </c>
      <c r="I126" s="83" t="s">
        <v>533</v>
      </c>
      <c r="J126" s="83">
        <v>180</v>
      </c>
      <c r="K126" s="83" t="s">
        <v>485</v>
      </c>
      <c r="L126"/>
      <c r="M126"/>
      <c r="N126"/>
      <c r="O126"/>
      <c r="P126"/>
      <c r="Q126"/>
      <c r="R126"/>
      <c r="S126"/>
    </row>
    <row r="127" spans="1:19">
      <c r="A127" s="83" t="s">
        <v>572</v>
      </c>
      <c r="B127" s="83" t="s">
        <v>877</v>
      </c>
      <c r="C127" s="83">
        <v>17.18</v>
      </c>
      <c r="D127" s="83">
        <v>17.18</v>
      </c>
      <c r="E127" s="83">
        <v>5.835</v>
      </c>
      <c r="F127" s="83">
        <v>0.54</v>
      </c>
      <c r="G127" s="83">
        <v>0.38400000000000001</v>
      </c>
      <c r="H127" s="83" t="s">
        <v>547</v>
      </c>
      <c r="I127" s="83" t="s">
        <v>532</v>
      </c>
      <c r="J127" s="83">
        <v>90</v>
      </c>
      <c r="K127" s="83" t="s">
        <v>483</v>
      </c>
      <c r="L127"/>
      <c r="M127"/>
      <c r="N127"/>
      <c r="O127"/>
      <c r="P127"/>
      <c r="Q127"/>
      <c r="R127"/>
      <c r="S127"/>
    </row>
    <row r="128" spans="1:19">
      <c r="A128" s="83" t="s">
        <v>571</v>
      </c>
      <c r="B128" s="83" t="s">
        <v>877</v>
      </c>
      <c r="C128" s="83">
        <v>4.5999999999999996</v>
      </c>
      <c r="D128" s="83">
        <v>4.5999999999999996</v>
      </c>
      <c r="E128" s="83">
        <v>5.835</v>
      </c>
      <c r="F128" s="83">
        <v>0.54</v>
      </c>
      <c r="G128" s="83">
        <v>0.38400000000000001</v>
      </c>
      <c r="H128" s="83" t="s">
        <v>547</v>
      </c>
      <c r="I128" s="83" t="s">
        <v>531</v>
      </c>
      <c r="J128" s="83">
        <v>0</v>
      </c>
      <c r="K128" s="83" t="s">
        <v>481</v>
      </c>
      <c r="L128"/>
      <c r="M128"/>
      <c r="N128"/>
      <c r="O128"/>
      <c r="P128"/>
      <c r="Q128"/>
      <c r="R128"/>
      <c r="S128"/>
    </row>
    <row r="129" spans="1:19">
      <c r="A129" s="83" t="s">
        <v>549</v>
      </c>
      <c r="B129" s="83" t="s">
        <v>877</v>
      </c>
      <c r="C129" s="83">
        <v>85.24</v>
      </c>
      <c r="D129" s="83">
        <v>85.24</v>
      </c>
      <c r="E129" s="83">
        <v>5.835</v>
      </c>
      <c r="F129" s="83">
        <v>0.54</v>
      </c>
      <c r="G129" s="83">
        <v>0.38400000000000001</v>
      </c>
      <c r="H129" s="83" t="s">
        <v>547</v>
      </c>
      <c r="I129" s="83" t="s">
        <v>502</v>
      </c>
      <c r="J129" s="83">
        <v>180</v>
      </c>
      <c r="K129" s="83" t="s">
        <v>485</v>
      </c>
      <c r="L129"/>
      <c r="M129"/>
      <c r="N129"/>
      <c r="O129"/>
      <c r="P129"/>
      <c r="Q129"/>
      <c r="R129"/>
      <c r="S129"/>
    </row>
    <row r="130" spans="1:19">
      <c r="A130" s="83" t="s">
        <v>546</v>
      </c>
      <c r="B130" s="83" t="s">
        <v>877</v>
      </c>
      <c r="C130" s="83">
        <v>23.3</v>
      </c>
      <c r="D130" s="83">
        <v>23.3</v>
      </c>
      <c r="E130" s="83">
        <v>5.835</v>
      </c>
      <c r="F130" s="83">
        <v>0.54</v>
      </c>
      <c r="G130" s="83">
        <v>0.38400000000000001</v>
      </c>
      <c r="H130" s="83" t="s">
        <v>547</v>
      </c>
      <c r="I130" s="83" t="s">
        <v>489</v>
      </c>
      <c r="J130" s="83">
        <v>180</v>
      </c>
      <c r="K130" s="83" t="s">
        <v>485</v>
      </c>
      <c r="L130"/>
      <c r="M130"/>
      <c r="N130"/>
      <c r="O130"/>
      <c r="P130"/>
      <c r="Q130"/>
      <c r="R130"/>
      <c r="S130"/>
    </row>
    <row r="131" spans="1:19">
      <c r="A131" s="83" t="s">
        <v>550</v>
      </c>
      <c r="B131" s="83" t="s">
        <v>878</v>
      </c>
      <c r="C131" s="83">
        <v>4.5999999999999996</v>
      </c>
      <c r="D131" s="83">
        <v>18.39</v>
      </c>
      <c r="E131" s="83">
        <v>5.835</v>
      </c>
      <c r="F131" s="83">
        <v>0.54</v>
      </c>
      <c r="G131" s="83">
        <v>0.38400000000000001</v>
      </c>
      <c r="H131" s="83" t="s">
        <v>547</v>
      </c>
      <c r="I131" s="83" t="s">
        <v>505</v>
      </c>
      <c r="J131" s="83">
        <v>180</v>
      </c>
      <c r="K131" s="83" t="s">
        <v>485</v>
      </c>
      <c r="L131"/>
      <c r="M131"/>
      <c r="N131"/>
      <c r="O131"/>
      <c r="P131"/>
      <c r="Q131"/>
      <c r="R131"/>
      <c r="S131"/>
    </row>
    <row r="132" spans="1:19">
      <c r="A132" s="83" t="s">
        <v>551</v>
      </c>
      <c r="B132" s="83" t="s">
        <v>878</v>
      </c>
      <c r="C132" s="83">
        <v>8.58</v>
      </c>
      <c r="D132" s="83">
        <v>34.33</v>
      </c>
      <c r="E132" s="83">
        <v>5.835</v>
      </c>
      <c r="F132" s="83">
        <v>0.54</v>
      </c>
      <c r="G132" s="83">
        <v>0.38400000000000001</v>
      </c>
      <c r="H132" s="83" t="s">
        <v>547</v>
      </c>
      <c r="I132" s="83" t="s">
        <v>506</v>
      </c>
      <c r="J132" s="83">
        <v>270</v>
      </c>
      <c r="K132" s="83" t="s">
        <v>487</v>
      </c>
      <c r="L132"/>
      <c r="M132"/>
      <c r="N132"/>
      <c r="O132"/>
      <c r="P132"/>
      <c r="Q132"/>
      <c r="R132"/>
      <c r="S132"/>
    </row>
    <row r="133" spans="1:19">
      <c r="A133" s="83" t="s">
        <v>564</v>
      </c>
      <c r="B133" s="83" t="s">
        <v>878</v>
      </c>
      <c r="C133" s="83">
        <v>4.5999999999999996</v>
      </c>
      <c r="D133" s="83">
        <v>4.5999999999999996</v>
      </c>
      <c r="E133" s="83">
        <v>5.835</v>
      </c>
      <c r="F133" s="83">
        <v>0.54</v>
      </c>
      <c r="G133" s="83">
        <v>0.38400000000000001</v>
      </c>
      <c r="H133" s="83" t="s">
        <v>547</v>
      </c>
      <c r="I133" s="83" t="s">
        <v>519</v>
      </c>
      <c r="J133" s="83">
        <v>180</v>
      </c>
      <c r="K133" s="83" t="s">
        <v>485</v>
      </c>
      <c r="L133"/>
      <c r="M133"/>
      <c r="N133"/>
      <c r="O133"/>
      <c r="P133"/>
      <c r="Q133"/>
      <c r="R133"/>
      <c r="S133"/>
    </row>
    <row r="134" spans="1:19">
      <c r="A134" s="83" t="s">
        <v>565</v>
      </c>
      <c r="B134" s="83" t="s">
        <v>878</v>
      </c>
      <c r="C134" s="83">
        <v>8.59</v>
      </c>
      <c r="D134" s="83">
        <v>8.59</v>
      </c>
      <c r="E134" s="83">
        <v>5.835</v>
      </c>
      <c r="F134" s="83">
        <v>0.54</v>
      </c>
      <c r="G134" s="83">
        <v>0.38400000000000001</v>
      </c>
      <c r="H134" s="83" t="s">
        <v>547</v>
      </c>
      <c r="I134" s="83" t="s">
        <v>520</v>
      </c>
      <c r="J134" s="83">
        <v>270</v>
      </c>
      <c r="K134" s="83" t="s">
        <v>487</v>
      </c>
      <c r="L134"/>
      <c r="M134"/>
      <c r="N134"/>
      <c r="O134"/>
      <c r="P134"/>
      <c r="Q134"/>
      <c r="R134"/>
      <c r="S134"/>
    </row>
    <row r="135" spans="1:19">
      <c r="A135" s="83" t="s">
        <v>552</v>
      </c>
      <c r="B135" s="83" t="s">
        <v>878</v>
      </c>
      <c r="C135" s="83">
        <v>4.5999999999999996</v>
      </c>
      <c r="D135" s="83">
        <v>18.39</v>
      </c>
      <c r="E135" s="83">
        <v>5.835</v>
      </c>
      <c r="F135" s="83">
        <v>0.54</v>
      </c>
      <c r="G135" s="83">
        <v>0.38400000000000001</v>
      </c>
      <c r="H135" s="83" t="s">
        <v>547</v>
      </c>
      <c r="I135" s="83" t="s">
        <v>507</v>
      </c>
      <c r="J135" s="83">
        <v>0</v>
      </c>
      <c r="K135" s="83" t="s">
        <v>481</v>
      </c>
      <c r="L135"/>
      <c r="M135"/>
      <c r="N135"/>
      <c r="O135"/>
      <c r="P135"/>
      <c r="Q135"/>
      <c r="R135"/>
      <c r="S135"/>
    </row>
    <row r="136" spans="1:19">
      <c r="A136" s="83" t="s">
        <v>553</v>
      </c>
      <c r="B136" s="83" t="s">
        <v>878</v>
      </c>
      <c r="C136" s="83">
        <v>8.58</v>
      </c>
      <c r="D136" s="83">
        <v>34.33</v>
      </c>
      <c r="E136" s="83">
        <v>5.835</v>
      </c>
      <c r="F136" s="83">
        <v>0.54</v>
      </c>
      <c r="G136" s="83">
        <v>0.38400000000000001</v>
      </c>
      <c r="H136" s="83" t="s">
        <v>547</v>
      </c>
      <c r="I136" s="83" t="s">
        <v>508</v>
      </c>
      <c r="J136" s="83">
        <v>270</v>
      </c>
      <c r="K136" s="83" t="s">
        <v>487</v>
      </c>
      <c r="L136"/>
      <c r="M136"/>
      <c r="N136"/>
      <c r="O136"/>
      <c r="P136"/>
      <c r="Q136"/>
      <c r="R136"/>
      <c r="S136"/>
    </row>
    <row r="137" spans="1:19">
      <c r="A137" s="83" t="s">
        <v>566</v>
      </c>
      <c r="B137" s="83" t="s">
        <v>878</v>
      </c>
      <c r="C137" s="83">
        <v>4.5999999999999996</v>
      </c>
      <c r="D137" s="83">
        <v>4.5999999999999996</v>
      </c>
      <c r="E137" s="83">
        <v>5.835</v>
      </c>
      <c r="F137" s="83">
        <v>0.54</v>
      </c>
      <c r="G137" s="83">
        <v>0.38400000000000001</v>
      </c>
      <c r="H137" s="83" t="s">
        <v>547</v>
      </c>
      <c r="I137" s="83" t="s">
        <v>522</v>
      </c>
      <c r="J137" s="83">
        <v>0</v>
      </c>
      <c r="K137" s="83" t="s">
        <v>481</v>
      </c>
      <c r="L137"/>
      <c r="M137"/>
      <c r="N137"/>
      <c r="O137"/>
      <c r="P137"/>
      <c r="Q137"/>
      <c r="R137"/>
      <c r="S137"/>
    </row>
    <row r="138" spans="1:19">
      <c r="A138" s="83" t="s">
        <v>567</v>
      </c>
      <c r="B138" s="83" t="s">
        <v>878</v>
      </c>
      <c r="C138" s="83">
        <v>8.59</v>
      </c>
      <c r="D138" s="83">
        <v>8.59</v>
      </c>
      <c r="E138" s="83">
        <v>5.835</v>
      </c>
      <c r="F138" s="83">
        <v>0.54</v>
      </c>
      <c r="G138" s="83">
        <v>0.38400000000000001</v>
      </c>
      <c r="H138" s="83" t="s">
        <v>547</v>
      </c>
      <c r="I138" s="83" t="s">
        <v>523</v>
      </c>
      <c r="J138" s="83">
        <v>270</v>
      </c>
      <c r="K138" s="83" t="s">
        <v>487</v>
      </c>
      <c r="L138"/>
      <c r="M138"/>
      <c r="N138"/>
      <c r="O138"/>
      <c r="P138"/>
      <c r="Q138"/>
      <c r="R138"/>
      <c r="S138"/>
    </row>
    <row r="139" spans="1:19">
      <c r="A139" s="83" t="s">
        <v>554</v>
      </c>
      <c r="B139" s="83" t="s">
        <v>878</v>
      </c>
      <c r="C139" s="83">
        <v>3.68</v>
      </c>
      <c r="D139" s="83">
        <v>279.51</v>
      </c>
      <c r="E139" s="83">
        <v>5.835</v>
      </c>
      <c r="F139" s="83">
        <v>0.54</v>
      </c>
      <c r="G139" s="83">
        <v>0.38400000000000001</v>
      </c>
      <c r="H139" s="83" t="s">
        <v>547</v>
      </c>
      <c r="I139" s="83" t="s">
        <v>509</v>
      </c>
      <c r="J139" s="83">
        <v>180</v>
      </c>
      <c r="K139" s="83" t="s">
        <v>485</v>
      </c>
      <c r="L139"/>
      <c r="M139"/>
      <c r="N139"/>
      <c r="O139"/>
      <c r="P139"/>
      <c r="Q139"/>
      <c r="R139"/>
      <c r="S139"/>
    </row>
    <row r="140" spans="1:19">
      <c r="A140" s="83" t="s">
        <v>568</v>
      </c>
      <c r="B140" s="83" t="s">
        <v>878</v>
      </c>
      <c r="C140" s="83">
        <v>6.75</v>
      </c>
      <c r="D140" s="83">
        <v>60.74</v>
      </c>
      <c r="E140" s="83">
        <v>5.835</v>
      </c>
      <c r="F140" s="83">
        <v>0.54</v>
      </c>
      <c r="G140" s="83">
        <v>0.38400000000000001</v>
      </c>
      <c r="H140" s="83" t="s">
        <v>547</v>
      </c>
      <c r="I140" s="83" t="s">
        <v>525</v>
      </c>
      <c r="J140" s="83">
        <v>180</v>
      </c>
      <c r="K140" s="83" t="s">
        <v>485</v>
      </c>
      <c r="L140"/>
      <c r="M140"/>
      <c r="N140"/>
      <c r="O140"/>
      <c r="P140"/>
      <c r="Q140"/>
      <c r="R140"/>
      <c r="S140"/>
    </row>
    <row r="141" spans="1:19">
      <c r="A141" s="83" t="s">
        <v>555</v>
      </c>
      <c r="B141" s="83" t="s">
        <v>878</v>
      </c>
      <c r="C141" s="83">
        <v>3.68</v>
      </c>
      <c r="D141" s="83">
        <v>279.60000000000002</v>
      </c>
      <c r="E141" s="83">
        <v>5.835</v>
      </c>
      <c r="F141" s="83">
        <v>0.54</v>
      </c>
      <c r="G141" s="83">
        <v>0.38400000000000001</v>
      </c>
      <c r="H141" s="83" t="s">
        <v>547</v>
      </c>
      <c r="I141" s="83" t="s">
        <v>510</v>
      </c>
      <c r="J141" s="83">
        <v>0</v>
      </c>
      <c r="K141" s="83" t="s">
        <v>481</v>
      </c>
      <c r="L141"/>
      <c r="M141"/>
      <c r="N141"/>
      <c r="O141"/>
      <c r="P141"/>
      <c r="Q141"/>
      <c r="R141"/>
      <c r="S141"/>
    </row>
    <row r="142" spans="1:19">
      <c r="A142" s="83" t="s">
        <v>556</v>
      </c>
      <c r="B142" s="83" t="s">
        <v>878</v>
      </c>
      <c r="C142" s="83">
        <v>8.58</v>
      </c>
      <c r="D142" s="83">
        <v>34.33</v>
      </c>
      <c r="E142" s="83">
        <v>5.835</v>
      </c>
      <c r="F142" s="83">
        <v>0.54</v>
      </c>
      <c r="G142" s="83">
        <v>0.38400000000000001</v>
      </c>
      <c r="H142" s="83" t="s">
        <v>547</v>
      </c>
      <c r="I142" s="83" t="s">
        <v>511</v>
      </c>
      <c r="J142" s="83">
        <v>90</v>
      </c>
      <c r="K142" s="83" t="s">
        <v>483</v>
      </c>
      <c r="L142"/>
      <c r="M142"/>
      <c r="N142"/>
      <c r="O142"/>
      <c r="P142"/>
      <c r="Q142"/>
      <c r="R142"/>
      <c r="S142"/>
    </row>
    <row r="143" spans="1:19">
      <c r="A143" s="83" t="s">
        <v>557</v>
      </c>
      <c r="B143" s="83" t="s">
        <v>878</v>
      </c>
      <c r="C143" s="83">
        <v>4.5999999999999996</v>
      </c>
      <c r="D143" s="83">
        <v>18.39</v>
      </c>
      <c r="E143" s="83">
        <v>5.835</v>
      </c>
      <c r="F143" s="83">
        <v>0.54</v>
      </c>
      <c r="G143" s="83">
        <v>0.38400000000000001</v>
      </c>
      <c r="H143" s="83" t="s">
        <v>547</v>
      </c>
      <c r="I143" s="83" t="s">
        <v>512</v>
      </c>
      <c r="J143" s="83">
        <v>180</v>
      </c>
      <c r="K143" s="83" t="s">
        <v>485</v>
      </c>
      <c r="L143"/>
      <c r="M143"/>
      <c r="N143"/>
      <c r="O143"/>
      <c r="P143"/>
      <c r="Q143"/>
      <c r="R143"/>
      <c r="S143"/>
    </row>
    <row r="144" spans="1:19">
      <c r="A144" s="83" t="s">
        <v>559</v>
      </c>
      <c r="B144" s="83" t="s">
        <v>878</v>
      </c>
      <c r="C144" s="83">
        <v>8.58</v>
      </c>
      <c r="D144" s="83">
        <v>34.33</v>
      </c>
      <c r="E144" s="83">
        <v>5.835</v>
      </c>
      <c r="F144" s="83">
        <v>0.54</v>
      </c>
      <c r="G144" s="83">
        <v>0.38400000000000001</v>
      </c>
      <c r="H144" s="83" t="s">
        <v>547</v>
      </c>
      <c r="I144" s="83" t="s">
        <v>514</v>
      </c>
      <c r="J144" s="83">
        <v>90</v>
      </c>
      <c r="K144" s="83" t="s">
        <v>483</v>
      </c>
      <c r="L144"/>
      <c r="M144"/>
      <c r="N144"/>
      <c r="O144"/>
      <c r="P144"/>
      <c r="Q144"/>
      <c r="R144"/>
      <c r="S144"/>
    </row>
    <row r="145" spans="1:19">
      <c r="A145" s="83" t="s">
        <v>558</v>
      </c>
      <c r="B145" s="83" t="s">
        <v>878</v>
      </c>
      <c r="C145" s="83">
        <v>4.5999999999999996</v>
      </c>
      <c r="D145" s="83">
        <v>18.39</v>
      </c>
      <c r="E145" s="83">
        <v>5.835</v>
      </c>
      <c r="F145" s="83">
        <v>0.54</v>
      </c>
      <c r="G145" s="83">
        <v>0.38400000000000001</v>
      </c>
      <c r="H145" s="83" t="s">
        <v>547</v>
      </c>
      <c r="I145" s="83" t="s">
        <v>513</v>
      </c>
      <c r="J145" s="83">
        <v>0</v>
      </c>
      <c r="K145" s="83" t="s">
        <v>481</v>
      </c>
      <c r="L145"/>
      <c r="M145"/>
      <c r="N145"/>
      <c r="O145"/>
      <c r="P145"/>
      <c r="Q145"/>
      <c r="R145"/>
      <c r="S145"/>
    </row>
    <row r="146" spans="1:19">
      <c r="A146" s="83" t="s">
        <v>577</v>
      </c>
      <c r="B146" s="83"/>
      <c r="C146" s="83"/>
      <c r="D146" s="83">
        <v>1214.08</v>
      </c>
      <c r="E146" s="83">
        <v>5.83</v>
      </c>
      <c r="F146" s="83">
        <v>0.54</v>
      </c>
      <c r="G146" s="83">
        <v>0.38400000000000001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578</v>
      </c>
      <c r="B147" s="83"/>
      <c r="C147" s="83"/>
      <c r="D147" s="83">
        <v>432.93</v>
      </c>
      <c r="E147" s="83">
        <v>5.83</v>
      </c>
      <c r="F147" s="83">
        <v>0.54</v>
      </c>
      <c r="G147" s="83">
        <v>0.38400000000000001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579</v>
      </c>
      <c r="B148" s="83"/>
      <c r="C148" s="83"/>
      <c r="D148" s="83">
        <v>781.15</v>
      </c>
      <c r="E148" s="83">
        <v>5.83</v>
      </c>
      <c r="F148" s="83">
        <v>0.54</v>
      </c>
      <c r="G148" s="83">
        <v>0.38400000000000001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240</v>
      </c>
      <c r="C150" s="83" t="s">
        <v>580</v>
      </c>
      <c r="D150" s="83" t="s">
        <v>581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582</v>
      </c>
      <c r="B151" s="83" t="s">
        <v>583</v>
      </c>
      <c r="C151" s="83">
        <v>2311992.29</v>
      </c>
      <c r="D151" s="83">
        <v>2.64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584</v>
      </c>
      <c r="B152" s="83" t="s">
        <v>585</v>
      </c>
      <c r="C152" s="83">
        <v>2939747.31</v>
      </c>
      <c r="D152" s="83">
        <v>0.76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240</v>
      </c>
      <c r="C154" s="83" t="s">
        <v>586</v>
      </c>
      <c r="D154" s="83" t="s">
        <v>587</v>
      </c>
      <c r="E154" s="83" t="s">
        <v>588</v>
      </c>
      <c r="F154" s="83" t="s">
        <v>589</v>
      </c>
      <c r="G154" s="83" t="s">
        <v>581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590</v>
      </c>
      <c r="B155" s="83" t="s">
        <v>591</v>
      </c>
      <c r="C155" s="83">
        <v>41860.79</v>
      </c>
      <c r="D155" s="83">
        <v>29387.45</v>
      </c>
      <c r="E155" s="83">
        <v>12473.34</v>
      </c>
      <c r="F155" s="83">
        <v>0.7</v>
      </c>
      <c r="G155" s="83" t="s">
        <v>592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598</v>
      </c>
      <c r="B156" s="83" t="s">
        <v>591</v>
      </c>
      <c r="C156" s="83">
        <v>11811.61</v>
      </c>
      <c r="D156" s="83">
        <v>8307.58</v>
      </c>
      <c r="E156" s="83">
        <v>3504.03</v>
      </c>
      <c r="F156" s="83">
        <v>0.7</v>
      </c>
      <c r="G156" s="83" t="s">
        <v>592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593</v>
      </c>
      <c r="B157" s="83" t="s">
        <v>591</v>
      </c>
      <c r="C157" s="83">
        <v>39896.559999999998</v>
      </c>
      <c r="D157" s="83">
        <v>27986.98</v>
      </c>
      <c r="E157" s="83">
        <v>11909.58</v>
      </c>
      <c r="F157" s="83">
        <v>0.7</v>
      </c>
      <c r="G157" s="83" t="s">
        <v>592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599</v>
      </c>
      <c r="B158" s="83" t="s">
        <v>591</v>
      </c>
      <c r="C158" s="83">
        <v>11304.63</v>
      </c>
      <c r="D158" s="83">
        <v>7945.8</v>
      </c>
      <c r="E158" s="83">
        <v>3358.83</v>
      </c>
      <c r="F158" s="83">
        <v>0.7</v>
      </c>
      <c r="G158" s="83" t="s">
        <v>592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594</v>
      </c>
      <c r="B159" s="83" t="s">
        <v>591</v>
      </c>
      <c r="C159" s="83">
        <v>554565.74</v>
      </c>
      <c r="D159" s="83">
        <v>363364.28</v>
      </c>
      <c r="E159" s="83">
        <v>191201.46</v>
      </c>
      <c r="F159" s="83">
        <v>0.66</v>
      </c>
      <c r="G159" s="83" t="s">
        <v>592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600</v>
      </c>
      <c r="B160" s="83" t="s">
        <v>591</v>
      </c>
      <c r="C160" s="83">
        <v>55838.879999999997</v>
      </c>
      <c r="D160" s="83">
        <v>36938.300000000003</v>
      </c>
      <c r="E160" s="83">
        <v>18900.580000000002</v>
      </c>
      <c r="F160" s="83">
        <v>0.66</v>
      </c>
      <c r="G160" s="83" t="s">
        <v>592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595</v>
      </c>
      <c r="B161" s="83" t="s">
        <v>591</v>
      </c>
      <c r="C161" s="83">
        <v>599146.61</v>
      </c>
      <c r="D161" s="83">
        <v>391974.9</v>
      </c>
      <c r="E161" s="83">
        <v>207171.71</v>
      </c>
      <c r="F161" s="83">
        <v>0.65</v>
      </c>
      <c r="G161" s="83" t="s">
        <v>592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596</v>
      </c>
      <c r="B162" s="83" t="s">
        <v>591</v>
      </c>
      <c r="C162" s="83">
        <v>34368.07</v>
      </c>
      <c r="D162" s="83">
        <v>24030.21</v>
      </c>
      <c r="E162" s="83">
        <v>10337.86</v>
      </c>
      <c r="F162" s="83">
        <v>0.7</v>
      </c>
      <c r="G162" s="83" t="s">
        <v>592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597</v>
      </c>
      <c r="B163" s="83" t="s">
        <v>591</v>
      </c>
      <c r="C163" s="83">
        <v>32301.81</v>
      </c>
      <c r="D163" s="83">
        <v>22562.9</v>
      </c>
      <c r="E163" s="83">
        <v>9738.92</v>
      </c>
      <c r="F163" s="83">
        <v>0.7</v>
      </c>
      <c r="G163" s="83" t="s">
        <v>592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601</v>
      </c>
      <c r="B164" s="83" t="s">
        <v>591</v>
      </c>
      <c r="C164" s="83">
        <v>70288.179999999993</v>
      </c>
      <c r="D164" s="83">
        <v>45880.43</v>
      </c>
      <c r="E164" s="83">
        <v>24407.75</v>
      </c>
      <c r="F164" s="83">
        <v>0.65</v>
      </c>
      <c r="G164" s="83" t="s">
        <v>592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602</v>
      </c>
      <c r="B165" s="83" t="s">
        <v>591</v>
      </c>
      <c r="C165" s="83">
        <v>4690.53</v>
      </c>
      <c r="D165" s="83">
        <v>3046.52</v>
      </c>
      <c r="E165" s="83">
        <v>1644.01</v>
      </c>
      <c r="F165" s="83">
        <v>0.65</v>
      </c>
      <c r="G165" s="83" t="s">
        <v>592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825</v>
      </c>
      <c r="B166" s="83" t="s">
        <v>591</v>
      </c>
      <c r="C166" s="83">
        <v>879117.98</v>
      </c>
      <c r="D166" s="83">
        <v>602559.46</v>
      </c>
      <c r="E166" s="83">
        <v>276558.52</v>
      </c>
      <c r="F166" s="83">
        <v>0.69</v>
      </c>
      <c r="G166" s="83" t="s">
        <v>592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240</v>
      </c>
      <c r="C168" s="83" t="s">
        <v>586</v>
      </c>
      <c r="D168" s="83" t="s">
        <v>581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622</v>
      </c>
      <c r="B169" s="83" t="s">
        <v>604</v>
      </c>
      <c r="C169" s="83">
        <v>127893.87</v>
      </c>
      <c r="D169" s="83" t="s">
        <v>592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603</v>
      </c>
      <c r="B170" s="83" t="s">
        <v>604</v>
      </c>
      <c r="C170" s="83">
        <v>135121.07999999999</v>
      </c>
      <c r="D170" s="83" t="s">
        <v>592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610</v>
      </c>
      <c r="B171" s="83" t="s">
        <v>604</v>
      </c>
      <c r="C171" s="83">
        <v>82913.100000000006</v>
      </c>
      <c r="D171" s="83" t="s">
        <v>592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618</v>
      </c>
      <c r="B172" s="83" t="s">
        <v>604</v>
      </c>
      <c r="C172" s="83">
        <v>39719.129999999997</v>
      </c>
      <c r="D172" s="83" t="s">
        <v>592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625</v>
      </c>
      <c r="B173" s="83" t="s">
        <v>604</v>
      </c>
      <c r="C173" s="83">
        <v>16711.240000000002</v>
      </c>
      <c r="D173" s="83" t="s">
        <v>592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818</v>
      </c>
      <c r="B174" s="83" t="s">
        <v>819</v>
      </c>
      <c r="C174" s="83">
        <v>6990.75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623</v>
      </c>
      <c r="B175" s="83" t="s">
        <v>604</v>
      </c>
      <c r="C175" s="83">
        <v>131466.41</v>
      </c>
      <c r="D175" s="83" t="s">
        <v>592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624</v>
      </c>
      <c r="B176" s="83" t="s">
        <v>604</v>
      </c>
      <c r="C176" s="83">
        <v>53688.9</v>
      </c>
      <c r="D176" s="83" t="s">
        <v>592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609</v>
      </c>
      <c r="B177" s="83" t="s">
        <v>604</v>
      </c>
      <c r="C177" s="83">
        <v>153954.16</v>
      </c>
      <c r="D177" s="83" t="s">
        <v>592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611</v>
      </c>
      <c r="B178" s="83" t="s">
        <v>604</v>
      </c>
      <c r="C178" s="83">
        <v>298743.09999999998</v>
      </c>
      <c r="D178" s="83" t="s">
        <v>592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607</v>
      </c>
      <c r="B179" s="83" t="s">
        <v>604</v>
      </c>
      <c r="C179" s="83">
        <v>1171.45</v>
      </c>
      <c r="D179" s="83" t="s">
        <v>592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605</v>
      </c>
      <c r="B180" s="83" t="s">
        <v>604</v>
      </c>
      <c r="C180" s="83">
        <v>26502.63</v>
      </c>
      <c r="D180" s="83" t="s">
        <v>592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606</v>
      </c>
      <c r="B181" s="83" t="s">
        <v>604</v>
      </c>
      <c r="C181" s="83">
        <v>23092.31</v>
      </c>
      <c r="D181" s="83" t="s">
        <v>592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612</v>
      </c>
      <c r="B182" s="83" t="s">
        <v>604</v>
      </c>
      <c r="C182" s="83">
        <v>10837.34</v>
      </c>
      <c r="D182" s="83" t="s">
        <v>592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619</v>
      </c>
      <c r="B183" s="83" t="s">
        <v>604</v>
      </c>
      <c r="C183" s="83">
        <v>3179.19</v>
      </c>
      <c r="D183" s="83" t="s">
        <v>592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613</v>
      </c>
      <c r="B184" s="83" t="s">
        <v>604</v>
      </c>
      <c r="C184" s="83">
        <v>10802.45</v>
      </c>
      <c r="D184" s="83" t="s">
        <v>592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620</v>
      </c>
      <c r="B185" s="83" t="s">
        <v>604</v>
      </c>
      <c r="C185" s="83">
        <v>3172.74</v>
      </c>
      <c r="D185" s="83" t="s">
        <v>592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614</v>
      </c>
      <c r="B186" s="83" t="s">
        <v>604</v>
      </c>
      <c r="C186" s="83">
        <v>724970.81</v>
      </c>
      <c r="D186" s="83" t="s">
        <v>592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621</v>
      </c>
      <c r="B187" s="83" t="s">
        <v>604</v>
      </c>
      <c r="C187" s="83">
        <v>44982.39</v>
      </c>
      <c r="D187" s="83" t="s">
        <v>592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615</v>
      </c>
      <c r="B188" s="83" t="s">
        <v>604</v>
      </c>
      <c r="C188" s="83">
        <v>724970.81</v>
      </c>
      <c r="D188" s="83" t="s">
        <v>592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616</v>
      </c>
      <c r="B189" s="83" t="s">
        <v>604</v>
      </c>
      <c r="C189" s="83">
        <v>10666.31</v>
      </c>
      <c r="D189" s="83" t="s">
        <v>592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617</v>
      </c>
      <c r="B190" s="83" t="s">
        <v>604</v>
      </c>
      <c r="C190" s="83">
        <v>10614.05</v>
      </c>
      <c r="D190" s="83" t="s">
        <v>592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608</v>
      </c>
      <c r="B191" s="83" t="s">
        <v>604</v>
      </c>
      <c r="C191" s="83">
        <v>2054.61</v>
      </c>
      <c r="D191" s="83" t="s">
        <v>592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626</v>
      </c>
      <c r="B192" s="83" t="s">
        <v>604</v>
      </c>
      <c r="C192" s="83">
        <v>28369.63</v>
      </c>
      <c r="D192" s="83" t="s">
        <v>592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627</v>
      </c>
      <c r="B193" s="83" t="s">
        <v>604</v>
      </c>
      <c r="C193" s="83">
        <v>1857.54</v>
      </c>
      <c r="D193" s="83" t="s">
        <v>592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826</v>
      </c>
      <c r="B194" s="83" t="s">
        <v>604</v>
      </c>
      <c r="C194" s="83">
        <v>53185.88</v>
      </c>
      <c r="D194" s="83" t="s">
        <v>592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240</v>
      </c>
      <c r="C196" s="83" t="s">
        <v>628</v>
      </c>
      <c r="D196" s="83" t="s">
        <v>629</v>
      </c>
      <c r="E196" s="83" t="s">
        <v>630</v>
      </c>
      <c r="F196" s="83" t="s">
        <v>631</v>
      </c>
      <c r="G196" s="83" t="s">
        <v>632</v>
      </c>
      <c r="H196" s="83" t="s">
        <v>633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820</v>
      </c>
      <c r="B197" s="83" t="s">
        <v>638</v>
      </c>
      <c r="C197" s="83">
        <v>0.54</v>
      </c>
      <c r="D197" s="83">
        <v>50</v>
      </c>
      <c r="E197" s="83">
        <v>0.2</v>
      </c>
      <c r="F197" s="83">
        <v>18.45</v>
      </c>
      <c r="G197" s="83">
        <v>1</v>
      </c>
      <c r="H197" s="83" t="s">
        <v>821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648</v>
      </c>
      <c r="B198" s="83" t="s">
        <v>635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636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649</v>
      </c>
      <c r="B199" s="83" t="s">
        <v>635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636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634</v>
      </c>
      <c r="B200" s="83" t="s">
        <v>635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636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637</v>
      </c>
      <c r="B201" s="83" t="s">
        <v>638</v>
      </c>
      <c r="C201" s="83">
        <v>0.52</v>
      </c>
      <c r="D201" s="83">
        <v>331</v>
      </c>
      <c r="E201" s="83">
        <v>1.69</v>
      </c>
      <c r="F201" s="83">
        <v>1075.1199999999999</v>
      </c>
      <c r="G201" s="83">
        <v>1</v>
      </c>
      <c r="H201" s="83" t="s">
        <v>639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645</v>
      </c>
      <c r="B202" s="83" t="s">
        <v>638</v>
      </c>
      <c r="C202" s="83">
        <v>0.52</v>
      </c>
      <c r="D202" s="83">
        <v>331</v>
      </c>
      <c r="E202" s="83">
        <v>0.48</v>
      </c>
      <c r="F202" s="83">
        <v>304.64</v>
      </c>
      <c r="G202" s="83">
        <v>1</v>
      </c>
      <c r="H202" s="83" t="s">
        <v>639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640</v>
      </c>
      <c r="B203" s="83" t="s">
        <v>638</v>
      </c>
      <c r="C203" s="83">
        <v>0.52</v>
      </c>
      <c r="D203" s="83">
        <v>331</v>
      </c>
      <c r="E203" s="83">
        <v>1.61</v>
      </c>
      <c r="F203" s="83">
        <v>1022.91</v>
      </c>
      <c r="G203" s="83">
        <v>1</v>
      </c>
      <c r="H203" s="83" t="s">
        <v>639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646</v>
      </c>
      <c r="B204" s="83" t="s">
        <v>638</v>
      </c>
      <c r="C204" s="83">
        <v>0.52</v>
      </c>
      <c r="D204" s="83">
        <v>331</v>
      </c>
      <c r="E204" s="83">
        <v>0.46</v>
      </c>
      <c r="F204" s="83">
        <v>291.14999999999998</v>
      </c>
      <c r="G204" s="83">
        <v>1</v>
      </c>
      <c r="H204" s="83" t="s">
        <v>639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641</v>
      </c>
      <c r="B205" s="83" t="s">
        <v>638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639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647</v>
      </c>
      <c r="B206" s="83" t="s">
        <v>638</v>
      </c>
      <c r="C206" s="83">
        <v>0.52</v>
      </c>
      <c r="D206" s="83">
        <v>331</v>
      </c>
      <c r="E206" s="83">
        <v>1.97</v>
      </c>
      <c r="F206" s="83">
        <v>1254.08</v>
      </c>
      <c r="G206" s="83">
        <v>1</v>
      </c>
      <c r="H206" s="83" t="s">
        <v>639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642</v>
      </c>
      <c r="B207" s="83" t="s">
        <v>638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639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643</v>
      </c>
      <c r="B208" s="83" t="s">
        <v>638</v>
      </c>
      <c r="C208" s="83">
        <v>0.52</v>
      </c>
      <c r="D208" s="83">
        <v>331</v>
      </c>
      <c r="E208" s="83">
        <v>1.37</v>
      </c>
      <c r="F208" s="83">
        <v>875.07</v>
      </c>
      <c r="G208" s="83">
        <v>1</v>
      </c>
      <c r="H208" s="83" t="s">
        <v>639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644</v>
      </c>
      <c r="B209" s="83" t="s">
        <v>638</v>
      </c>
      <c r="C209" s="83">
        <v>0.52</v>
      </c>
      <c r="D209" s="83">
        <v>331</v>
      </c>
      <c r="E209" s="83">
        <v>1.29</v>
      </c>
      <c r="F209" s="83">
        <v>820.7</v>
      </c>
      <c r="G209" s="83">
        <v>1</v>
      </c>
      <c r="H209" s="83" t="s">
        <v>639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651</v>
      </c>
      <c r="B210" s="83" t="s">
        <v>638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650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652</v>
      </c>
      <c r="B211" s="83" t="s">
        <v>638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650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827</v>
      </c>
      <c r="B212" s="83" t="s">
        <v>638</v>
      </c>
      <c r="C212" s="83">
        <v>0.61</v>
      </c>
      <c r="D212" s="83">
        <v>1017.59</v>
      </c>
      <c r="E212" s="83">
        <v>38.31</v>
      </c>
      <c r="F212" s="83">
        <v>63739.55</v>
      </c>
      <c r="G212" s="83">
        <v>1</v>
      </c>
      <c r="H212" s="83" t="s">
        <v>650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240</v>
      </c>
      <c r="C214" s="83" t="s">
        <v>653</v>
      </c>
      <c r="D214" s="83" t="s">
        <v>654</v>
      </c>
      <c r="E214" s="83" t="s">
        <v>655</v>
      </c>
      <c r="F214" s="83" t="s">
        <v>656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661</v>
      </c>
      <c r="B215" s="83" t="s">
        <v>658</v>
      </c>
      <c r="C215" s="83" t="s">
        <v>659</v>
      </c>
      <c r="D215" s="83">
        <v>179352</v>
      </c>
      <c r="E215" s="83">
        <v>21186.21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660</v>
      </c>
      <c r="B216" s="83" t="s">
        <v>658</v>
      </c>
      <c r="C216" s="83" t="s">
        <v>659</v>
      </c>
      <c r="D216" s="83">
        <v>179352</v>
      </c>
      <c r="E216" s="83">
        <v>16187.5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657</v>
      </c>
      <c r="B217" s="83" t="s">
        <v>658</v>
      </c>
      <c r="C217" s="83" t="s">
        <v>659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240</v>
      </c>
      <c r="C219" s="83" t="s">
        <v>662</v>
      </c>
      <c r="D219" s="83" t="s">
        <v>663</v>
      </c>
      <c r="E219" s="83" t="s">
        <v>664</v>
      </c>
      <c r="F219" s="83" t="s">
        <v>665</v>
      </c>
      <c r="G219" s="83" t="s">
        <v>666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667</v>
      </c>
      <c r="B220" s="83" t="s">
        <v>668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669</v>
      </c>
      <c r="C222" s="83" t="s">
        <v>670</v>
      </c>
      <c r="D222" s="83" t="s">
        <v>671</v>
      </c>
      <c r="E222" s="83" t="s">
        <v>672</v>
      </c>
      <c r="F222" s="83" t="s">
        <v>673</v>
      </c>
      <c r="G222" s="83" t="s">
        <v>674</v>
      </c>
      <c r="H222" s="83" t="s">
        <v>675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676</v>
      </c>
      <c r="B223" s="83">
        <v>88787.558099999995</v>
      </c>
      <c r="C223" s="83">
        <v>77.671099999999996</v>
      </c>
      <c r="D223" s="83">
        <v>525.85950000000003</v>
      </c>
      <c r="E223" s="83">
        <v>0</v>
      </c>
      <c r="F223" s="83">
        <v>2.9999999999999997E-4</v>
      </c>
      <c r="G223" s="84">
        <v>3171950</v>
      </c>
      <c r="H223" s="83">
        <v>32333.8999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677</v>
      </c>
      <c r="B224" s="83">
        <v>80414.195000000007</v>
      </c>
      <c r="C224" s="83">
        <v>70.341300000000004</v>
      </c>
      <c r="D224" s="83">
        <v>477.11709999999999</v>
      </c>
      <c r="E224" s="83">
        <v>0</v>
      </c>
      <c r="F224" s="83">
        <v>2.9999999999999997E-4</v>
      </c>
      <c r="G224" s="84">
        <v>2877940</v>
      </c>
      <c r="H224" s="83">
        <v>29287.153600000001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678</v>
      </c>
      <c r="B225" s="83">
        <v>88650.541400000002</v>
      </c>
      <c r="C225" s="83">
        <v>77.5154</v>
      </c>
      <c r="D225" s="83">
        <v>531.45489999999995</v>
      </c>
      <c r="E225" s="83">
        <v>0</v>
      </c>
      <c r="F225" s="83">
        <v>2.9999999999999997E-4</v>
      </c>
      <c r="G225" s="84">
        <v>3205730</v>
      </c>
      <c r="H225" s="83">
        <v>32303.549599999998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679</v>
      </c>
      <c r="B226" s="83">
        <v>85742.689400000003</v>
      </c>
      <c r="C226" s="83">
        <v>74.918800000000005</v>
      </c>
      <c r="D226" s="83">
        <v>523.68719999999996</v>
      </c>
      <c r="E226" s="83">
        <v>0</v>
      </c>
      <c r="F226" s="83">
        <v>2.9999999999999997E-4</v>
      </c>
      <c r="G226" s="84">
        <v>3158930</v>
      </c>
      <c r="H226" s="83">
        <v>31273.437999999998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385</v>
      </c>
      <c r="B227" s="83">
        <v>89436.507700000002</v>
      </c>
      <c r="C227" s="83">
        <v>78.072299999999998</v>
      </c>
      <c r="D227" s="83">
        <v>559.48119999999994</v>
      </c>
      <c r="E227" s="83">
        <v>0</v>
      </c>
      <c r="F227" s="83">
        <v>2.9999999999999997E-4</v>
      </c>
      <c r="G227" s="84">
        <v>3374910</v>
      </c>
      <c r="H227" s="83">
        <v>32661.0808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680</v>
      </c>
      <c r="B228" s="83">
        <v>87027.087700000004</v>
      </c>
      <c r="C228" s="83">
        <v>75.914199999999994</v>
      </c>
      <c r="D228" s="83">
        <v>554.22479999999996</v>
      </c>
      <c r="E228" s="83">
        <v>0</v>
      </c>
      <c r="F228" s="83">
        <v>2.9999999999999997E-4</v>
      </c>
      <c r="G228" s="84">
        <v>3343250</v>
      </c>
      <c r="H228" s="83">
        <v>31811.139599999999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681</v>
      </c>
      <c r="B229" s="83">
        <v>93878.450500000006</v>
      </c>
      <c r="C229" s="83">
        <v>81.793999999999997</v>
      </c>
      <c r="D229" s="83">
        <v>615.15030000000002</v>
      </c>
      <c r="E229" s="83">
        <v>0</v>
      </c>
      <c r="F229" s="83">
        <v>2.9999999999999997E-4</v>
      </c>
      <c r="G229" s="84">
        <v>3710850</v>
      </c>
      <c r="H229" s="83">
        <v>34368.2889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682</v>
      </c>
      <c r="B230" s="83">
        <v>95988.1587</v>
      </c>
      <c r="C230" s="83">
        <v>83.600099999999998</v>
      </c>
      <c r="D230" s="83">
        <v>634.71370000000002</v>
      </c>
      <c r="E230" s="83">
        <v>0</v>
      </c>
      <c r="F230" s="83">
        <v>2.9999999999999997E-4</v>
      </c>
      <c r="G230" s="84">
        <v>3828890</v>
      </c>
      <c r="H230" s="83">
        <v>35158.1495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683</v>
      </c>
      <c r="B231" s="83">
        <v>92196.994099999996</v>
      </c>
      <c r="C231" s="83">
        <v>80.331500000000005</v>
      </c>
      <c r="D231" s="83">
        <v>603.69619999999998</v>
      </c>
      <c r="E231" s="83">
        <v>0</v>
      </c>
      <c r="F231" s="83">
        <v>2.9999999999999997E-4</v>
      </c>
      <c r="G231" s="84">
        <v>3641750</v>
      </c>
      <c r="H231" s="83">
        <v>33751.387999999999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684</v>
      </c>
      <c r="B232" s="83">
        <v>92808.852299999999</v>
      </c>
      <c r="C232" s="83">
        <v>80.950100000000006</v>
      </c>
      <c r="D232" s="83">
        <v>592.40740000000005</v>
      </c>
      <c r="E232" s="83">
        <v>0</v>
      </c>
      <c r="F232" s="83">
        <v>2.9999999999999997E-4</v>
      </c>
      <c r="G232" s="84">
        <v>3573580</v>
      </c>
      <c r="H232" s="83">
        <v>33928.7117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685</v>
      </c>
      <c r="B233" s="83">
        <v>87248.334600000002</v>
      </c>
      <c r="C233" s="83">
        <v>76.200299999999999</v>
      </c>
      <c r="D233" s="83">
        <v>538.97059999999999</v>
      </c>
      <c r="E233" s="83">
        <v>0</v>
      </c>
      <c r="F233" s="83">
        <v>2.9999999999999997E-4</v>
      </c>
      <c r="G233" s="84">
        <v>3251150</v>
      </c>
      <c r="H233" s="83">
        <v>31841.173500000001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686</v>
      </c>
      <c r="B234" s="83">
        <v>89511.258000000002</v>
      </c>
      <c r="C234" s="83">
        <v>78.253600000000006</v>
      </c>
      <c r="D234" s="83">
        <v>539.19619999999998</v>
      </c>
      <c r="E234" s="83">
        <v>0</v>
      </c>
      <c r="F234" s="83">
        <v>2.9999999999999997E-4</v>
      </c>
      <c r="G234" s="84">
        <v>3252440</v>
      </c>
      <c r="H234" s="83">
        <v>32625.063300000002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687</v>
      </c>
      <c r="B236" s="84">
        <v>1071690</v>
      </c>
      <c r="C236" s="83">
        <v>935.56269999999995</v>
      </c>
      <c r="D236" s="83">
        <v>6695.9591</v>
      </c>
      <c r="E236" s="83">
        <v>0</v>
      </c>
      <c r="F236" s="83">
        <v>3.7000000000000002E-3</v>
      </c>
      <c r="G236" s="84">
        <v>40391400</v>
      </c>
      <c r="H236" s="83">
        <v>391343.03629999998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688</v>
      </c>
      <c r="B237" s="83">
        <v>80414.195000000007</v>
      </c>
      <c r="C237" s="83">
        <v>70.341300000000004</v>
      </c>
      <c r="D237" s="83">
        <v>477.11709999999999</v>
      </c>
      <c r="E237" s="83">
        <v>0</v>
      </c>
      <c r="F237" s="83">
        <v>2.9999999999999997E-4</v>
      </c>
      <c r="G237" s="84">
        <v>2877940</v>
      </c>
      <c r="H237" s="83">
        <v>29287.153600000001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689</v>
      </c>
      <c r="B238" s="83">
        <v>95988.1587</v>
      </c>
      <c r="C238" s="83">
        <v>83.600099999999998</v>
      </c>
      <c r="D238" s="83">
        <v>634.71370000000002</v>
      </c>
      <c r="E238" s="83">
        <v>0</v>
      </c>
      <c r="F238" s="83">
        <v>2.9999999999999997E-4</v>
      </c>
      <c r="G238" s="84">
        <v>3828890</v>
      </c>
      <c r="H238" s="83">
        <v>35158.1495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690</v>
      </c>
      <c r="C240" s="83" t="s">
        <v>691</v>
      </c>
      <c r="D240" s="83" t="s">
        <v>692</v>
      </c>
      <c r="E240" s="83" t="s">
        <v>693</v>
      </c>
      <c r="F240" s="83" t="s">
        <v>694</v>
      </c>
      <c r="G240" s="83" t="s">
        <v>695</v>
      </c>
      <c r="H240" s="83" t="s">
        <v>696</v>
      </c>
      <c r="I240" s="83" t="s">
        <v>697</v>
      </c>
      <c r="J240" s="83" t="s">
        <v>698</v>
      </c>
      <c r="K240" s="83" t="s">
        <v>699</v>
      </c>
      <c r="L240" s="83" t="s">
        <v>700</v>
      </c>
      <c r="M240" s="83" t="s">
        <v>701</v>
      </c>
      <c r="N240" s="83" t="s">
        <v>702</v>
      </c>
      <c r="O240" s="83" t="s">
        <v>703</v>
      </c>
      <c r="P240" s="83" t="s">
        <v>704</v>
      </c>
      <c r="Q240" s="83" t="s">
        <v>705</v>
      </c>
      <c r="R240" s="83" t="s">
        <v>706</v>
      </c>
      <c r="S240" s="83" t="s">
        <v>707</v>
      </c>
    </row>
    <row r="241" spans="1:19">
      <c r="A241" s="83" t="s">
        <v>676</v>
      </c>
      <c r="B241" s="84">
        <v>650368000000</v>
      </c>
      <c r="C241" s="83">
        <v>442860.64799999999</v>
      </c>
      <c r="D241" s="83" t="s">
        <v>760</v>
      </c>
      <c r="E241" s="83">
        <v>177438.022</v>
      </c>
      <c r="F241" s="83">
        <v>92719.3</v>
      </c>
      <c r="G241" s="83">
        <v>45642</v>
      </c>
      <c r="H241" s="83">
        <v>0</v>
      </c>
      <c r="I241" s="83">
        <v>61335.411</v>
      </c>
      <c r="J241" s="83">
        <v>11888</v>
      </c>
      <c r="K241" s="83">
        <v>2102.3850000000002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2846.7379999999998</v>
      </c>
      <c r="R241" s="83">
        <v>0</v>
      </c>
      <c r="S241" s="83">
        <v>0</v>
      </c>
    </row>
    <row r="242" spans="1:19">
      <c r="A242" s="83" t="s">
        <v>677</v>
      </c>
      <c r="B242" s="84">
        <v>590086000000</v>
      </c>
      <c r="C242" s="83">
        <v>431162.07400000002</v>
      </c>
      <c r="D242" s="83" t="s">
        <v>719</v>
      </c>
      <c r="E242" s="83">
        <v>177438.022</v>
      </c>
      <c r="F242" s="83">
        <v>92719.3</v>
      </c>
      <c r="G242" s="83">
        <v>45656.447999999997</v>
      </c>
      <c r="H242" s="83">
        <v>0</v>
      </c>
      <c r="I242" s="83">
        <v>49191.010999999999</v>
      </c>
      <c r="J242" s="83">
        <v>11888</v>
      </c>
      <c r="K242" s="83">
        <v>2601.2260000000001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2779.2779999999998</v>
      </c>
      <c r="R242" s="83">
        <v>0</v>
      </c>
      <c r="S242" s="83">
        <v>0</v>
      </c>
    </row>
    <row r="243" spans="1:19">
      <c r="A243" s="83" t="s">
        <v>678</v>
      </c>
      <c r="B243" s="84">
        <v>657295000000</v>
      </c>
      <c r="C243" s="83">
        <v>430896.71299999999</v>
      </c>
      <c r="D243" s="83" t="s">
        <v>840</v>
      </c>
      <c r="E243" s="83">
        <v>177438.022</v>
      </c>
      <c r="F243" s="83">
        <v>92719.3</v>
      </c>
      <c r="G243" s="83">
        <v>45580.983999999997</v>
      </c>
      <c r="H243" s="83">
        <v>0</v>
      </c>
      <c r="I243" s="83">
        <v>49180.146999999997</v>
      </c>
      <c r="J243" s="83">
        <v>11888</v>
      </c>
      <c r="K243" s="83">
        <v>2434.8409999999999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2766.6280000000002</v>
      </c>
      <c r="R243" s="83">
        <v>0</v>
      </c>
      <c r="S243" s="83">
        <v>0</v>
      </c>
    </row>
    <row r="244" spans="1:19">
      <c r="A244" s="83" t="s">
        <v>679</v>
      </c>
      <c r="B244" s="84">
        <v>647699000000</v>
      </c>
      <c r="C244" s="83">
        <v>471690.147</v>
      </c>
      <c r="D244" s="83" t="s">
        <v>761</v>
      </c>
      <c r="E244" s="83">
        <v>177438.022</v>
      </c>
      <c r="F244" s="83">
        <v>92719.3</v>
      </c>
      <c r="G244" s="83">
        <v>47504.521000000001</v>
      </c>
      <c r="H244" s="83">
        <v>0</v>
      </c>
      <c r="I244" s="83">
        <v>87502.285000000003</v>
      </c>
      <c r="J244" s="83">
        <v>11888</v>
      </c>
      <c r="K244" s="83">
        <v>3346.3429999999998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2402.8850000000002</v>
      </c>
      <c r="R244" s="83">
        <v>0</v>
      </c>
      <c r="S244" s="83">
        <v>0</v>
      </c>
    </row>
    <row r="245" spans="1:19">
      <c r="A245" s="83" t="s">
        <v>385</v>
      </c>
      <c r="B245" s="84">
        <v>691983000000</v>
      </c>
      <c r="C245" s="83">
        <v>473066.84700000001</v>
      </c>
      <c r="D245" s="83" t="s">
        <v>762</v>
      </c>
      <c r="E245" s="83">
        <v>177438.022</v>
      </c>
      <c r="F245" s="83">
        <v>92719.3</v>
      </c>
      <c r="G245" s="83">
        <v>47747.71</v>
      </c>
      <c r="H245" s="83">
        <v>0</v>
      </c>
      <c r="I245" s="83">
        <v>88857.607999999993</v>
      </c>
      <c r="J245" s="83">
        <v>11888</v>
      </c>
      <c r="K245" s="83">
        <v>3127.5509999999999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2399.866</v>
      </c>
      <c r="R245" s="83">
        <v>0</v>
      </c>
      <c r="S245" s="83">
        <v>0</v>
      </c>
    </row>
    <row r="246" spans="1:19">
      <c r="A246" s="83" t="s">
        <v>680</v>
      </c>
      <c r="B246" s="84">
        <v>685492000000</v>
      </c>
      <c r="C246" s="83">
        <v>470500.85700000002</v>
      </c>
      <c r="D246" s="83" t="s">
        <v>763</v>
      </c>
      <c r="E246" s="83">
        <v>177438.022</v>
      </c>
      <c r="F246" s="83">
        <v>92719.3</v>
      </c>
      <c r="G246" s="83">
        <v>47766.468999999997</v>
      </c>
      <c r="H246" s="83">
        <v>0</v>
      </c>
      <c r="I246" s="83">
        <v>85822.375</v>
      </c>
      <c r="J246" s="83">
        <v>11888</v>
      </c>
      <c r="K246" s="83">
        <v>3071.413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2906.4870000000001</v>
      </c>
      <c r="R246" s="83">
        <v>0</v>
      </c>
      <c r="S246" s="83">
        <v>0</v>
      </c>
    </row>
    <row r="247" spans="1:19">
      <c r="A247" s="83" t="s">
        <v>681</v>
      </c>
      <c r="B247" s="84">
        <v>760864000000</v>
      </c>
      <c r="C247" s="83">
        <v>481166.81</v>
      </c>
      <c r="D247" s="83" t="s">
        <v>797</v>
      </c>
      <c r="E247" s="83">
        <v>177438.022</v>
      </c>
      <c r="F247" s="83">
        <v>92719.3</v>
      </c>
      <c r="G247" s="83">
        <v>49369.623</v>
      </c>
      <c r="H247" s="83">
        <v>0</v>
      </c>
      <c r="I247" s="83">
        <v>94653.861000000004</v>
      </c>
      <c r="J247" s="83">
        <v>11888</v>
      </c>
      <c r="K247" s="83">
        <v>3276.7579999999998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2932.4549999999999</v>
      </c>
      <c r="R247" s="83">
        <v>0</v>
      </c>
      <c r="S247" s="83">
        <v>0</v>
      </c>
    </row>
    <row r="248" spans="1:19">
      <c r="A248" s="83" t="s">
        <v>682</v>
      </c>
      <c r="B248" s="84">
        <v>785067000000</v>
      </c>
      <c r="C248" s="83">
        <v>501607.97200000001</v>
      </c>
      <c r="D248" s="83" t="s">
        <v>764</v>
      </c>
      <c r="E248" s="83">
        <v>177438.022</v>
      </c>
      <c r="F248" s="83">
        <v>92719.3</v>
      </c>
      <c r="G248" s="83">
        <v>49407.752999999997</v>
      </c>
      <c r="H248" s="83">
        <v>0</v>
      </c>
      <c r="I248" s="83">
        <v>114689.20699999999</v>
      </c>
      <c r="J248" s="83">
        <v>11888</v>
      </c>
      <c r="K248" s="83">
        <v>3651.75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2925.15</v>
      </c>
      <c r="R248" s="83">
        <v>0</v>
      </c>
      <c r="S248" s="83">
        <v>0</v>
      </c>
    </row>
    <row r="249" spans="1:19">
      <c r="A249" s="83" t="s">
        <v>683</v>
      </c>
      <c r="B249" s="84">
        <v>746697000000</v>
      </c>
      <c r="C249" s="83">
        <v>491498.53899999999</v>
      </c>
      <c r="D249" s="83" t="s">
        <v>765</v>
      </c>
      <c r="E249" s="83">
        <v>177438.022</v>
      </c>
      <c r="F249" s="83">
        <v>92719.3</v>
      </c>
      <c r="G249" s="83">
        <v>50219.758000000002</v>
      </c>
      <c r="H249" s="83">
        <v>0</v>
      </c>
      <c r="I249" s="83">
        <v>103805.348</v>
      </c>
      <c r="J249" s="83">
        <v>11888</v>
      </c>
      <c r="K249" s="83">
        <v>3600.5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2938.819</v>
      </c>
      <c r="R249" s="83">
        <v>0</v>
      </c>
      <c r="S249" s="83">
        <v>0</v>
      </c>
    </row>
    <row r="250" spans="1:19">
      <c r="A250" s="83" t="s">
        <v>684</v>
      </c>
      <c r="B250" s="84">
        <v>732719000000</v>
      </c>
      <c r="C250" s="83">
        <v>471566.83600000001</v>
      </c>
      <c r="D250" s="83" t="s">
        <v>720</v>
      </c>
      <c r="E250" s="83">
        <v>177438.022</v>
      </c>
      <c r="F250" s="83">
        <v>92719.3</v>
      </c>
      <c r="G250" s="83">
        <v>48217.826000000001</v>
      </c>
      <c r="H250" s="83">
        <v>0</v>
      </c>
      <c r="I250" s="83">
        <v>86383.216</v>
      </c>
      <c r="J250" s="83">
        <v>11888</v>
      </c>
      <c r="K250" s="83">
        <v>3180.288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2851.393</v>
      </c>
      <c r="R250" s="83">
        <v>0</v>
      </c>
      <c r="S250" s="83">
        <v>0</v>
      </c>
    </row>
    <row r="251" spans="1:19">
      <c r="A251" s="83" t="s">
        <v>685</v>
      </c>
      <c r="B251" s="84">
        <v>666608000000</v>
      </c>
      <c r="C251" s="83">
        <v>448135.43199999997</v>
      </c>
      <c r="D251" s="83" t="s">
        <v>841</v>
      </c>
      <c r="E251" s="83">
        <v>177438.022</v>
      </c>
      <c r="F251" s="83">
        <v>92719.3</v>
      </c>
      <c r="G251" s="83">
        <v>46081.398999999998</v>
      </c>
      <c r="H251" s="83">
        <v>0</v>
      </c>
      <c r="I251" s="83">
        <v>65501.703000000001</v>
      </c>
      <c r="J251" s="83">
        <v>11888</v>
      </c>
      <c r="K251" s="83">
        <v>2800.0949999999998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2818.1219999999998</v>
      </c>
      <c r="R251" s="83">
        <v>0</v>
      </c>
      <c r="S251" s="83">
        <v>0</v>
      </c>
    </row>
    <row r="252" spans="1:19">
      <c r="A252" s="83" t="s">
        <v>686</v>
      </c>
      <c r="B252" s="84">
        <v>666873000000</v>
      </c>
      <c r="C252" s="83">
        <v>446453.391</v>
      </c>
      <c r="D252" s="83" t="s">
        <v>766</v>
      </c>
      <c r="E252" s="83">
        <v>177438.022</v>
      </c>
      <c r="F252" s="83">
        <v>92719.3</v>
      </c>
      <c r="G252" s="83">
        <v>45938.49</v>
      </c>
      <c r="H252" s="83">
        <v>0</v>
      </c>
      <c r="I252" s="83">
        <v>64581.953000000001</v>
      </c>
      <c r="J252" s="83">
        <v>11888</v>
      </c>
      <c r="K252" s="83">
        <v>2151.7559999999999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2847.0790000000002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687</v>
      </c>
      <c r="B254" s="84">
        <v>8281750000000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688</v>
      </c>
      <c r="B255" s="84">
        <v>590086000000</v>
      </c>
      <c r="C255" s="83">
        <v>430896.71299999999</v>
      </c>
      <c r="D255" s="83"/>
      <c r="E255" s="83">
        <v>177438.022</v>
      </c>
      <c r="F255" s="83">
        <v>92719.3</v>
      </c>
      <c r="G255" s="83">
        <v>45580.983999999997</v>
      </c>
      <c r="H255" s="83">
        <v>0</v>
      </c>
      <c r="I255" s="83">
        <v>49180.146999999997</v>
      </c>
      <c r="J255" s="83">
        <v>11888</v>
      </c>
      <c r="K255" s="83">
        <v>2102.3850000000002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2399.866</v>
      </c>
      <c r="R255" s="83">
        <v>0</v>
      </c>
      <c r="S255" s="83">
        <v>0</v>
      </c>
    </row>
    <row r="256" spans="1:19">
      <c r="A256" s="83" t="s">
        <v>689</v>
      </c>
      <c r="B256" s="84">
        <v>785067000000</v>
      </c>
      <c r="C256" s="83">
        <v>501607.97200000001</v>
      </c>
      <c r="D256" s="83"/>
      <c r="E256" s="83">
        <v>177438.022</v>
      </c>
      <c r="F256" s="83">
        <v>92719.3</v>
      </c>
      <c r="G256" s="83">
        <v>50219.758000000002</v>
      </c>
      <c r="H256" s="83">
        <v>0</v>
      </c>
      <c r="I256" s="83">
        <v>114689.20699999999</v>
      </c>
      <c r="J256" s="83">
        <v>11888</v>
      </c>
      <c r="K256" s="83">
        <v>3651.75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2938.819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710</v>
      </c>
      <c r="C258" s="83" t="s">
        <v>711</v>
      </c>
      <c r="D258" s="83" t="s">
        <v>131</v>
      </c>
      <c r="E258" s="83" t="s">
        <v>286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712</v>
      </c>
      <c r="B259" s="83">
        <v>282916.81</v>
      </c>
      <c r="C259" s="83">
        <v>57054.16</v>
      </c>
      <c r="D259" s="83">
        <v>0</v>
      </c>
      <c r="E259" s="83">
        <v>339970.97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713</v>
      </c>
      <c r="B260" s="83">
        <v>24.94</v>
      </c>
      <c r="C260" s="83">
        <v>5.03</v>
      </c>
      <c r="D260" s="83">
        <v>0</v>
      </c>
      <c r="E260" s="83">
        <v>29.97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714</v>
      </c>
      <c r="B261" s="83">
        <v>24.94</v>
      </c>
      <c r="C261" s="83">
        <v>5.03</v>
      </c>
      <c r="D261" s="83">
        <v>0</v>
      </c>
      <c r="E261" s="83">
        <v>29.97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1"/>
      <c r="C262" s="81"/>
      <c r="D262" s="81"/>
      <c r="E262" s="81"/>
      <c r="F262" s="81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424</v>
      </c>
      <c r="C1" s="83" t="s">
        <v>425</v>
      </c>
      <c r="D1" s="83" t="s">
        <v>426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427</v>
      </c>
      <c r="B2" s="83">
        <v>15668.51</v>
      </c>
      <c r="C2" s="83">
        <v>1381.06</v>
      </c>
      <c r="D2" s="83">
        <v>1381.06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428</v>
      </c>
      <c r="B3" s="83">
        <v>15668.51</v>
      </c>
      <c r="C3" s="83">
        <v>1381.06</v>
      </c>
      <c r="D3" s="83">
        <v>1381.06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429</v>
      </c>
      <c r="B4" s="83">
        <v>40331.599999999999</v>
      </c>
      <c r="C4" s="83">
        <v>3554.92</v>
      </c>
      <c r="D4" s="83">
        <v>3554.92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430</v>
      </c>
      <c r="B5" s="83">
        <v>40331.599999999999</v>
      </c>
      <c r="C5" s="83">
        <v>3554.92</v>
      </c>
      <c r="D5" s="83">
        <v>3554.92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432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433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434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435</v>
      </c>
      <c r="C12" s="83" t="s">
        <v>436</v>
      </c>
      <c r="D12" s="83" t="s">
        <v>437</v>
      </c>
      <c r="E12" s="83" t="s">
        <v>438</v>
      </c>
      <c r="F12" s="83" t="s">
        <v>439</v>
      </c>
      <c r="G12" s="83" t="s">
        <v>440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195</v>
      </c>
      <c r="B13" s="83">
        <v>0</v>
      </c>
      <c r="C13" s="83">
        <v>233.46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196</v>
      </c>
      <c r="B14" s="83">
        <v>2420.02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204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205</v>
      </c>
      <c r="B16" s="83">
        <v>186.74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206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207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208</v>
      </c>
      <c r="B19" s="83">
        <v>1441.03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209</v>
      </c>
      <c r="B20" s="83">
        <v>83.61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210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211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190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212</v>
      </c>
      <c r="B24" s="83">
        <v>0</v>
      </c>
      <c r="C24" s="83">
        <v>4851.7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213</v>
      </c>
      <c r="B25" s="83">
        <v>75.94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214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215</v>
      </c>
      <c r="B28" s="83">
        <v>9344.7000000000007</v>
      </c>
      <c r="C28" s="83">
        <v>6323.8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431</v>
      </c>
      <c r="C30" s="83" t="s">
        <v>337</v>
      </c>
      <c r="D30" s="83" t="s">
        <v>441</v>
      </c>
      <c r="E30" s="83" t="s">
        <v>442</v>
      </c>
      <c r="F30" s="83" t="s">
        <v>443</v>
      </c>
      <c r="G30" s="83" t="s">
        <v>444</v>
      </c>
      <c r="H30" s="83" t="s">
        <v>445</v>
      </c>
      <c r="I30" s="83" t="s">
        <v>446</v>
      </c>
      <c r="J30" s="83" t="s">
        <v>447</v>
      </c>
      <c r="K30"/>
      <c r="L30"/>
      <c r="M30"/>
      <c r="N30"/>
      <c r="O30"/>
      <c r="P30"/>
      <c r="Q30"/>
      <c r="R30"/>
      <c r="S30"/>
    </row>
    <row r="31" spans="1:19">
      <c r="A31" s="83" t="s">
        <v>466</v>
      </c>
      <c r="B31" s="83">
        <v>331.66</v>
      </c>
      <c r="C31" s="83" t="s">
        <v>285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448</v>
      </c>
      <c r="B32" s="83">
        <v>1978.83</v>
      </c>
      <c r="C32" s="83" t="s">
        <v>285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454</v>
      </c>
      <c r="B33" s="83">
        <v>188.86</v>
      </c>
      <c r="C33" s="83" t="s">
        <v>285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462</v>
      </c>
      <c r="B34" s="83">
        <v>389.4</v>
      </c>
      <c r="C34" s="83" t="s">
        <v>285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469</v>
      </c>
      <c r="B35" s="83">
        <v>412.12</v>
      </c>
      <c r="C35" s="83" t="s">
        <v>285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467</v>
      </c>
      <c r="B36" s="83">
        <v>331.66</v>
      </c>
      <c r="C36" s="83" t="s">
        <v>285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468</v>
      </c>
      <c r="B37" s="83">
        <v>103.3</v>
      </c>
      <c r="C37" s="83" t="s">
        <v>285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453</v>
      </c>
      <c r="B38" s="83">
        <v>78.040000000000006</v>
      </c>
      <c r="C38" s="83" t="s">
        <v>285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455</v>
      </c>
      <c r="B39" s="83">
        <v>1308.19</v>
      </c>
      <c r="C39" s="83" t="s">
        <v>285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451</v>
      </c>
      <c r="B40" s="83">
        <v>164.24</v>
      </c>
      <c r="C40" s="83" t="s">
        <v>285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449</v>
      </c>
      <c r="B41" s="83">
        <v>67.069999999999993</v>
      </c>
      <c r="C41" s="83" t="s">
        <v>285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450</v>
      </c>
      <c r="B42" s="83">
        <v>77.67</v>
      </c>
      <c r="C42" s="83" t="s">
        <v>285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456</v>
      </c>
      <c r="B43" s="83">
        <v>39.020000000000003</v>
      </c>
      <c r="C43" s="83" t="s">
        <v>285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463</v>
      </c>
      <c r="B44" s="83">
        <v>39.020000000000003</v>
      </c>
      <c r="C44" s="83" t="s">
        <v>285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457</v>
      </c>
      <c r="B45" s="83">
        <v>39.020000000000003</v>
      </c>
      <c r="C45" s="83" t="s">
        <v>285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464</v>
      </c>
      <c r="B46" s="83">
        <v>39.020000000000003</v>
      </c>
      <c r="C46" s="83" t="s">
        <v>285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458</v>
      </c>
      <c r="B47" s="83">
        <v>24.52</v>
      </c>
      <c r="C47" s="83" t="s">
        <v>285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465</v>
      </c>
      <c r="B48" s="83">
        <v>24.53</v>
      </c>
      <c r="C48" s="83" t="s">
        <v>285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459</v>
      </c>
      <c r="B49" s="83">
        <v>24.53</v>
      </c>
      <c r="C49" s="83" t="s">
        <v>285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460</v>
      </c>
      <c r="B50" s="83">
        <v>39.020000000000003</v>
      </c>
      <c r="C50" s="83" t="s">
        <v>285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461</v>
      </c>
      <c r="B51" s="83">
        <v>39.020000000000003</v>
      </c>
      <c r="C51" s="83" t="s">
        <v>285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452</v>
      </c>
      <c r="B52" s="83">
        <v>94.76</v>
      </c>
      <c r="C52" s="83" t="s">
        <v>285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286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470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471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175</v>
      </c>
      <c r="C57" s="83" t="s">
        <v>472</v>
      </c>
      <c r="D57" s="83" t="s">
        <v>473</v>
      </c>
      <c r="E57" s="83" t="s">
        <v>474</v>
      </c>
      <c r="F57" s="83" t="s">
        <v>475</v>
      </c>
      <c r="G57" s="83" t="s">
        <v>476</v>
      </c>
      <c r="H57" s="83" t="s">
        <v>477</v>
      </c>
      <c r="I57" s="83" t="s">
        <v>478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527</v>
      </c>
      <c r="B58" s="83" t="s">
        <v>726</v>
      </c>
      <c r="C58" s="83">
        <v>0.08</v>
      </c>
      <c r="D58" s="83">
        <v>1.306</v>
      </c>
      <c r="E58" s="83">
        <v>1.623</v>
      </c>
      <c r="F58" s="83">
        <v>97.55</v>
      </c>
      <c r="G58" s="83">
        <v>0</v>
      </c>
      <c r="H58" s="83">
        <v>90</v>
      </c>
      <c r="I58" s="83" t="s">
        <v>481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528</v>
      </c>
      <c r="B59" s="83" t="s">
        <v>727</v>
      </c>
      <c r="C59" s="83">
        <v>0.3</v>
      </c>
      <c r="D59" s="83">
        <v>0.56899999999999995</v>
      </c>
      <c r="E59" s="83">
        <v>0.63700000000000001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482</v>
      </c>
      <c r="B60" s="83" t="s">
        <v>480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483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479</v>
      </c>
      <c r="B61" s="83" t="s">
        <v>480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481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484</v>
      </c>
      <c r="B62" s="83" t="s">
        <v>480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485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486</v>
      </c>
      <c r="B63" s="83" t="s">
        <v>480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487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488</v>
      </c>
      <c r="B64" s="83" t="s">
        <v>480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497</v>
      </c>
      <c r="B65" s="83" t="s">
        <v>728</v>
      </c>
      <c r="C65" s="83">
        <v>0.08</v>
      </c>
      <c r="D65" s="83">
        <v>1.306</v>
      </c>
      <c r="E65" s="83">
        <v>1.623</v>
      </c>
      <c r="F65" s="83">
        <v>22.95</v>
      </c>
      <c r="G65" s="83">
        <v>90</v>
      </c>
      <c r="H65" s="83">
        <v>90</v>
      </c>
      <c r="I65" s="83" t="s">
        <v>483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498</v>
      </c>
      <c r="B66" s="83" t="s">
        <v>728</v>
      </c>
      <c r="C66" s="83">
        <v>0.08</v>
      </c>
      <c r="D66" s="83">
        <v>1.306</v>
      </c>
      <c r="E66" s="83">
        <v>1.623</v>
      </c>
      <c r="F66" s="83">
        <v>129.22999999999999</v>
      </c>
      <c r="G66" s="83">
        <v>180</v>
      </c>
      <c r="H66" s="83">
        <v>90</v>
      </c>
      <c r="I66" s="83" t="s">
        <v>485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499</v>
      </c>
      <c r="B67" s="83" t="s">
        <v>727</v>
      </c>
      <c r="C67" s="83">
        <v>0.3</v>
      </c>
      <c r="D67" s="83">
        <v>0.56899999999999995</v>
      </c>
      <c r="E67" s="83">
        <v>0.63700000000000001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515</v>
      </c>
      <c r="B68" s="83" t="s">
        <v>726</v>
      </c>
      <c r="C68" s="83">
        <v>0.08</v>
      </c>
      <c r="D68" s="83">
        <v>1.306</v>
      </c>
      <c r="E68" s="83">
        <v>1.623</v>
      </c>
      <c r="F68" s="83">
        <v>70.599999999999994</v>
      </c>
      <c r="G68" s="83">
        <v>0</v>
      </c>
      <c r="H68" s="83">
        <v>90</v>
      </c>
      <c r="I68" s="83" t="s">
        <v>481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517</v>
      </c>
      <c r="B69" s="83" t="s">
        <v>726</v>
      </c>
      <c r="C69" s="83">
        <v>0.08</v>
      </c>
      <c r="D69" s="83">
        <v>1.306</v>
      </c>
      <c r="E69" s="83">
        <v>1.623</v>
      </c>
      <c r="F69" s="83">
        <v>26.02</v>
      </c>
      <c r="G69" s="83">
        <v>180</v>
      </c>
      <c r="H69" s="83">
        <v>90</v>
      </c>
      <c r="I69" s="83" t="s">
        <v>485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516</v>
      </c>
      <c r="B70" s="83" t="s">
        <v>726</v>
      </c>
      <c r="C70" s="83">
        <v>0.08</v>
      </c>
      <c r="D70" s="83">
        <v>1.306</v>
      </c>
      <c r="E70" s="83">
        <v>1.623</v>
      </c>
      <c r="F70" s="83">
        <v>26.01</v>
      </c>
      <c r="G70" s="83">
        <v>0</v>
      </c>
      <c r="H70" s="83">
        <v>90</v>
      </c>
      <c r="I70" s="83" t="s">
        <v>481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518</v>
      </c>
      <c r="B71" s="83" t="s">
        <v>726</v>
      </c>
      <c r="C71" s="83">
        <v>0.08</v>
      </c>
      <c r="D71" s="83">
        <v>1.306</v>
      </c>
      <c r="E71" s="83">
        <v>1.623</v>
      </c>
      <c r="F71" s="83">
        <v>70.599999999999994</v>
      </c>
      <c r="G71" s="83">
        <v>180</v>
      </c>
      <c r="H71" s="83">
        <v>90</v>
      </c>
      <c r="I71" s="83" t="s">
        <v>485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535</v>
      </c>
      <c r="B72" s="83" t="s">
        <v>726</v>
      </c>
      <c r="C72" s="83">
        <v>0.08</v>
      </c>
      <c r="D72" s="83">
        <v>1.306</v>
      </c>
      <c r="E72" s="83">
        <v>1.623</v>
      </c>
      <c r="F72" s="83">
        <v>17.649999999999999</v>
      </c>
      <c r="G72" s="83">
        <v>0</v>
      </c>
      <c r="H72" s="83">
        <v>90</v>
      </c>
      <c r="I72" s="83" t="s">
        <v>481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536</v>
      </c>
      <c r="B73" s="83" t="s">
        <v>726</v>
      </c>
      <c r="C73" s="83">
        <v>0.08</v>
      </c>
      <c r="D73" s="83">
        <v>1.306</v>
      </c>
      <c r="E73" s="83">
        <v>1.623</v>
      </c>
      <c r="F73" s="83">
        <v>15.79</v>
      </c>
      <c r="G73" s="83">
        <v>0</v>
      </c>
      <c r="H73" s="83">
        <v>90</v>
      </c>
      <c r="I73" s="83" t="s">
        <v>481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537</v>
      </c>
      <c r="B74" s="83" t="s">
        <v>726</v>
      </c>
      <c r="C74" s="83">
        <v>0.08</v>
      </c>
      <c r="D74" s="83">
        <v>1.306</v>
      </c>
      <c r="E74" s="83">
        <v>1.623</v>
      </c>
      <c r="F74" s="83">
        <v>52.03</v>
      </c>
      <c r="G74" s="83">
        <v>180</v>
      </c>
      <c r="H74" s="83">
        <v>90</v>
      </c>
      <c r="I74" s="83" t="s">
        <v>485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538</v>
      </c>
      <c r="B75" s="83" t="s">
        <v>727</v>
      </c>
      <c r="C75" s="83">
        <v>0.3</v>
      </c>
      <c r="D75" s="83">
        <v>0.56899999999999995</v>
      </c>
      <c r="E75" s="83">
        <v>0.63700000000000001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539</v>
      </c>
      <c r="B76" s="83" t="s">
        <v>727</v>
      </c>
      <c r="C76" s="83">
        <v>0.3</v>
      </c>
      <c r="D76" s="83">
        <v>0.56899999999999995</v>
      </c>
      <c r="E76" s="83">
        <v>0.63700000000000001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529</v>
      </c>
      <c r="B77" s="83" t="s">
        <v>726</v>
      </c>
      <c r="C77" s="83">
        <v>0.08</v>
      </c>
      <c r="D77" s="83">
        <v>1.306</v>
      </c>
      <c r="E77" s="83">
        <v>1.623</v>
      </c>
      <c r="F77" s="83">
        <v>97.55</v>
      </c>
      <c r="G77" s="83">
        <v>0</v>
      </c>
      <c r="H77" s="83">
        <v>90</v>
      </c>
      <c r="I77" s="83" t="s">
        <v>481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530</v>
      </c>
      <c r="B78" s="83" t="s">
        <v>727</v>
      </c>
      <c r="C78" s="83">
        <v>0.3</v>
      </c>
      <c r="D78" s="83">
        <v>0.56899999999999995</v>
      </c>
      <c r="E78" s="83">
        <v>0.63700000000000001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533</v>
      </c>
      <c r="B79" s="83" t="s">
        <v>726</v>
      </c>
      <c r="C79" s="83">
        <v>0.08</v>
      </c>
      <c r="D79" s="83">
        <v>1.306</v>
      </c>
      <c r="E79" s="83">
        <v>1.623</v>
      </c>
      <c r="F79" s="83">
        <v>13.94</v>
      </c>
      <c r="G79" s="83">
        <v>180</v>
      </c>
      <c r="H79" s="83">
        <v>90</v>
      </c>
      <c r="I79" s="83" t="s">
        <v>485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532</v>
      </c>
      <c r="B80" s="83" t="s">
        <v>726</v>
      </c>
      <c r="C80" s="83">
        <v>0.08</v>
      </c>
      <c r="D80" s="83">
        <v>1.306</v>
      </c>
      <c r="E80" s="83">
        <v>1.623</v>
      </c>
      <c r="F80" s="83">
        <v>52.03</v>
      </c>
      <c r="G80" s="83">
        <v>90</v>
      </c>
      <c r="H80" s="83">
        <v>90</v>
      </c>
      <c r="I80" s="83" t="s">
        <v>483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531</v>
      </c>
      <c r="B81" s="83" t="s">
        <v>726</v>
      </c>
      <c r="C81" s="83">
        <v>0.08</v>
      </c>
      <c r="D81" s="83">
        <v>1.306</v>
      </c>
      <c r="E81" s="83">
        <v>1.623</v>
      </c>
      <c r="F81" s="83">
        <v>21.37</v>
      </c>
      <c r="G81" s="83">
        <v>0</v>
      </c>
      <c r="H81" s="83">
        <v>90</v>
      </c>
      <c r="I81" s="83" t="s">
        <v>481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534</v>
      </c>
      <c r="B82" s="83" t="s">
        <v>727</v>
      </c>
      <c r="C82" s="83">
        <v>0.3</v>
      </c>
      <c r="D82" s="83">
        <v>0.56899999999999995</v>
      </c>
      <c r="E82" s="83">
        <v>0.63700000000000001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496</v>
      </c>
      <c r="B83" s="83" t="s">
        <v>728</v>
      </c>
      <c r="C83" s="83">
        <v>0.08</v>
      </c>
      <c r="D83" s="83">
        <v>1.306</v>
      </c>
      <c r="E83" s="83">
        <v>1.623</v>
      </c>
      <c r="F83" s="83">
        <v>67.63</v>
      </c>
      <c r="G83" s="83">
        <v>90</v>
      </c>
      <c r="H83" s="83">
        <v>90</v>
      </c>
      <c r="I83" s="83" t="s">
        <v>483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495</v>
      </c>
      <c r="B84" s="83" t="s">
        <v>728</v>
      </c>
      <c r="C84" s="83">
        <v>0.08</v>
      </c>
      <c r="D84" s="83">
        <v>1.306</v>
      </c>
      <c r="E84" s="83">
        <v>1.623</v>
      </c>
      <c r="F84" s="83">
        <v>18.12</v>
      </c>
      <c r="G84" s="83">
        <v>0</v>
      </c>
      <c r="H84" s="83">
        <v>90</v>
      </c>
      <c r="I84" s="83" t="s">
        <v>481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500</v>
      </c>
      <c r="B85" s="83" t="s">
        <v>728</v>
      </c>
      <c r="C85" s="83">
        <v>0.08</v>
      </c>
      <c r="D85" s="83">
        <v>1.306</v>
      </c>
      <c r="E85" s="83">
        <v>1.623</v>
      </c>
      <c r="F85" s="83">
        <v>213.77</v>
      </c>
      <c r="G85" s="83">
        <v>0</v>
      </c>
      <c r="H85" s="83">
        <v>90</v>
      </c>
      <c r="I85" s="83" t="s">
        <v>481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502</v>
      </c>
      <c r="B86" s="83" t="s">
        <v>728</v>
      </c>
      <c r="C86" s="83">
        <v>0.08</v>
      </c>
      <c r="D86" s="83">
        <v>1.306</v>
      </c>
      <c r="E86" s="83">
        <v>1.623</v>
      </c>
      <c r="F86" s="83">
        <v>167.88</v>
      </c>
      <c r="G86" s="83">
        <v>180</v>
      </c>
      <c r="H86" s="83">
        <v>90</v>
      </c>
      <c r="I86" s="83" t="s">
        <v>485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503</v>
      </c>
      <c r="B87" s="83" t="s">
        <v>728</v>
      </c>
      <c r="C87" s="83">
        <v>0.08</v>
      </c>
      <c r="D87" s="83">
        <v>1.306</v>
      </c>
      <c r="E87" s="83">
        <v>1.623</v>
      </c>
      <c r="F87" s="83">
        <v>41.06</v>
      </c>
      <c r="G87" s="83">
        <v>270</v>
      </c>
      <c r="H87" s="83">
        <v>90</v>
      </c>
      <c r="I87" s="83" t="s">
        <v>487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501</v>
      </c>
      <c r="B88" s="83" t="s">
        <v>728</v>
      </c>
      <c r="C88" s="83">
        <v>0.08</v>
      </c>
      <c r="D88" s="83">
        <v>1.306</v>
      </c>
      <c r="E88" s="83">
        <v>1.623</v>
      </c>
      <c r="F88" s="83">
        <v>12.08</v>
      </c>
      <c r="G88" s="83">
        <v>0</v>
      </c>
      <c r="H88" s="83">
        <v>90</v>
      </c>
      <c r="I88" s="83" t="s">
        <v>481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504</v>
      </c>
      <c r="B89" s="83" t="s">
        <v>727</v>
      </c>
      <c r="C89" s="83">
        <v>0.3</v>
      </c>
      <c r="D89" s="83">
        <v>0.56899999999999995</v>
      </c>
      <c r="E89" s="83">
        <v>0.63700000000000001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493</v>
      </c>
      <c r="B90" s="83" t="s">
        <v>728</v>
      </c>
      <c r="C90" s="83">
        <v>0.08</v>
      </c>
      <c r="D90" s="83">
        <v>1.306</v>
      </c>
      <c r="E90" s="83">
        <v>1.623</v>
      </c>
      <c r="F90" s="83">
        <v>62.8</v>
      </c>
      <c r="G90" s="83">
        <v>0</v>
      </c>
      <c r="H90" s="83">
        <v>90</v>
      </c>
      <c r="I90" s="83" t="s">
        <v>481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489</v>
      </c>
      <c r="B91" s="83" t="s">
        <v>728</v>
      </c>
      <c r="C91" s="83">
        <v>0.08</v>
      </c>
      <c r="D91" s="83">
        <v>1.306</v>
      </c>
      <c r="E91" s="83">
        <v>1.623</v>
      </c>
      <c r="F91" s="83">
        <v>45.89</v>
      </c>
      <c r="G91" s="83">
        <v>180</v>
      </c>
      <c r="H91" s="83">
        <v>90</v>
      </c>
      <c r="I91" s="83" t="s">
        <v>485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490</v>
      </c>
      <c r="B92" s="83" t="s">
        <v>728</v>
      </c>
      <c r="C92" s="83">
        <v>0.08</v>
      </c>
      <c r="D92" s="83">
        <v>1.306</v>
      </c>
      <c r="E92" s="83">
        <v>1.623</v>
      </c>
      <c r="F92" s="83">
        <v>22.95</v>
      </c>
      <c r="G92" s="83">
        <v>270</v>
      </c>
      <c r="H92" s="83">
        <v>90</v>
      </c>
      <c r="I92" s="83" t="s">
        <v>487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491</v>
      </c>
      <c r="B93" s="83" t="s">
        <v>727</v>
      </c>
      <c r="C93" s="83">
        <v>0.3</v>
      </c>
      <c r="D93" s="83">
        <v>0.56899999999999995</v>
      </c>
      <c r="E93" s="83">
        <v>0.63700000000000001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492</v>
      </c>
      <c r="B94" s="83" t="s">
        <v>728</v>
      </c>
      <c r="C94" s="83">
        <v>0.08</v>
      </c>
      <c r="D94" s="83">
        <v>1.306</v>
      </c>
      <c r="E94" s="83">
        <v>1.623</v>
      </c>
      <c r="F94" s="83">
        <v>26.57</v>
      </c>
      <c r="G94" s="83">
        <v>270</v>
      </c>
      <c r="H94" s="83">
        <v>90</v>
      </c>
      <c r="I94" s="83" t="s">
        <v>487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505</v>
      </c>
      <c r="B95" s="83" t="s">
        <v>726</v>
      </c>
      <c r="C95" s="83">
        <v>0.08</v>
      </c>
      <c r="D95" s="83">
        <v>1.306</v>
      </c>
      <c r="E95" s="83">
        <v>1.623</v>
      </c>
      <c r="F95" s="83">
        <v>55.74</v>
      </c>
      <c r="G95" s="83">
        <v>180</v>
      </c>
      <c r="H95" s="83">
        <v>90</v>
      </c>
      <c r="I95" s="83" t="s">
        <v>485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506</v>
      </c>
      <c r="B96" s="83" t="s">
        <v>726</v>
      </c>
      <c r="C96" s="83">
        <v>0.08</v>
      </c>
      <c r="D96" s="83">
        <v>1.306</v>
      </c>
      <c r="E96" s="83">
        <v>1.623</v>
      </c>
      <c r="F96" s="83">
        <v>104.06</v>
      </c>
      <c r="G96" s="83">
        <v>270</v>
      </c>
      <c r="H96" s="83">
        <v>90</v>
      </c>
      <c r="I96" s="83" t="s">
        <v>487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519</v>
      </c>
      <c r="B97" s="83" t="s">
        <v>726</v>
      </c>
      <c r="C97" s="83">
        <v>0.08</v>
      </c>
      <c r="D97" s="83">
        <v>1.306</v>
      </c>
      <c r="E97" s="83">
        <v>1.623</v>
      </c>
      <c r="F97" s="83">
        <v>13.94</v>
      </c>
      <c r="G97" s="83">
        <v>180</v>
      </c>
      <c r="H97" s="83">
        <v>90</v>
      </c>
      <c r="I97" s="83" t="s">
        <v>485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520</v>
      </c>
      <c r="B98" s="83" t="s">
        <v>726</v>
      </c>
      <c r="C98" s="83">
        <v>0.08</v>
      </c>
      <c r="D98" s="83">
        <v>1.306</v>
      </c>
      <c r="E98" s="83">
        <v>1.623</v>
      </c>
      <c r="F98" s="83">
        <v>26.01</v>
      </c>
      <c r="G98" s="83">
        <v>270</v>
      </c>
      <c r="H98" s="83">
        <v>90</v>
      </c>
      <c r="I98" s="83" t="s">
        <v>487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521</v>
      </c>
      <c r="B99" s="83" t="s">
        <v>727</v>
      </c>
      <c r="C99" s="83">
        <v>0.3</v>
      </c>
      <c r="D99" s="83">
        <v>0.56899999999999995</v>
      </c>
      <c r="E99" s="83">
        <v>0.63700000000000001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507</v>
      </c>
      <c r="B100" s="83" t="s">
        <v>726</v>
      </c>
      <c r="C100" s="83">
        <v>0.08</v>
      </c>
      <c r="D100" s="83">
        <v>1.306</v>
      </c>
      <c r="E100" s="83">
        <v>1.623</v>
      </c>
      <c r="F100" s="83">
        <v>55.74</v>
      </c>
      <c r="G100" s="83">
        <v>0</v>
      </c>
      <c r="H100" s="83">
        <v>90</v>
      </c>
      <c r="I100" s="83" t="s">
        <v>481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508</v>
      </c>
      <c r="B101" s="83" t="s">
        <v>726</v>
      </c>
      <c r="C101" s="83">
        <v>0.08</v>
      </c>
      <c r="D101" s="83">
        <v>1.306</v>
      </c>
      <c r="E101" s="83">
        <v>1.623</v>
      </c>
      <c r="F101" s="83">
        <v>104.05</v>
      </c>
      <c r="G101" s="83">
        <v>270</v>
      </c>
      <c r="H101" s="83">
        <v>90</v>
      </c>
      <c r="I101" s="83" t="s">
        <v>487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522</v>
      </c>
      <c r="B102" s="83" t="s">
        <v>726</v>
      </c>
      <c r="C102" s="83">
        <v>0.08</v>
      </c>
      <c r="D102" s="83">
        <v>1.306</v>
      </c>
      <c r="E102" s="83">
        <v>1.623</v>
      </c>
      <c r="F102" s="83">
        <v>13.94</v>
      </c>
      <c r="G102" s="83">
        <v>0</v>
      </c>
      <c r="H102" s="83">
        <v>90</v>
      </c>
      <c r="I102" s="83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523</v>
      </c>
      <c r="B103" s="83" t="s">
        <v>726</v>
      </c>
      <c r="C103" s="83">
        <v>0.08</v>
      </c>
      <c r="D103" s="83">
        <v>1.306</v>
      </c>
      <c r="E103" s="83">
        <v>1.623</v>
      </c>
      <c r="F103" s="83">
        <v>26.01</v>
      </c>
      <c r="G103" s="83">
        <v>270</v>
      </c>
      <c r="H103" s="83">
        <v>90</v>
      </c>
      <c r="I103" s="83" t="s">
        <v>487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524</v>
      </c>
      <c r="B104" s="83" t="s">
        <v>727</v>
      </c>
      <c r="C104" s="83">
        <v>0.3</v>
      </c>
      <c r="D104" s="83">
        <v>0.56899999999999995</v>
      </c>
      <c r="E104" s="83">
        <v>0.63700000000000001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509</v>
      </c>
      <c r="B105" s="83" t="s">
        <v>726</v>
      </c>
      <c r="C105" s="83">
        <v>0.08</v>
      </c>
      <c r="D105" s="83">
        <v>1.306</v>
      </c>
      <c r="E105" s="83">
        <v>1.623</v>
      </c>
      <c r="F105" s="83">
        <v>847.14</v>
      </c>
      <c r="G105" s="83">
        <v>180</v>
      </c>
      <c r="H105" s="83">
        <v>90</v>
      </c>
      <c r="I105" s="83" t="s">
        <v>485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525</v>
      </c>
      <c r="B106" s="83" t="s">
        <v>726</v>
      </c>
      <c r="C106" s="83">
        <v>0.08</v>
      </c>
      <c r="D106" s="83">
        <v>1.306</v>
      </c>
      <c r="E106" s="83">
        <v>1.623</v>
      </c>
      <c r="F106" s="83">
        <v>183.96</v>
      </c>
      <c r="G106" s="83">
        <v>180</v>
      </c>
      <c r="H106" s="83">
        <v>90</v>
      </c>
      <c r="I106" s="83" t="s">
        <v>485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526</v>
      </c>
      <c r="B107" s="83" t="s">
        <v>727</v>
      </c>
      <c r="C107" s="83">
        <v>0.3</v>
      </c>
      <c r="D107" s="83">
        <v>0.56899999999999995</v>
      </c>
      <c r="E107" s="83">
        <v>0.63700000000000001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510</v>
      </c>
      <c r="B108" s="83" t="s">
        <v>726</v>
      </c>
      <c r="C108" s="83">
        <v>0.08</v>
      </c>
      <c r="D108" s="83">
        <v>1.306</v>
      </c>
      <c r="E108" s="83">
        <v>1.623</v>
      </c>
      <c r="F108" s="83">
        <v>847.37</v>
      </c>
      <c r="G108" s="83">
        <v>0</v>
      </c>
      <c r="H108" s="83">
        <v>90</v>
      </c>
      <c r="I108" s="83" t="s">
        <v>481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511</v>
      </c>
      <c r="B109" s="83" t="s">
        <v>726</v>
      </c>
      <c r="C109" s="83">
        <v>0.08</v>
      </c>
      <c r="D109" s="83">
        <v>1.306</v>
      </c>
      <c r="E109" s="83">
        <v>1.623</v>
      </c>
      <c r="F109" s="83">
        <v>104.06</v>
      </c>
      <c r="G109" s="83">
        <v>90</v>
      </c>
      <c r="H109" s="83">
        <v>90</v>
      </c>
      <c r="I109" s="83" t="s">
        <v>483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512</v>
      </c>
      <c r="B110" s="83" t="s">
        <v>726</v>
      </c>
      <c r="C110" s="83">
        <v>0.08</v>
      </c>
      <c r="D110" s="83">
        <v>1.306</v>
      </c>
      <c r="E110" s="83">
        <v>1.623</v>
      </c>
      <c r="F110" s="83">
        <v>55.74</v>
      </c>
      <c r="G110" s="83">
        <v>180</v>
      </c>
      <c r="H110" s="83">
        <v>90</v>
      </c>
      <c r="I110" s="83" t="s">
        <v>485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514</v>
      </c>
      <c r="B111" s="83" t="s">
        <v>726</v>
      </c>
      <c r="C111" s="83">
        <v>0.08</v>
      </c>
      <c r="D111" s="83">
        <v>1.306</v>
      </c>
      <c r="E111" s="83">
        <v>1.623</v>
      </c>
      <c r="F111" s="83">
        <v>104.05</v>
      </c>
      <c r="G111" s="83">
        <v>90</v>
      </c>
      <c r="H111" s="83">
        <v>90</v>
      </c>
      <c r="I111" s="83" t="s">
        <v>483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513</v>
      </c>
      <c r="B112" s="83" t="s">
        <v>726</v>
      </c>
      <c r="C112" s="83">
        <v>0.08</v>
      </c>
      <c r="D112" s="83">
        <v>1.306</v>
      </c>
      <c r="E112" s="83">
        <v>1.623</v>
      </c>
      <c r="F112" s="83">
        <v>55.74</v>
      </c>
      <c r="G112" s="83">
        <v>0</v>
      </c>
      <c r="H112" s="83">
        <v>90</v>
      </c>
      <c r="I112" s="83" t="s">
        <v>481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494</v>
      </c>
      <c r="B113" s="83" t="s">
        <v>728</v>
      </c>
      <c r="C113" s="83">
        <v>0.08</v>
      </c>
      <c r="D113" s="83">
        <v>1.306</v>
      </c>
      <c r="E113" s="83">
        <v>1.623</v>
      </c>
      <c r="F113" s="83">
        <v>36.229999999999997</v>
      </c>
      <c r="G113" s="83">
        <v>0</v>
      </c>
      <c r="H113" s="83">
        <v>90</v>
      </c>
      <c r="I113" s="83" t="s">
        <v>481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175</v>
      </c>
      <c r="C115" s="83" t="s">
        <v>540</v>
      </c>
      <c r="D115" s="83" t="s">
        <v>541</v>
      </c>
      <c r="E115" s="83" t="s">
        <v>542</v>
      </c>
      <c r="F115" s="83" t="s">
        <v>170</v>
      </c>
      <c r="G115" s="83" t="s">
        <v>543</v>
      </c>
      <c r="H115" s="83" t="s">
        <v>544</v>
      </c>
      <c r="I115" s="83" t="s">
        <v>545</v>
      </c>
      <c r="J115" s="83" t="s">
        <v>476</v>
      </c>
      <c r="K115" s="83" t="s">
        <v>478</v>
      </c>
      <c r="L115"/>
      <c r="M115"/>
      <c r="N115"/>
      <c r="O115"/>
      <c r="P115"/>
      <c r="Q115"/>
      <c r="R115"/>
      <c r="S115"/>
    </row>
    <row r="116" spans="1:19">
      <c r="A116" s="83" t="s">
        <v>569</v>
      </c>
      <c r="B116" s="83" t="s">
        <v>877</v>
      </c>
      <c r="C116" s="83">
        <v>32.21</v>
      </c>
      <c r="D116" s="83">
        <v>32.21</v>
      </c>
      <c r="E116" s="83">
        <v>5.835</v>
      </c>
      <c r="F116" s="83">
        <v>0.54</v>
      </c>
      <c r="G116" s="83">
        <v>0.38400000000000001</v>
      </c>
      <c r="H116" s="83" t="s">
        <v>547</v>
      </c>
      <c r="I116" s="83" t="s">
        <v>527</v>
      </c>
      <c r="J116" s="83">
        <v>0</v>
      </c>
      <c r="K116" s="83" t="s">
        <v>481</v>
      </c>
      <c r="L116"/>
      <c r="M116"/>
      <c r="N116"/>
      <c r="O116"/>
      <c r="P116"/>
      <c r="Q116"/>
      <c r="R116"/>
      <c r="S116"/>
    </row>
    <row r="117" spans="1:19">
      <c r="A117" s="83" t="s">
        <v>548</v>
      </c>
      <c r="B117" s="83" t="s">
        <v>877</v>
      </c>
      <c r="C117" s="83">
        <v>65.62</v>
      </c>
      <c r="D117" s="83">
        <v>65.62</v>
      </c>
      <c r="E117" s="83">
        <v>5.835</v>
      </c>
      <c r="F117" s="83">
        <v>0.54</v>
      </c>
      <c r="G117" s="83">
        <v>0.38400000000000001</v>
      </c>
      <c r="H117" s="83" t="s">
        <v>547</v>
      </c>
      <c r="I117" s="83" t="s">
        <v>498</v>
      </c>
      <c r="J117" s="83">
        <v>180</v>
      </c>
      <c r="K117" s="83" t="s">
        <v>485</v>
      </c>
      <c r="L117"/>
      <c r="M117"/>
      <c r="N117"/>
      <c r="O117"/>
      <c r="P117"/>
      <c r="Q117"/>
      <c r="R117"/>
      <c r="S117"/>
    </row>
    <row r="118" spans="1:19">
      <c r="A118" s="83" t="s">
        <v>560</v>
      </c>
      <c r="B118" s="83" t="s">
        <v>877</v>
      </c>
      <c r="C118" s="83">
        <v>5.82</v>
      </c>
      <c r="D118" s="83">
        <v>23.29</v>
      </c>
      <c r="E118" s="83">
        <v>5.835</v>
      </c>
      <c r="F118" s="83">
        <v>0.54</v>
      </c>
      <c r="G118" s="83">
        <v>0.38400000000000001</v>
      </c>
      <c r="H118" s="83" t="s">
        <v>547</v>
      </c>
      <c r="I118" s="83" t="s">
        <v>515</v>
      </c>
      <c r="J118" s="83">
        <v>0</v>
      </c>
      <c r="K118" s="83" t="s">
        <v>481</v>
      </c>
      <c r="L118"/>
      <c r="M118"/>
      <c r="N118"/>
      <c r="O118"/>
      <c r="P118"/>
      <c r="Q118"/>
      <c r="R118"/>
      <c r="S118"/>
    </row>
    <row r="119" spans="1:19">
      <c r="A119" s="83" t="s">
        <v>562</v>
      </c>
      <c r="B119" s="83" t="s">
        <v>877</v>
      </c>
      <c r="C119" s="83">
        <v>2.15</v>
      </c>
      <c r="D119" s="83">
        <v>8.58</v>
      </c>
      <c r="E119" s="83">
        <v>5.835</v>
      </c>
      <c r="F119" s="83">
        <v>0.54</v>
      </c>
      <c r="G119" s="83">
        <v>0.38400000000000001</v>
      </c>
      <c r="H119" s="83" t="s">
        <v>547</v>
      </c>
      <c r="I119" s="83" t="s">
        <v>517</v>
      </c>
      <c r="J119" s="83">
        <v>180</v>
      </c>
      <c r="K119" s="83" t="s">
        <v>485</v>
      </c>
      <c r="L119"/>
      <c r="M119"/>
      <c r="N119"/>
      <c r="O119"/>
      <c r="P119"/>
      <c r="Q119"/>
      <c r="R119"/>
      <c r="S119"/>
    </row>
    <row r="120" spans="1:19">
      <c r="A120" s="83" t="s">
        <v>561</v>
      </c>
      <c r="B120" s="83" t="s">
        <v>877</v>
      </c>
      <c r="C120" s="83">
        <v>2.15</v>
      </c>
      <c r="D120" s="83">
        <v>8.59</v>
      </c>
      <c r="E120" s="83">
        <v>5.835</v>
      </c>
      <c r="F120" s="83">
        <v>0.54</v>
      </c>
      <c r="G120" s="83">
        <v>0.38400000000000001</v>
      </c>
      <c r="H120" s="83" t="s">
        <v>547</v>
      </c>
      <c r="I120" s="83" t="s">
        <v>516</v>
      </c>
      <c r="J120" s="83">
        <v>0</v>
      </c>
      <c r="K120" s="83" t="s">
        <v>481</v>
      </c>
      <c r="L120"/>
      <c r="M120"/>
      <c r="N120"/>
      <c r="O120"/>
      <c r="P120"/>
      <c r="Q120"/>
      <c r="R120"/>
      <c r="S120"/>
    </row>
    <row r="121" spans="1:19">
      <c r="A121" s="83" t="s">
        <v>563</v>
      </c>
      <c r="B121" s="83" t="s">
        <v>877</v>
      </c>
      <c r="C121" s="83">
        <v>5.82</v>
      </c>
      <c r="D121" s="83">
        <v>23.29</v>
      </c>
      <c r="E121" s="83">
        <v>5.835</v>
      </c>
      <c r="F121" s="83">
        <v>0.54</v>
      </c>
      <c r="G121" s="83">
        <v>0.38400000000000001</v>
      </c>
      <c r="H121" s="83" t="s">
        <v>547</v>
      </c>
      <c r="I121" s="83" t="s">
        <v>518</v>
      </c>
      <c r="J121" s="83">
        <v>180</v>
      </c>
      <c r="K121" s="83" t="s">
        <v>485</v>
      </c>
      <c r="L121"/>
      <c r="M121"/>
      <c r="N121"/>
      <c r="O121"/>
      <c r="P121"/>
      <c r="Q121"/>
      <c r="R121"/>
      <c r="S121"/>
    </row>
    <row r="122" spans="1:19">
      <c r="A122" s="83" t="s">
        <v>574</v>
      </c>
      <c r="B122" s="83" t="s">
        <v>877</v>
      </c>
      <c r="C122" s="83">
        <v>5.83</v>
      </c>
      <c r="D122" s="83">
        <v>5.83</v>
      </c>
      <c r="E122" s="83">
        <v>5.835</v>
      </c>
      <c r="F122" s="83">
        <v>0.54</v>
      </c>
      <c r="G122" s="83">
        <v>0.38400000000000001</v>
      </c>
      <c r="H122" s="83" t="s">
        <v>547</v>
      </c>
      <c r="I122" s="83" t="s">
        <v>535</v>
      </c>
      <c r="J122" s="83">
        <v>0</v>
      </c>
      <c r="K122" s="83" t="s">
        <v>481</v>
      </c>
      <c r="L122"/>
      <c r="M122"/>
      <c r="N122"/>
      <c r="O122"/>
      <c r="P122"/>
      <c r="Q122"/>
      <c r="R122"/>
      <c r="S122"/>
    </row>
    <row r="123" spans="1:19">
      <c r="A123" s="83" t="s">
        <v>575</v>
      </c>
      <c r="B123" s="83" t="s">
        <v>877</v>
      </c>
      <c r="C123" s="83">
        <v>5.21</v>
      </c>
      <c r="D123" s="83">
        <v>5.21</v>
      </c>
      <c r="E123" s="83">
        <v>5.835</v>
      </c>
      <c r="F123" s="83">
        <v>0.54</v>
      </c>
      <c r="G123" s="83">
        <v>0.38400000000000001</v>
      </c>
      <c r="H123" s="83" t="s">
        <v>547</v>
      </c>
      <c r="I123" s="83" t="s">
        <v>536</v>
      </c>
      <c r="J123" s="83">
        <v>0</v>
      </c>
      <c r="K123" s="83" t="s">
        <v>481</v>
      </c>
      <c r="L123"/>
      <c r="M123"/>
      <c r="N123"/>
      <c r="O123"/>
      <c r="P123"/>
      <c r="Q123"/>
      <c r="R123"/>
      <c r="S123"/>
    </row>
    <row r="124" spans="1:19">
      <c r="A124" s="83" t="s">
        <v>576</v>
      </c>
      <c r="B124" s="83" t="s">
        <v>877</v>
      </c>
      <c r="C124" s="83">
        <v>17.18</v>
      </c>
      <c r="D124" s="83">
        <v>17.18</v>
      </c>
      <c r="E124" s="83">
        <v>5.835</v>
      </c>
      <c r="F124" s="83">
        <v>0.54</v>
      </c>
      <c r="G124" s="83">
        <v>0.38400000000000001</v>
      </c>
      <c r="H124" s="83" t="s">
        <v>547</v>
      </c>
      <c r="I124" s="83" t="s">
        <v>537</v>
      </c>
      <c r="J124" s="83">
        <v>180</v>
      </c>
      <c r="K124" s="83" t="s">
        <v>485</v>
      </c>
      <c r="L124"/>
      <c r="M124"/>
      <c r="N124"/>
      <c r="O124"/>
      <c r="P124"/>
      <c r="Q124"/>
      <c r="R124"/>
      <c r="S124"/>
    </row>
    <row r="125" spans="1:19">
      <c r="A125" s="83" t="s">
        <v>570</v>
      </c>
      <c r="B125" s="83" t="s">
        <v>877</v>
      </c>
      <c r="C125" s="83">
        <v>32.21</v>
      </c>
      <c r="D125" s="83">
        <v>32.21</v>
      </c>
      <c r="E125" s="83">
        <v>5.835</v>
      </c>
      <c r="F125" s="83">
        <v>0.54</v>
      </c>
      <c r="G125" s="83">
        <v>0.38400000000000001</v>
      </c>
      <c r="H125" s="83" t="s">
        <v>547</v>
      </c>
      <c r="I125" s="83" t="s">
        <v>529</v>
      </c>
      <c r="J125" s="83">
        <v>0</v>
      </c>
      <c r="K125" s="83" t="s">
        <v>481</v>
      </c>
      <c r="L125"/>
      <c r="M125"/>
      <c r="N125"/>
      <c r="O125"/>
      <c r="P125"/>
      <c r="Q125"/>
      <c r="R125"/>
      <c r="S125"/>
    </row>
    <row r="126" spans="1:19">
      <c r="A126" s="83" t="s">
        <v>573</v>
      </c>
      <c r="B126" s="83" t="s">
        <v>877</v>
      </c>
      <c r="C126" s="83">
        <v>4.5999999999999996</v>
      </c>
      <c r="D126" s="83">
        <v>4.5999999999999996</v>
      </c>
      <c r="E126" s="83">
        <v>5.835</v>
      </c>
      <c r="F126" s="83">
        <v>0.54</v>
      </c>
      <c r="G126" s="83">
        <v>0.38400000000000001</v>
      </c>
      <c r="H126" s="83" t="s">
        <v>547</v>
      </c>
      <c r="I126" s="83" t="s">
        <v>533</v>
      </c>
      <c r="J126" s="83">
        <v>180</v>
      </c>
      <c r="K126" s="83" t="s">
        <v>485</v>
      </c>
      <c r="L126"/>
      <c r="M126"/>
      <c r="N126"/>
      <c r="O126"/>
      <c r="P126"/>
      <c r="Q126"/>
      <c r="R126"/>
      <c r="S126"/>
    </row>
    <row r="127" spans="1:19">
      <c r="A127" s="83" t="s">
        <v>572</v>
      </c>
      <c r="B127" s="83" t="s">
        <v>877</v>
      </c>
      <c r="C127" s="83">
        <v>17.18</v>
      </c>
      <c r="D127" s="83">
        <v>17.18</v>
      </c>
      <c r="E127" s="83">
        <v>5.835</v>
      </c>
      <c r="F127" s="83">
        <v>0.54</v>
      </c>
      <c r="G127" s="83">
        <v>0.38400000000000001</v>
      </c>
      <c r="H127" s="83" t="s">
        <v>547</v>
      </c>
      <c r="I127" s="83" t="s">
        <v>532</v>
      </c>
      <c r="J127" s="83">
        <v>90</v>
      </c>
      <c r="K127" s="83" t="s">
        <v>483</v>
      </c>
      <c r="L127"/>
      <c r="M127"/>
      <c r="N127"/>
      <c r="O127"/>
      <c r="P127"/>
      <c r="Q127"/>
      <c r="R127"/>
      <c r="S127"/>
    </row>
    <row r="128" spans="1:19">
      <c r="A128" s="83" t="s">
        <v>571</v>
      </c>
      <c r="B128" s="83" t="s">
        <v>877</v>
      </c>
      <c r="C128" s="83">
        <v>4.5999999999999996</v>
      </c>
      <c r="D128" s="83">
        <v>4.5999999999999996</v>
      </c>
      <c r="E128" s="83">
        <v>5.835</v>
      </c>
      <c r="F128" s="83">
        <v>0.54</v>
      </c>
      <c r="G128" s="83">
        <v>0.38400000000000001</v>
      </c>
      <c r="H128" s="83" t="s">
        <v>547</v>
      </c>
      <c r="I128" s="83" t="s">
        <v>531</v>
      </c>
      <c r="J128" s="83">
        <v>0</v>
      </c>
      <c r="K128" s="83" t="s">
        <v>481</v>
      </c>
      <c r="L128"/>
      <c r="M128"/>
      <c r="N128"/>
      <c r="O128"/>
      <c r="P128"/>
      <c r="Q128"/>
      <c r="R128"/>
      <c r="S128"/>
    </row>
    <row r="129" spans="1:19">
      <c r="A129" s="83" t="s">
        <v>549</v>
      </c>
      <c r="B129" s="83" t="s">
        <v>877</v>
      </c>
      <c r="C129" s="83">
        <v>85.24</v>
      </c>
      <c r="D129" s="83">
        <v>85.24</v>
      </c>
      <c r="E129" s="83">
        <v>5.835</v>
      </c>
      <c r="F129" s="83">
        <v>0.54</v>
      </c>
      <c r="G129" s="83">
        <v>0.38400000000000001</v>
      </c>
      <c r="H129" s="83" t="s">
        <v>547</v>
      </c>
      <c r="I129" s="83" t="s">
        <v>502</v>
      </c>
      <c r="J129" s="83">
        <v>180</v>
      </c>
      <c r="K129" s="83" t="s">
        <v>485</v>
      </c>
      <c r="L129"/>
      <c r="M129"/>
      <c r="N129"/>
      <c r="O129"/>
      <c r="P129"/>
      <c r="Q129"/>
      <c r="R129"/>
      <c r="S129"/>
    </row>
    <row r="130" spans="1:19">
      <c r="A130" s="83" t="s">
        <v>546</v>
      </c>
      <c r="B130" s="83" t="s">
        <v>877</v>
      </c>
      <c r="C130" s="83">
        <v>23.3</v>
      </c>
      <c r="D130" s="83">
        <v>23.3</v>
      </c>
      <c r="E130" s="83">
        <v>5.835</v>
      </c>
      <c r="F130" s="83">
        <v>0.54</v>
      </c>
      <c r="G130" s="83">
        <v>0.38400000000000001</v>
      </c>
      <c r="H130" s="83" t="s">
        <v>547</v>
      </c>
      <c r="I130" s="83" t="s">
        <v>489</v>
      </c>
      <c r="J130" s="83">
        <v>180</v>
      </c>
      <c r="K130" s="83" t="s">
        <v>485</v>
      </c>
      <c r="L130"/>
      <c r="M130"/>
      <c r="N130"/>
      <c r="O130"/>
      <c r="P130"/>
      <c r="Q130"/>
      <c r="R130"/>
      <c r="S130"/>
    </row>
    <row r="131" spans="1:19">
      <c r="A131" s="83" t="s">
        <v>550</v>
      </c>
      <c r="B131" s="83" t="s">
        <v>878</v>
      </c>
      <c r="C131" s="83">
        <v>4.5999999999999996</v>
      </c>
      <c r="D131" s="83">
        <v>18.39</v>
      </c>
      <c r="E131" s="83">
        <v>5.835</v>
      </c>
      <c r="F131" s="83">
        <v>0.54</v>
      </c>
      <c r="G131" s="83">
        <v>0.38400000000000001</v>
      </c>
      <c r="H131" s="83" t="s">
        <v>547</v>
      </c>
      <c r="I131" s="83" t="s">
        <v>505</v>
      </c>
      <c r="J131" s="83">
        <v>180</v>
      </c>
      <c r="K131" s="83" t="s">
        <v>485</v>
      </c>
      <c r="L131"/>
      <c r="M131"/>
      <c r="N131"/>
      <c r="O131"/>
      <c r="P131"/>
      <c r="Q131"/>
      <c r="R131"/>
      <c r="S131"/>
    </row>
    <row r="132" spans="1:19">
      <c r="A132" s="83" t="s">
        <v>551</v>
      </c>
      <c r="B132" s="83" t="s">
        <v>878</v>
      </c>
      <c r="C132" s="83">
        <v>8.58</v>
      </c>
      <c r="D132" s="83">
        <v>34.33</v>
      </c>
      <c r="E132" s="83">
        <v>5.835</v>
      </c>
      <c r="F132" s="83">
        <v>0.54</v>
      </c>
      <c r="G132" s="83">
        <v>0.38400000000000001</v>
      </c>
      <c r="H132" s="83" t="s">
        <v>547</v>
      </c>
      <c r="I132" s="83" t="s">
        <v>506</v>
      </c>
      <c r="J132" s="83">
        <v>270</v>
      </c>
      <c r="K132" s="83" t="s">
        <v>487</v>
      </c>
      <c r="L132"/>
      <c r="M132"/>
      <c r="N132"/>
      <c r="O132"/>
      <c r="P132"/>
      <c r="Q132"/>
      <c r="R132"/>
      <c r="S132"/>
    </row>
    <row r="133" spans="1:19">
      <c r="A133" s="83" t="s">
        <v>564</v>
      </c>
      <c r="B133" s="83" t="s">
        <v>878</v>
      </c>
      <c r="C133" s="83">
        <v>4.5999999999999996</v>
      </c>
      <c r="D133" s="83">
        <v>4.5999999999999996</v>
      </c>
      <c r="E133" s="83">
        <v>5.835</v>
      </c>
      <c r="F133" s="83">
        <v>0.54</v>
      </c>
      <c r="G133" s="83">
        <v>0.38400000000000001</v>
      </c>
      <c r="H133" s="83" t="s">
        <v>547</v>
      </c>
      <c r="I133" s="83" t="s">
        <v>519</v>
      </c>
      <c r="J133" s="83">
        <v>180</v>
      </c>
      <c r="K133" s="83" t="s">
        <v>485</v>
      </c>
      <c r="L133"/>
      <c r="M133"/>
      <c r="N133"/>
      <c r="O133"/>
      <c r="P133"/>
      <c r="Q133"/>
      <c r="R133"/>
      <c r="S133"/>
    </row>
    <row r="134" spans="1:19">
      <c r="A134" s="83" t="s">
        <v>565</v>
      </c>
      <c r="B134" s="83" t="s">
        <v>878</v>
      </c>
      <c r="C134" s="83">
        <v>8.59</v>
      </c>
      <c r="D134" s="83">
        <v>8.59</v>
      </c>
      <c r="E134" s="83">
        <v>5.835</v>
      </c>
      <c r="F134" s="83">
        <v>0.54</v>
      </c>
      <c r="G134" s="83">
        <v>0.38400000000000001</v>
      </c>
      <c r="H134" s="83" t="s">
        <v>547</v>
      </c>
      <c r="I134" s="83" t="s">
        <v>520</v>
      </c>
      <c r="J134" s="83">
        <v>270</v>
      </c>
      <c r="K134" s="83" t="s">
        <v>487</v>
      </c>
      <c r="L134"/>
      <c r="M134"/>
      <c r="N134"/>
      <c r="O134"/>
      <c r="P134"/>
      <c r="Q134"/>
      <c r="R134"/>
      <c r="S134"/>
    </row>
    <row r="135" spans="1:19">
      <c r="A135" s="83" t="s">
        <v>552</v>
      </c>
      <c r="B135" s="83" t="s">
        <v>878</v>
      </c>
      <c r="C135" s="83">
        <v>4.5999999999999996</v>
      </c>
      <c r="D135" s="83">
        <v>18.39</v>
      </c>
      <c r="E135" s="83">
        <v>5.835</v>
      </c>
      <c r="F135" s="83">
        <v>0.54</v>
      </c>
      <c r="G135" s="83">
        <v>0.38400000000000001</v>
      </c>
      <c r="H135" s="83" t="s">
        <v>547</v>
      </c>
      <c r="I135" s="83" t="s">
        <v>507</v>
      </c>
      <c r="J135" s="83">
        <v>0</v>
      </c>
      <c r="K135" s="83" t="s">
        <v>481</v>
      </c>
      <c r="L135"/>
      <c r="M135"/>
      <c r="N135"/>
      <c r="O135"/>
      <c r="P135"/>
      <c r="Q135"/>
      <c r="R135"/>
      <c r="S135"/>
    </row>
    <row r="136" spans="1:19">
      <c r="A136" s="83" t="s">
        <v>553</v>
      </c>
      <c r="B136" s="83" t="s">
        <v>878</v>
      </c>
      <c r="C136" s="83">
        <v>8.58</v>
      </c>
      <c r="D136" s="83">
        <v>34.33</v>
      </c>
      <c r="E136" s="83">
        <v>5.835</v>
      </c>
      <c r="F136" s="83">
        <v>0.54</v>
      </c>
      <c r="G136" s="83">
        <v>0.38400000000000001</v>
      </c>
      <c r="H136" s="83" t="s">
        <v>547</v>
      </c>
      <c r="I136" s="83" t="s">
        <v>508</v>
      </c>
      <c r="J136" s="83">
        <v>270</v>
      </c>
      <c r="K136" s="83" t="s">
        <v>487</v>
      </c>
      <c r="L136"/>
      <c r="M136"/>
      <c r="N136"/>
      <c r="O136"/>
      <c r="P136"/>
      <c r="Q136"/>
      <c r="R136"/>
      <c r="S136"/>
    </row>
    <row r="137" spans="1:19">
      <c r="A137" s="83" t="s">
        <v>566</v>
      </c>
      <c r="B137" s="83" t="s">
        <v>878</v>
      </c>
      <c r="C137" s="83">
        <v>4.5999999999999996</v>
      </c>
      <c r="D137" s="83">
        <v>4.5999999999999996</v>
      </c>
      <c r="E137" s="83">
        <v>5.835</v>
      </c>
      <c r="F137" s="83">
        <v>0.54</v>
      </c>
      <c r="G137" s="83">
        <v>0.38400000000000001</v>
      </c>
      <c r="H137" s="83" t="s">
        <v>547</v>
      </c>
      <c r="I137" s="83" t="s">
        <v>522</v>
      </c>
      <c r="J137" s="83">
        <v>0</v>
      </c>
      <c r="K137" s="83" t="s">
        <v>481</v>
      </c>
      <c r="L137"/>
      <c r="M137"/>
      <c r="N137"/>
      <c r="O137"/>
      <c r="P137"/>
      <c r="Q137"/>
      <c r="R137"/>
      <c r="S137"/>
    </row>
    <row r="138" spans="1:19">
      <c r="A138" s="83" t="s">
        <v>567</v>
      </c>
      <c r="B138" s="83" t="s">
        <v>878</v>
      </c>
      <c r="C138" s="83">
        <v>8.59</v>
      </c>
      <c r="D138" s="83">
        <v>8.59</v>
      </c>
      <c r="E138" s="83">
        <v>5.835</v>
      </c>
      <c r="F138" s="83">
        <v>0.54</v>
      </c>
      <c r="G138" s="83">
        <v>0.38400000000000001</v>
      </c>
      <c r="H138" s="83" t="s">
        <v>547</v>
      </c>
      <c r="I138" s="83" t="s">
        <v>523</v>
      </c>
      <c r="J138" s="83">
        <v>270</v>
      </c>
      <c r="K138" s="83" t="s">
        <v>487</v>
      </c>
      <c r="L138"/>
      <c r="M138"/>
      <c r="N138"/>
      <c r="O138"/>
      <c r="P138"/>
      <c r="Q138"/>
      <c r="R138"/>
      <c r="S138"/>
    </row>
    <row r="139" spans="1:19">
      <c r="A139" s="83" t="s">
        <v>554</v>
      </c>
      <c r="B139" s="83" t="s">
        <v>878</v>
      </c>
      <c r="C139" s="83">
        <v>3.68</v>
      </c>
      <c r="D139" s="83">
        <v>279.51</v>
      </c>
      <c r="E139" s="83">
        <v>5.835</v>
      </c>
      <c r="F139" s="83">
        <v>0.54</v>
      </c>
      <c r="G139" s="83">
        <v>0.38400000000000001</v>
      </c>
      <c r="H139" s="83" t="s">
        <v>547</v>
      </c>
      <c r="I139" s="83" t="s">
        <v>509</v>
      </c>
      <c r="J139" s="83">
        <v>180</v>
      </c>
      <c r="K139" s="83" t="s">
        <v>485</v>
      </c>
      <c r="L139"/>
      <c r="M139"/>
      <c r="N139"/>
      <c r="O139"/>
      <c r="P139"/>
      <c r="Q139"/>
      <c r="R139"/>
      <c r="S139"/>
    </row>
    <row r="140" spans="1:19">
      <c r="A140" s="83" t="s">
        <v>568</v>
      </c>
      <c r="B140" s="83" t="s">
        <v>878</v>
      </c>
      <c r="C140" s="83">
        <v>6.75</v>
      </c>
      <c r="D140" s="83">
        <v>60.74</v>
      </c>
      <c r="E140" s="83">
        <v>5.835</v>
      </c>
      <c r="F140" s="83">
        <v>0.54</v>
      </c>
      <c r="G140" s="83">
        <v>0.38400000000000001</v>
      </c>
      <c r="H140" s="83" t="s">
        <v>547</v>
      </c>
      <c r="I140" s="83" t="s">
        <v>525</v>
      </c>
      <c r="J140" s="83">
        <v>180</v>
      </c>
      <c r="K140" s="83" t="s">
        <v>485</v>
      </c>
      <c r="L140"/>
      <c r="M140"/>
      <c r="N140"/>
      <c r="O140"/>
      <c r="P140"/>
      <c r="Q140"/>
      <c r="R140"/>
      <c r="S140"/>
    </row>
    <row r="141" spans="1:19">
      <c r="A141" s="83" t="s">
        <v>555</v>
      </c>
      <c r="B141" s="83" t="s">
        <v>878</v>
      </c>
      <c r="C141" s="83">
        <v>3.68</v>
      </c>
      <c r="D141" s="83">
        <v>279.60000000000002</v>
      </c>
      <c r="E141" s="83">
        <v>5.835</v>
      </c>
      <c r="F141" s="83">
        <v>0.54</v>
      </c>
      <c r="G141" s="83">
        <v>0.38400000000000001</v>
      </c>
      <c r="H141" s="83" t="s">
        <v>547</v>
      </c>
      <c r="I141" s="83" t="s">
        <v>510</v>
      </c>
      <c r="J141" s="83">
        <v>0</v>
      </c>
      <c r="K141" s="83" t="s">
        <v>481</v>
      </c>
      <c r="L141"/>
      <c r="M141"/>
      <c r="N141"/>
      <c r="O141"/>
      <c r="P141"/>
      <c r="Q141"/>
      <c r="R141"/>
      <c r="S141"/>
    </row>
    <row r="142" spans="1:19">
      <c r="A142" s="83" t="s">
        <v>556</v>
      </c>
      <c r="B142" s="83" t="s">
        <v>878</v>
      </c>
      <c r="C142" s="83">
        <v>8.58</v>
      </c>
      <c r="D142" s="83">
        <v>34.33</v>
      </c>
      <c r="E142" s="83">
        <v>5.835</v>
      </c>
      <c r="F142" s="83">
        <v>0.54</v>
      </c>
      <c r="G142" s="83">
        <v>0.38400000000000001</v>
      </c>
      <c r="H142" s="83" t="s">
        <v>547</v>
      </c>
      <c r="I142" s="83" t="s">
        <v>511</v>
      </c>
      <c r="J142" s="83">
        <v>90</v>
      </c>
      <c r="K142" s="83" t="s">
        <v>483</v>
      </c>
      <c r="L142"/>
      <c r="M142"/>
      <c r="N142"/>
      <c r="O142"/>
      <c r="P142"/>
      <c r="Q142"/>
      <c r="R142"/>
      <c r="S142"/>
    </row>
    <row r="143" spans="1:19">
      <c r="A143" s="83" t="s">
        <v>557</v>
      </c>
      <c r="B143" s="83" t="s">
        <v>878</v>
      </c>
      <c r="C143" s="83">
        <v>4.5999999999999996</v>
      </c>
      <c r="D143" s="83">
        <v>18.39</v>
      </c>
      <c r="E143" s="83">
        <v>5.835</v>
      </c>
      <c r="F143" s="83">
        <v>0.54</v>
      </c>
      <c r="G143" s="83">
        <v>0.38400000000000001</v>
      </c>
      <c r="H143" s="83" t="s">
        <v>547</v>
      </c>
      <c r="I143" s="83" t="s">
        <v>512</v>
      </c>
      <c r="J143" s="83">
        <v>180</v>
      </c>
      <c r="K143" s="83" t="s">
        <v>485</v>
      </c>
      <c r="L143"/>
      <c r="M143"/>
      <c r="N143"/>
      <c r="O143"/>
      <c r="P143"/>
      <c r="Q143"/>
      <c r="R143"/>
      <c r="S143"/>
    </row>
    <row r="144" spans="1:19">
      <c r="A144" s="83" t="s">
        <v>559</v>
      </c>
      <c r="B144" s="83" t="s">
        <v>878</v>
      </c>
      <c r="C144" s="83">
        <v>8.58</v>
      </c>
      <c r="D144" s="83">
        <v>34.33</v>
      </c>
      <c r="E144" s="83">
        <v>5.835</v>
      </c>
      <c r="F144" s="83">
        <v>0.54</v>
      </c>
      <c r="G144" s="83">
        <v>0.38400000000000001</v>
      </c>
      <c r="H144" s="83" t="s">
        <v>547</v>
      </c>
      <c r="I144" s="83" t="s">
        <v>514</v>
      </c>
      <c r="J144" s="83">
        <v>90</v>
      </c>
      <c r="K144" s="83" t="s">
        <v>483</v>
      </c>
      <c r="L144"/>
      <c r="M144"/>
      <c r="N144"/>
      <c r="O144"/>
      <c r="P144"/>
      <c r="Q144"/>
      <c r="R144"/>
      <c r="S144"/>
    </row>
    <row r="145" spans="1:19">
      <c r="A145" s="83" t="s">
        <v>558</v>
      </c>
      <c r="B145" s="83" t="s">
        <v>878</v>
      </c>
      <c r="C145" s="83">
        <v>4.5999999999999996</v>
      </c>
      <c r="D145" s="83">
        <v>18.39</v>
      </c>
      <c r="E145" s="83">
        <v>5.835</v>
      </c>
      <c r="F145" s="83">
        <v>0.54</v>
      </c>
      <c r="G145" s="83">
        <v>0.38400000000000001</v>
      </c>
      <c r="H145" s="83" t="s">
        <v>547</v>
      </c>
      <c r="I145" s="83" t="s">
        <v>513</v>
      </c>
      <c r="J145" s="83">
        <v>0</v>
      </c>
      <c r="K145" s="83" t="s">
        <v>481</v>
      </c>
      <c r="L145"/>
      <c r="M145"/>
      <c r="N145"/>
      <c r="O145"/>
      <c r="P145"/>
      <c r="Q145"/>
      <c r="R145"/>
      <c r="S145"/>
    </row>
    <row r="146" spans="1:19">
      <c r="A146" s="83" t="s">
        <v>577</v>
      </c>
      <c r="B146" s="83"/>
      <c r="C146" s="83"/>
      <c r="D146" s="83">
        <v>1214.08</v>
      </c>
      <c r="E146" s="83">
        <v>5.83</v>
      </c>
      <c r="F146" s="83">
        <v>0.54</v>
      </c>
      <c r="G146" s="83">
        <v>0.38400000000000001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578</v>
      </c>
      <c r="B147" s="83"/>
      <c r="C147" s="83"/>
      <c r="D147" s="83">
        <v>432.93</v>
      </c>
      <c r="E147" s="83">
        <v>5.83</v>
      </c>
      <c r="F147" s="83">
        <v>0.54</v>
      </c>
      <c r="G147" s="83">
        <v>0.38400000000000001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579</v>
      </c>
      <c r="B148" s="83"/>
      <c r="C148" s="83"/>
      <c r="D148" s="83">
        <v>781.15</v>
      </c>
      <c r="E148" s="83">
        <v>5.83</v>
      </c>
      <c r="F148" s="83">
        <v>0.54</v>
      </c>
      <c r="G148" s="83">
        <v>0.38400000000000001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240</v>
      </c>
      <c r="C150" s="83" t="s">
        <v>580</v>
      </c>
      <c r="D150" s="83" t="s">
        <v>581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582</v>
      </c>
      <c r="B151" s="83" t="s">
        <v>583</v>
      </c>
      <c r="C151" s="83">
        <v>2479522.59</v>
      </c>
      <c r="D151" s="83">
        <v>2.64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584</v>
      </c>
      <c r="B152" s="83" t="s">
        <v>585</v>
      </c>
      <c r="C152" s="83">
        <v>3322505.67</v>
      </c>
      <c r="D152" s="83">
        <v>0.76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240</v>
      </c>
      <c r="C154" s="83" t="s">
        <v>586</v>
      </c>
      <c r="D154" s="83" t="s">
        <v>587</v>
      </c>
      <c r="E154" s="83" t="s">
        <v>588</v>
      </c>
      <c r="F154" s="83" t="s">
        <v>589</v>
      </c>
      <c r="G154" s="83" t="s">
        <v>581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590</v>
      </c>
      <c r="B155" s="83" t="s">
        <v>591</v>
      </c>
      <c r="C155" s="83">
        <v>42272.04</v>
      </c>
      <c r="D155" s="83">
        <v>28997.040000000001</v>
      </c>
      <c r="E155" s="83">
        <v>13275</v>
      </c>
      <c r="F155" s="83">
        <v>0.69</v>
      </c>
      <c r="G155" s="83" t="s">
        <v>592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598</v>
      </c>
      <c r="B156" s="83" t="s">
        <v>591</v>
      </c>
      <c r="C156" s="83">
        <v>12029.43</v>
      </c>
      <c r="D156" s="83">
        <v>8266.2999999999993</v>
      </c>
      <c r="E156" s="83">
        <v>3763.13</v>
      </c>
      <c r="F156" s="83">
        <v>0.69</v>
      </c>
      <c r="G156" s="83" t="s">
        <v>592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593</v>
      </c>
      <c r="B157" s="83" t="s">
        <v>591</v>
      </c>
      <c r="C157" s="83">
        <v>42007.98</v>
      </c>
      <c r="D157" s="83">
        <v>28816.43</v>
      </c>
      <c r="E157" s="83">
        <v>13191.55</v>
      </c>
      <c r="F157" s="83">
        <v>0.69</v>
      </c>
      <c r="G157" s="83" t="s">
        <v>592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599</v>
      </c>
      <c r="B158" s="83" t="s">
        <v>591</v>
      </c>
      <c r="C158" s="83">
        <v>11979.51</v>
      </c>
      <c r="D158" s="83">
        <v>8232.3700000000008</v>
      </c>
      <c r="E158" s="83">
        <v>3747.14</v>
      </c>
      <c r="F158" s="83">
        <v>0.69</v>
      </c>
      <c r="G158" s="83" t="s">
        <v>592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594</v>
      </c>
      <c r="B159" s="83" t="s">
        <v>591</v>
      </c>
      <c r="C159" s="83">
        <v>572228.56999999995</v>
      </c>
      <c r="D159" s="83">
        <v>354901.46</v>
      </c>
      <c r="E159" s="83">
        <v>217327.11</v>
      </c>
      <c r="F159" s="83">
        <v>0.62</v>
      </c>
      <c r="G159" s="83" t="s">
        <v>592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600</v>
      </c>
      <c r="B160" s="83" t="s">
        <v>591</v>
      </c>
      <c r="C160" s="83">
        <v>55362.25</v>
      </c>
      <c r="D160" s="83">
        <v>35133.089999999997</v>
      </c>
      <c r="E160" s="83">
        <v>20229.16</v>
      </c>
      <c r="F160" s="83">
        <v>0.63</v>
      </c>
      <c r="G160" s="83" t="s">
        <v>592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595</v>
      </c>
      <c r="B161" s="83" t="s">
        <v>591</v>
      </c>
      <c r="C161" s="83">
        <v>538812.13</v>
      </c>
      <c r="D161" s="83">
        <v>337501.12</v>
      </c>
      <c r="E161" s="83">
        <v>201311.02</v>
      </c>
      <c r="F161" s="83">
        <v>0.63</v>
      </c>
      <c r="G161" s="83" t="s">
        <v>592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596</v>
      </c>
      <c r="B162" s="83" t="s">
        <v>591</v>
      </c>
      <c r="C162" s="83">
        <v>33362.050000000003</v>
      </c>
      <c r="D162" s="83">
        <v>22805.7</v>
      </c>
      <c r="E162" s="83">
        <v>10556.35</v>
      </c>
      <c r="F162" s="83">
        <v>0.68</v>
      </c>
      <c r="G162" s="83" t="s">
        <v>592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597</v>
      </c>
      <c r="B163" s="83" t="s">
        <v>591</v>
      </c>
      <c r="C163" s="83">
        <v>32753.07</v>
      </c>
      <c r="D163" s="83">
        <v>22390.720000000001</v>
      </c>
      <c r="E163" s="83">
        <v>10362.35</v>
      </c>
      <c r="F163" s="83">
        <v>0.68</v>
      </c>
      <c r="G163" s="83" t="s">
        <v>592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601</v>
      </c>
      <c r="B164" s="83" t="s">
        <v>591</v>
      </c>
      <c r="C164" s="83">
        <v>59013.07</v>
      </c>
      <c r="D164" s="83">
        <v>37056.400000000001</v>
      </c>
      <c r="E164" s="83">
        <v>21956.67</v>
      </c>
      <c r="F164" s="83">
        <v>0.63</v>
      </c>
      <c r="G164" s="83" t="s">
        <v>592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602</v>
      </c>
      <c r="B165" s="83" t="s">
        <v>591</v>
      </c>
      <c r="C165" s="83">
        <v>4044.82</v>
      </c>
      <c r="D165" s="83">
        <v>2524.44</v>
      </c>
      <c r="E165" s="83">
        <v>1520.38</v>
      </c>
      <c r="F165" s="83">
        <v>0.62</v>
      </c>
      <c r="G165" s="83" t="s">
        <v>592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825</v>
      </c>
      <c r="B166" s="83" t="s">
        <v>591</v>
      </c>
      <c r="C166" s="83">
        <v>840813.96</v>
      </c>
      <c r="D166" s="83">
        <v>555966</v>
      </c>
      <c r="E166" s="83">
        <v>284847.96999999997</v>
      </c>
      <c r="F166" s="83">
        <v>0.66</v>
      </c>
      <c r="G166" s="83" t="s">
        <v>592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240</v>
      </c>
      <c r="C168" s="83" t="s">
        <v>586</v>
      </c>
      <c r="D168" s="83" t="s">
        <v>581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622</v>
      </c>
      <c r="B169" s="83" t="s">
        <v>604</v>
      </c>
      <c r="C169" s="83">
        <v>134589.6</v>
      </c>
      <c r="D169" s="83" t="s">
        <v>592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603</v>
      </c>
      <c r="B170" s="83" t="s">
        <v>604</v>
      </c>
      <c r="C170" s="83">
        <v>96895.55</v>
      </c>
      <c r="D170" s="83" t="s">
        <v>592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610</v>
      </c>
      <c r="B171" s="83" t="s">
        <v>604</v>
      </c>
      <c r="C171" s="83">
        <v>82265.37</v>
      </c>
      <c r="D171" s="83" t="s">
        <v>592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618</v>
      </c>
      <c r="B172" s="83" t="s">
        <v>604</v>
      </c>
      <c r="C172" s="83">
        <v>45074.720000000001</v>
      </c>
      <c r="D172" s="83" t="s">
        <v>592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625</v>
      </c>
      <c r="B173" s="83" t="s">
        <v>604</v>
      </c>
      <c r="C173" s="83">
        <v>20345.63</v>
      </c>
      <c r="D173" s="83" t="s">
        <v>592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818</v>
      </c>
      <c r="B174" s="83" t="s">
        <v>819</v>
      </c>
      <c r="C174" s="83">
        <v>12531.03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623</v>
      </c>
      <c r="B175" s="83" t="s">
        <v>604</v>
      </c>
      <c r="C175" s="83">
        <v>138143.29999999999</v>
      </c>
      <c r="D175" s="83" t="s">
        <v>592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624</v>
      </c>
      <c r="B176" s="83" t="s">
        <v>604</v>
      </c>
      <c r="C176" s="83">
        <v>58296.69</v>
      </c>
      <c r="D176" s="83" t="s">
        <v>592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609</v>
      </c>
      <c r="B177" s="83" t="s">
        <v>604</v>
      </c>
      <c r="C177" s="83">
        <v>155635.48000000001</v>
      </c>
      <c r="D177" s="83" t="s">
        <v>592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611</v>
      </c>
      <c r="B178" s="83" t="s">
        <v>604</v>
      </c>
      <c r="C178" s="83">
        <v>303588.71000000002</v>
      </c>
      <c r="D178" s="83" t="s">
        <v>592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607</v>
      </c>
      <c r="B179" s="83" t="s">
        <v>604</v>
      </c>
      <c r="C179" s="83">
        <v>1249.73</v>
      </c>
      <c r="D179" s="83" t="s">
        <v>592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605</v>
      </c>
      <c r="B180" s="83" t="s">
        <v>604</v>
      </c>
      <c r="C180" s="83">
        <v>26594.52</v>
      </c>
      <c r="D180" s="83" t="s">
        <v>592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606</v>
      </c>
      <c r="B181" s="83" t="s">
        <v>604</v>
      </c>
      <c r="C181" s="83">
        <v>23449.040000000001</v>
      </c>
      <c r="D181" s="83" t="s">
        <v>592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612</v>
      </c>
      <c r="B182" s="83" t="s">
        <v>604</v>
      </c>
      <c r="C182" s="83">
        <v>16011.86</v>
      </c>
      <c r="D182" s="83" t="s">
        <v>592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619</v>
      </c>
      <c r="B183" s="83" t="s">
        <v>604</v>
      </c>
      <c r="C183" s="83">
        <v>4665.62</v>
      </c>
      <c r="D183" s="83" t="s">
        <v>592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613</v>
      </c>
      <c r="B184" s="83" t="s">
        <v>604</v>
      </c>
      <c r="C184" s="83">
        <v>16021.75</v>
      </c>
      <c r="D184" s="83" t="s">
        <v>592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620</v>
      </c>
      <c r="B185" s="83" t="s">
        <v>604</v>
      </c>
      <c r="C185" s="83">
        <v>4669.66</v>
      </c>
      <c r="D185" s="83" t="s">
        <v>592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614</v>
      </c>
      <c r="B186" s="83" t="s">
        <v>604</v>
      </c>
      <c r="C186" s="83">
        <v>757424.29</v>
      </c>
      <c r="D186" s="83" t="s">
        <v>592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621</v>
      </c>
      <c r="B187" s="83" t="s">
        <v>604</v>
      </c>
      <c r="C187" s="83">
        <v>48546.51</v>
      </c>
      <c r="D187" s="83" t="s">
        <v>592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615</v>
      </c>
      <c r="B188" s="83" t="s">
        <v>604</v>
      </c>
      <c r="C188" s="83">
        <v>757424.29</v>
      </c>
      <c r="D188" s="83" t="s">
        <v>592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616</v>
      </c>
      <c r="B189" s="83" t="s">
        <v>604</v>
      </c>
      <c r="C189" s="83">
        <v>15726.41</v>
      </c>
      <c r="D189" s="83" t="s">
        <v>592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617</v>
      </c>
      <c r="B190" s="83" t="s">
        <v>604</v>
      </c>
      <c r="C190" s="83">
        <v>15715.42</v>
      </c>
      <c r="D190" s="83" t="s">
        <v>592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608</v>
      </c>
      <c r="B191" s="83" t="s">
        <v>604</v>
      </c>
      <c r="C191" s="83">
        <v>1905.45</v>
      </c>
      <c r="D191" s="83" t="s">
        <v>592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626</v>
      </c>
      <c r="B192" s="83" t="s">
        <v>604</v>
      </c>
      <c r="C192" s="83">
        <v>40987.519999999997</v>
      </c>
      <c r="D192" s="83" t="s">
        <v>592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627</v>
      </c>
      <c r="B193" s="83" t="s">
        <v>604</v>
      </c>
      <c r="C193" s="83">
        <v>2683.71</v>
      </c>
      <c r="D193" s="83" t="s">
        <v>592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826</v>
      </c>
      <c r="B194" s="83" t="s">
        <v>604</v>
      </c>
      <c r="C194" s="83">
        <v>124128.75</v>
      </c>
      <c r="D194" s="83" t="s">
        <v>592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240</v>
      </c>
      <c r="C196" s="83" t="s">
        <v>628</v>
      </c>
      <c r="D196" s="83" t="s">
        <v>629</v>
      </c>
      <c r="E196" s="83" t="s">
        <v>630</v>
      </c>
      <c r="F196" s="83" t="s">
        <v>631</v>
      </c>
      <c r="G196" s="83" t="s">
        <v>632</v>
      </c>
      <c r="H196" s="83" t="s">
        <v>633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820</v>
      </c>
      <c r="B197" s="83" t="s">
        <v>638</v>
      </c>
      <c r="C197" s="83">
        <v>0.54</v>
      </c>
      <c r="D197" s="83">
        <v>50</v>
      </c>
      <c r="E197" s="83">
        <v>0.38</v>
      </c>
      <c r="F197" s="83">
        <v>35.85</v>
      </c>
      <c r="G197" s="83">
        <v>1</v>
      </c>
      <c r="H197" s="83" t="s">
        <v>821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648</v>
      </c>
      <c r="B198" s="83" t="s">
        <v>635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636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649</v>
      </c>
      <c r="B199" s="83" t="s">
        <v>635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636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634</v>
      </c>
      <c r="B200" s="83" t="s">
        <v>635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636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637</v>
      </c>
      <c r="B201" s="83" t="s">
        <v>638</v>
      </c>
      <c r="C201" s="83">
        <v>0.52</v>
      </c>
      <c r="D201" s="83">
        <v>331</v>
      </c>
      <c r="E201" s="83">
        <v>2.02</v>
      </c>
      <c r="F201" s="83">
        <v>1287.0999999999999</v>
      </c>
      <c r="G201" s="83">
        <v>1</v>
      </c>
      <c r="H201" s="83" t="s">
        <v>639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645</v>
      </c>
      <c r="B202" s="83" t="s">
        <v>638</v>
      </c>
      <c r="C202" s="83">
        <v>0.52</v>
      </c>
      <c r="D202" s="83">
        <v>331</v>
      </c>
      <c r="E202" s="83">
        <v>0.57999999999999996</v>
      </c>
      <c r="F202" s="83">
        <v>367.63</v>
      </c>
      <c r="G202" s="83">
        <v>1</v>
      </c>
      <c r="H202" s="83" t="s">
        <v>639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640</v>
      </c>
      <c r="B203" s="83" t="s">
        <v>638</v>
      </c>
      <c r="C203" s="83">
        <v>0.52</v>
      </c>
      <c r="D203" s="83">
        <v>331</v>
      </c>
      <c r="E203" s="83">
        <v>2.0099999999999998</v>
      </c>
      <c r="F203" s="83">
        <v>1279.32</v>
      </c>
      <c r="G203" s="83">
        <v>1</v>
      </c>
      <c r="H203" s="83" t="s">
        <v>639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646</v>
      </c>
      <c r="B204" s="83" t="s">
        <v>638</v>
      </c>
      <c r="C204" s="83">
        <v>0.52</v>
      </c>
      <c r="D204" s="83">
        <v>331</v>
      </c>
      <c r="E204" s="83">
        <v>0.57999999999999996</v>
      </c>
      <c r="F204" s="83">
        <v>366.19</v>
      </c>
      <c r="G204" s="83">
        <v>1</v>
      </c>
      <c r="H204" s="83" t="s">
        <v>639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641</v>
      </c>
      <c r="B205" s="83" t="s">
        <v>638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639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647</v>
      </c>
      <c r="B206" s="83" t="s">
        <v>638</v>
      </c>
      <c r="C206" s="83">
        <v>0.52</v>
      </c>
      <c r="D206" s="83">
        <v>331</v>
      </c>
      <c r="E206" s="83">
        <v>2.13</v>
      </c>
      <c r="F206" s="83">
        <v>1358.69</v>
      </c>
      <c r="G206" s="83">
        <v>1</v>
      </c>
      <c r="H206" s="83" t="s">
        <v>639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642</v>
      </c>
      <c r="B207" s="83" t="s">
        <v>638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639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643</v>
      </c>
      <c r="B208" s="83" t="s">
        <v>638</v>
      </c>
      <c r="C208" s="83">
        <v>0.52</v>
      </c>
      <c r="D208" s="83">
        <v>331</v>
      </c>
      <c r="E208" s="83">
        <v>1.59</v>
      </c>
      <c r="F208" s="83">
        <v>1011.07</v>
      </c>
      <c r="G208" s="83">
        <v>1</v>
      </c>
      <c r="H208" s="83" t="s">
        <v>639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644</v>
      </c>
      <c r="B209" s="83" t="s">
        <v>638</v>
      </c>
      <c r="C209" s="83">
        <v>0.52</v>
      </c>
      <c r="D209" s="83">
        <v>331</v>
      </c>
      <c r="E209" s="83">
        <v>1.56</v>
      </c>
      <c r="F209" s="83">
        <v>993.18</v>
      </c>
      <c r="G209" s="83">
        <v>1</v>
      </c>
      <c r="H209" s="83" t="s">
        <v>639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651</v>
      </c>
      <c r="B210" s="83" t="s">
        <v>638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650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652</v>
      </c>
      <c r="B211" s="83" t="s">
        <v>638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650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827</v>
      </c>
      <c r="B212" s="83" t="s">
        <v>638</v>
      </c>
      <c r="C212" s="83">
        <v>0.61</v>
      </c>
      <c r="D212" s="83">
        <v>1017.59</v>
      </c>
      <c r="E212" s="83">
        <v>41.12</v>
      </c>
      <c r="F212" s="83">
        <v>68125.429999999993</v>
      </c>
      <c r="G212" s="83">
        <v>1</v>
      </c>
      <c r="H212" s="83" t="s">
        <v>650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240</v>
      </c>
      <c r="C214" s="83" t="s">
        <v>653</v>
      </c>
      <c r="D214" s="83" t="s">
        <v>654</v>
      </c>
      <c r="E214" s="83" t="s">
        <v>655</v>
      </c>
      <c r="F214" s="83" t="s">
        <v>656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661</v>
      </c>
      <c r="B215" s="83" t="s">
        <v>658</v>
      </c>
      <c r="C215" s="83" t="s">
        <v>659</v>
      </c>
      <c r="D215" s="83">
        <v>179352</v>
      </c>
      <c r="E215" s="83">
        <v>22721.39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660</v>
      </c>
      <c r="B216" s="83" t="s">
        <v>658</v>
      </c>
      <c r="C216" s="83" t="s">
        <v>659</v>
      </c>
      <c r="D216" s="83">
        <v>179352</v>
      </c>
      <c r="E216" s="83">
        <v>18295.13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657</v>
      </c>
      <c r="B217" s="83" t="s">
        <v>658</v>
      </c>
      <c r="C217" s="83" t="s">
        <v>659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240</v>
      </c>
      <c r="C219" s="83" t="s">
        <v>662</v>
      </c>
      <c r="D219" s="83" t="s">
        <v>663</v>
      </c>
      <c r="E219" s="83" t="s">
        <v>664</v>
      </c>
      <c r="F219" s="83" t="s">
        <v>665</v>
      </c>
      <c r="G219" s="83" t="s">
        <v>666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667</v>
      </c>
      <c r="B220" s="83" t="s">
        <v>668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669</v>
      </c>
      <c r="C222" s="83" t="s">
        <v>670</v>
      </c>
      <c r="D222" s="83" t="s">
        <v>671</v>
      </c>
      <c r="E222" s="83" t="s">
        <v>672</v>
      </c>
      <c r="F222" s="83" t="s">
        <v>673</v>
      </c>
      <c r="G222" s="83" t="s">
        <v>674</v>
      </c>
      <c r="H222" s="83" t="s">
        <v>675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676</v>
      </c>
      <c r="B223" s="83">
        <v>177392.19990000001</v>
      </c>
      <c r="C223" s="83">
        <v>262.22179999999997</v>
      </c>
      <c r="D223" s="83">
        <v>951.86710000000005</v>
      </c>
      <c r="E223" s="83">
        <v>0</v>
      </c>
      <c r="F223" s="83">
        <v>1.9E-3</v>
      </c>
      <c r="G223" s="84">
        <v>4746220</v>
      </c>
      <c r="H223" s="83">
        <v>71914.214800000002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677</v>
      </c>
      <c r="B224" s="83">
        <v>163487.04759999999</v>
      </c>
      <c r="C224" s="83">
        <v>244.0958</v>
      </c>
      <c r="D224" s="83">
        <v>900.08119999999997</v>
      </c>
      <c r="E224" s="83">
        <v>0</v>
      </c>
      <c r="F224" s="83">
        <v>1.8E-3</v>
      </c>
      <c r="G224" s="84">
        <v>4488110</v>
      </c>
      <c r="H224" s="83">
        <v>66529.540200000003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678</v>
      </c>
      <c r="B225" s="83">
        <v>179733.31469999999</v>
      </c>
      <c r="C225" s="83">
        <v>269.73399999999998</v>
      </c>
      <c r="D225" s="83">
        <v>1002.511</v>
      </c>
      <c r="E225" s="83">
        <v>0</v>
      </c>
      <c r="F225" s="83">
        <v>1.9E-3</v>
      </c>
      <c r="G225" s="84">
        <v>4998920</v>
      </c>
      <c r="H225" s="83">
        <v>73284.404500000004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679</v>
      </c>
      <c r="B226" s="83">
        <v>188197.11379999999</v>
      </c>
      <c r="C226" s="83">
        <v>288.18869999999998</v>
      </c>
      <c r="D226" s="83">
        <v>1103.7909</v>
      </c>
      <c r="E226" s="83">
        <v>0</v>
      </c>
      <c r="F226" s="83">
        <v>2.0999999999999999E-3</v>
      </c>
      <c r="G226" s="84">
        <v>5504190</v>
      </c>
      <c r="H226" s="83">
        <v>77333.347800000003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385</v>
      </c>
      <c r="B227" s="83">
        <v>203186.96109999999</v>
      </c>
      <c r="C227" s="83">
        <v>315.20850000000002</v>
      </c>
      <c r="D227" s="83">
        <v>1229.9223999999999</v>
      </c>
      <c r="E227" s="83">
        <v>0</v>
      </c>
      <c r="F227" s="83">
        <v>2.3999999999999998E-3</v>
      </c>
      <c r="G227" s="84">
        <v>6133330</v>
      </c>
      <c r="H227" s="83">
        <v>83915.508600000001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680</v>
      </c>
      <c r="B228" s="83">
        <v>229308.9087</v>
      </c>
      <c r="C228" s="83">
        <v>361.22469999999998</v>
      </c>
      <c r="D228" s="83">
        <v>1439.6696999999999</v>
      </c>
      <c r="E228" s="83">
        <v>0</v>
      </c>
      <c r="F228" s="83">
        <v>2.7000000000000001E-3</v>
      </c>
      <c r="G228" s="84">
        <v>7179510</v>
      </c>
      <c r="H228" s="83">
        <v>95274.675799999997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681</v>
      </c>
      <c r="B229" s="83">
        <v>250312.14689999999</v>
      </c>
      <c r="C229" s="83">
        <v>396.61810000000003</v>
      </c>
      <c r="D229" s="83">
        <v>1593.2227</v>
      </c>
      <c r="E229" s="83">
        <v>0</v>
      </c>
      <c r="F229" s="83">
        <v>3.0000000000000001E-3</v>
      </c>
      <c r="G229" s="84">
        <v>7945350</v>
      </c>
      <c r="H229" s="83">
        <v>104241.0622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682</v>
      </c>
      <c r="B230" s="83">
        <v>247451.98749999999</v>
      </c>
      <c r="C230" s="83">
        <v>391.74279999999999</v>
      </c>
      <c r="D230" s="83">
        <v>1571.7905000000001</v>
      </c>
      <c r="E230" s="83">
        <v>0</v>
      </c>
      <c r="F230" s="83">
        <v>3.0000000000000001E-3</v>
      </c>
      <c r="G230" s="84">
        <v>7838460</v>
      </c>
      <c r="H230" s="83">
        <v>103014.276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683</v>
      </c>
      <c r="B231" s="83">
        <v>219460.4418</v>
      </c>
      <c r="C231" s="83">
        <v>344.6619</v>
      </c>
      <c r="D231" s="83">
        <v>1367.9799</v>
      </c>
      <c r="E231" s="83">
        <v>0</v>
      </c>
      <c r="F231" s="83">
        <v>2.5999999999999999E-3</v>
      </c>
      <c r="G231" s="84">
        <v>6821960</v>
      </c>
      <c r="H231" s="83">
        <v>91073.762600000002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684</v>
      </c>
      <c r="B232" s="83">
        <v>195265.3701</v>
      </c>
      <c r="C232" s="83">
        <v>301.61840000000001</v>
      </c>
      <c r="D232" s="83">
        <v>1169.7415000000001</v>
      </c>
      <c r="E232" s="83">
        <v>0</v>
      </c>
      <c r="F232" s="83">
        <v>2.2000000000000001E-3</v>
      </c>
      <c r="G232" s="84">
        <v>5833170</v>
      </c>
      <c r="H232" s="83">
        <v>80508.676200000002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685</v>
      </c>
      <c r="B233" s="83">
        <v>172836.91450000001</v>
      </c>
      <c r="C233" s="83">
        <v>261.6515</v>
      </c>
      <c r="D233" s="83">
        <v>985.35509999999999</v>
      </c>
      <c r="E233" s="83">
        <v>0</v>
      </c>
      <c r="F233" s="83">
        <v>1.9E-3</v>
      </c>
      <c r="G233" s="84">
        <v>4913470</v>
      </c>
      <c r="H233" s="83">
        <v>70708.122300000003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686</v>
      </c>
      <c r="B234" s="83">
        <v>176427.33180000001</v>
      </c>
      <c r="C234" s="83">
        <v>262.68700000000001</v>
      </c>
      <c r="D234" s="83">
        <v>964.46839999999997</v>
      </c>
      <c r="E234" s="83">
        <v>0</v>
      </c>
      <c r="F234" s="83">
        <v>1.9E-3</v>
      </c>
      <c r="G234" s="84">
        <v>4809130</v>
      </c>
      <c r="H234" s="83">
        <v>71719.657399999996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687</v>
      </c>
      <c r="B236" s="84">
        <v>2403060</v>
      </c>
      <c r="C236" s="83">
        <v>3699.6532999999999</v>
      </c>
      <c r="D236" s="83">
        <v>14280.4004</v>
      </c>
      <c r="E236" s="83">
        <v>0</v>
      </c>
      <c r="F236" s="83">
        <v>2.7400000000000001E-2</v>
      </c>
      <c r="G236" s="84">
        <v>71211800</v>
      </c>
      <c r="H236" s="83">
        <v>989517.24820000003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688</v>
      </c>
      <c r="B237" s="83">
        <v>163487.04759999999</v>
      </c>
      <c r="C237" s="83">
        <v>244.0958</v>
      </c>
      <c r="D237" s="83">
        <v>900.08119999999997</v>
      </c>
      <c r="E237" s="83">
        <v>0</v>
      </c>
      <c r="F237" s="83">
        <v>1.8E-3</v>
      </c>
      <c r="G237" s="84">
        <v>4488110</v>
      </c>
      <c r="H237" s="83">
        <v>66529.540200000003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689</v>
      </c>
      <c r="B238" s="83">
        <v>250312.14689999999</v>
      </c>
      <c r="C238" s="83">
        <v>396.61810000000003</v>
      </c>
      <c r="D238" s="83">
        <v>1593.2227</v>
      </c>
      <c r="E238" s="83">
        <v>0</v>
      </c>
      <c r="F238" s="83">
        <v>3.0000000000000001E-3</v>
      </c>
      <c r="G238" s="84">
        <v>7945350</v>
      </c>
      <c r="H238" s="83">
        <v>104241.0622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690</v>
      </c>
      <c r="C240" s="83" t="s">
        <v>691</v>
      </c>
      <c r="D240" s="83" t="s">
        <v>692</v>
      </c>
      <c r="E240" s="83" t="s">
        <v>693</v>
      </c>
      <c r="F240" s="83" t="s">
        <v>694</v>
      </c>
      <c r="G240" s="83" t="s">
        <v>695</v>
      </c>
      <c r="H240" s="83" t="s">
        <v>696</v>
      </c>
      <c r="I240" s="83" t="s">
        <v>697</v>
      </c>
      <c r="J240" s="83" t="s">
        <v>698</v>
      </c>
      <c r="K240" s="83" t="s">
        <v>699</v>
      </c>
      <c r="L240" s="83" t="s">
        <v>700</v>
      </c>
      <c r="M240" s="83" t="s">
        <v>701</v>
      </c>
      <c r="N240" s="83" t="s">
        <v>702</v>
      </c>
      <c r="O240" s="83" t="s">
        <v>703</v>
      </c>
      <c r="P240" s="83" t="s">
        <v>704</v>
      </c>
      <c r="Q240" s="83" t="s">
        <v>705</v>
      </c>
      <c r="R240" s="83" t="s">
        <v>706</v>
      </c>
      <c r="S240" s="83" t="s">
        <v>707</v>
      </c>
    </row>
    <row r="241" spans="1:19">
      <c r="A241" s="83" t="s">
        <v>676</v>
      </c>
      <c r="B241" s="84">
        <v>622818000000</v>
      </c>
      <c r="C241" s="83">
        <v>403884.103</v>
      </c>
      <c r="D241" s="83" t="s">
        <v>842</v>
      </c>
      <c r="E241" s="83">
        <v>177438.022</v>
      </c>
      <c r="F241" s="83">
        <v>92719.3</v>
      </c>
      <c r="G241" s="83">
        <v>43446.724999999999</v>
      </c>
      <c r="H241" s="83">
        <v>0</v>
      </c>
      <c r="I241" s="83">
        <v>25408.414000000001</v>
      </c>
      <c r="J241" s="83">
        <v>11888</v>
      </c>
      <c r="K241" s="83">
        <v>1511.549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2583.3029999999999</v>
      </c>
      <c r="R241" s="83">
        <v>0</v>
      </c>
      <c r="S241" s="83">
        <v>0</v>
      </c>
    </row>
    <row r="242" spans="1:19">
      <c r="A242" s="83" t="s">
        <v>677</v>
      </c>
      <c r="B242" s="84">
        <v>588948000000</v>
      </c>
      <c r="C242" s="83">
        <v>422725.22200000001</v>
      </c>
      <c r="D242" s="83" t="s">
        <v>746</v>
      </c>
      <c r="E242" s="83">
        <v>177438.022</v>
      </c>
      <c r="F242" s="83">
        <v>92719.3</v>
      </c>
      <c r="G242" s="83">
        <v>46086.423999999999</v>
      </c>
      <c r="H242" s="83">
        <v>0</v>
      </c>
      <c r="I242" s="83">
        <v>41167.042000000001</v>
      </c>
      <c r="J242" s="83">
        <v>11888</v>
      </c>
      <c r="K242" s="83">
        <v>1839.9010000000001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2697.7429999999999</v>
      </c>
      <c r="R242" s="83">
        <v>0</v>
      </c>
      <c r="S242" s="83">
        <v>0</v>
      </c>
    </row>
    <row r="243" spans="1:19">
      <c r="A243" s="83" t="s">
        <v>678</v>
      </c>
      <c r="B243" s="84">
        <v>655979000000</v>
      </c>
      <c r="C243" s="83">
        <v>445585.19300000003</v>
      </c>
      <c r="D243" s="83" t="s">
        <v>767</v>
      </c>
      <c r="E243" s="83">
        <v>177438.022</v>
      </c>
      <c r="F243" s="83">
        <v>92719.3</v>
      </c>
      <c r="G243" s="83">
        <v>47841.186999999998</v>
      </c>
      <c r="H243" s="83">
        <v>0</v>
      </c>
      <c r="I243" s="83">
        <v>61833.998</v>
      </c>
      <c r="J243" s="83">
        <v>11888</v>
      </c>
      <c r="K243" s="83">
        <v>2159.6619999999998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2816.2330000000002</v>
      </c>
      <c r="R243" s="83">
        <v>0</v>
      </c>
      <c r="S243" s="83">
        <v>0</v>
      </c>
    </row>
    <row r="244" spans="1:19">
      <c r="A244" s="83" t="s">
        <v>679</v>
      </c>
      <c r="B244" s="84">
        <v>722282000000</v>
      </c>
      <c r="C244" s="83">
        <v>526837.92000000004</v>
      </c>
      <c r="D244" s="83" t="s">
        <v>768</v>
      </c>
      <c r="E244" s="83">
        <v>177438.022</v>
      </c>
      <c r="F244" s="83">
        <v>92719.3</v>
      </c>
      <c r="G244" s="83">
        <v>52911.913999999997</v>
      </c>
      <c r="H244" s="83">
        <v>0</v>
      </c>
      <c r="I244" s="83">
        <v>136997.93100000001</v>
      </c>
      <c r="J244" s="83">
        <v>11888</v>
      </c>
      <c r="K244" s="83">
        <v>3495.9839999999999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2497.9780000000001</v>
      </c>
      <c r="R244" s="83">
        <v>0</v>
      </c>
      <c r="S244" s="83">
        <v>0</v>
      </c>
    </row>
    <row r="245" spans="1:19">
      <c r="A245" s="83" t="s">
        <v>385</v>
      </c>
      <c r="B245" s="84">
        <v>804840000000</v>
      </c>
      <c r="C245" s="83">
        <v>564524.72</v>
      </c>
      <c r="D245" s="83" t="s">
        <v>756</v>
      </c>
      <c r="E245" s="83">
        <v>177438.022</v>
      </c>
      <c r="F245" s="83">
        <v>92719.3</v>
      </c>
      <c r="G245" s="83">
        <v>55098.796999999999</v>
      </c>
      <c r="H245" s="83">
        <v>0</v>
      </c>
      <c r="I245" s="83">
        <v>171542.34599999999</v>
      </c>
      <c r="J245" s="83">
        <v>11888</v>
      </c>
      <c r="K245" s="83">
        <v>3805.953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3143.5120000000002</v>
      </c>
      <c r="R245" s="83">
        <v>0</v>
      </c>
      <c r="S245" s="83">
        <v>0</v>
      </c>
    </row>
    <row r="246" spans="1:19">
      <c r="A246" s="83" t="s">
        <v>680</v>
      </c>
      <c r="B246" s="84">
        <v>942124000000</v>
      </c>
      <c r="C246" s="83">
        <v>694500.56400000001</v>
      </c>
      <c r="D246" s="83" t="s">
        <v>749</v>
      </c>
      <c r="E246" s="83">
        <v>177438.022</v>
      </c>
      <c r="F246" s="83">
        <v>92719.3</v>
      </c>
      <c r="G246" s="83">
        <v>59525.430999999997</v>
      </c>
      <c r="H246" s="83">
        <v>0</v>
      </c>
      <c r="I246" s="83">
        <v>296722.41800000001</v>
      </c>
      <c r="J246" s="83">
        <v>11888</v>
      </c>
      <c r="K246" s="83">
        <v>4730.7969999999996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2587.8049999999998</v>
      </c>
      <c r="R246" s="83">
        <v>0</v>
      </c>
      <c r="S246" s="83">
        <v>0</v>
      </c>
    </row>
    <row r="247" spans="1:19">
      <c r="A247" s="83" t="s">
        <v>681</v>
      </c>
      <c r="B247" s="84">
        <v>1042620000000</v>
      </c>
      <c r="C247" s="83">
        <v>682561.05700000003</v>
      </c>
      <c r="D247" s="83" t="s">
        <v>843</v>
      </c>
      <c r="E247" s="83">
        <v>177438.022</v>
      </c>
      <c r="F247" s="83">
        <v>92719.3</v>
      </c>
      <c r="G247" s="83">
        <v>58801.857000000004</v>
      </c>
      <c r="H247" s="83">
        <v>0</v>
      </c>
      <c r="I247" s="83">
        <v>284620.75699999998</v>
      </c>
      <c r="J247" s="83">
        <v>11888</v>
      </c>
      <c r="K247" s="83">
        <v>5609.8450000000003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2594.4839999999999</v>
      </c>
      <c r="R247" s="83">
        <v>0</v>
      </c>
      <c r="S247" s="83">
        <v>0</v>
      </c>
    </row>
    <row r="248" spans="1:19">
      <c r="A248" s="83" t="s">
        <v>682</v>
      </c>
      <c r="B248" s="84">
        <v>1028590000000</v>
      </c>
      <c r="C248" s="83">
        <v>650031.34</v>
      </c>
      <c r="D248" s="83" t="s">
        <v>770</v>
      </c>
      <c r="E248" s="83">
        <v>177438.022</v>
      </c>
      <c r="F248" s="83">
        <v>92719.3</v>
      </c>
      <c r="G248" s="83">
        <v>58132.141000000003</v>
      </c>
      <c r="H248" s="83">
        <v>0</v>
      </c>
      <c r="I248" s="83">
        <v>251944.223</v>
      </c>
      <c r="J248" s="83">
        <v>11888</v>
      </c>
      <c r="K248" s="83">
        <v>6408.7979999999998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2612.0650000000001</v>
      </c>
      <c r="R248" s="83">
        <v>0</v>
      </c>
      <c r="S248" s="83">
        <v>0</v>
      </c>
    </row>
    <row r="249" spans="1:19">
      <c r="A249" s="83" t="s">
        <v>683</v>
      </c>
      <c r="B249" s="84">
        <v>895205000000</v>
      </c>
      <c r="C249" s="83">
        <v>591416.57299999997</v>
      </c>
      <c r="D249" s="83" t="s">
        <v>844</v>
      </c>
      <c r="E249" s="83">
        <v>157821.345</v>
      </c>
      <c r="F249" s="83">
        <v>80166.317999999999</v>
      </c>
      <c r="G249" s="83">
        <v>57475.991999999998</v>
      </c>
      <c r="H249" s="83">
        <v>0</v>
      </c>
      <c r="I249" s="83">
        <v>227455.141</v>
      </c>
      <c r="J249" s="83">
        <v>11888</v>
      </c>
      <c r="K249" s="83">
        <v>5156.741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2564.2440000000001</v>
      </c>
      <c r="R249" s="83">
        <v>0</v>
      </c>
      <c r="S249" s="83">
        <v>0</v>
      </c>
    </row>
    <row r="250" spans="1:19">
      <c r="A250" s="83" t="s">
        <v>684</v>
      </c>
      <c r="B250" s="84">
        <v>765452000000</v>
      </c>
      <c r="C250" s="83">
        <v>511363.277</v>
      </c>
      <c r="D250" s="83" t="s">
        <v>771</v>
      </c>
      <c r="E250" s="83">
        <v>177438.022</v>
      </c>
      <c r="F250" s="83">
        <v>92719.3</v>
      </c>
      <c r="G250" s="83">
        <v>52950.512000000002</v>
      </c>
      <c r="H250" s="83">
        <v>0</v>
      </c>
      <c r="I250" s="83">
        <v>121593.212</v>
      </c>
      <c r="J250" s="83">
        <v>11888</v>
      </c>
      <c r="K250" s="83">
        <v>3421.4639999999999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2463.9769999999999</v>
      </c>
      <c r="R250" s="83">
        <v>0</v>
      </c>
      <c r="S250" s="83">
        <v>0</v>
      </c>
    </row>
    <row r="251" spans="1:19">
      <c r="A251" s="83" t="s">
        <v>685</v>
      </c>
      <c r="B251" s="84">
        <v>644766000000</v>
      </c>
      <c r="C251" s="83">
        <v>432375.76899999997</v>
      </c>
      <c r="D251" s="83" t="s">
        <v>845</v>
      </c>
      <c r="E251" s="83">
        <v>177438.022</v>
      </c>
      <c r="F251" s="83">
        <v>92719.3</v>
      </c>
      <c r="G251" s="83">
        <v>46788.606</v>
      </c>
      <c r="H251" s="83">
        <v>0</v>
      </c>
      <c r="I251" s="83">
        <v>49913.317000000003</v>
      </c>
      <c r="J251" s="83">
        <v>11888</v>
      </c>
      <c r="K251" s="83">
        <v>1973.904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2765.8290000000002</v>
      </c>
      <c r="R251" s="83">
        <v>0</v>
      </c>
      <c r="S251" s="83">
        <v>0</v>
      </c>
    </row>
    <row r="252" spans="1:19">
      <c r="A252" s="83" t="s">
        <v>686</v>
      </c>
      <c r="B252" s="84">
        <v>631074000000</v>
      </c>
      <c r="C252" s="83">
        <v>416363.88799999998</v>
      </c>
      <c r="D252" s="83" t="s">
        <v>772</v>
      </c>
      <c r="E252" s="83">
        <v>177438.022</v>
      </c>
      <c r="F252" s="83">
        <v>92719.3</v>
      </c>
      <c r="G252" s="83">
        <v>44486.860999999997</v>
      </c>
      <c r="H252" s="83">
        <v>0</v>
      </c>
      <c r="I252" s="83">
        <v>36929.108999999997</v>
      </c>
      <c r="J252" s="83">
        <v>11888</v>
      </c>
      <c r="K252" s="83">
        <v>1759.7470000000001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2254.058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687</v>
      </c>
      <c r="B254" s="84">
        <v>9344700000000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688</v>
      </c>
      <c r="B255" s="84">
        <v>588948000000</v>
      </c>
      <c r="C255" s="83">
        <v>403884.103</v>
      </c>
      <c r="D255" s="83"/>
      <c r="E255" s="83">
        <v>157821.345</v>
      </c>
      <c r="F255" s="83">
        <v>80166.317999999999</v>
      </c>
      <c r="G255" s="83">
        <v>43446.724999999999</v>
      </c>
      <c r="H255" s="83">
        <v>0</v>
      </c>
      <c r="I255" s="83">
        <v>25408.414000000001</v>
      </c>
      <c r="J255" s="83">
        <v>11888</v>
      </c>
      <c r="K255" s="83">
        <v>1511.549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2254.058</v>
      </c>
      <c r="R255" s="83">
        <v>0</v>
      </c>
      <c r="S255" s="83">
        <v>0</v>
      </c>
    </row>
    <row r="256" spans="1:19">
      <c r="A256" s="83" t="s">
        <v>689</v>
      </c>
      <c r="B256" s="84">
        <v>1042620000000</v>
      </c>
      <c r="C256" s="83">
        <v>694500.56400000001</v>
      </c>
      <c r="D256" s="83"/>
      <c r="E256" s="83">
        <v>177438.022</v>
      </c>
      <c r="F256" s="83">
        <v>92719.3</v>
      </c>
      <c r="G256" s="83">
        <v>59525.430999999997</v>
      </c>
      <c r="H256" s="83">
        <v>0</v>
      </c>
      <c r="I256" s="83">
        <v>296722.41800000001</v>
      </c>
      <c r="J256" s="83">
        <v>11888</v>
      </c>
      <c r="K256" s="83">
        <v>6408.7979999999998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3143.5120000000002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710</v>
      </c>
      <c r="C258" s="83" t="s">
        <v>711</v>
      </c>
      <c r="D258" s="83" t="s">
        <v>131</v>
      </c>
      <c r="E258" s="83" t="s">
        <v>286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712</v>
      </c>
      <c r="B259" s="83">
        <v>239222.36</v>
      </c>
      <c r="C259" s="83">
        <v>51261.87</v>
      </c>
      <c r="D259" s="83">
        <v>0</v>
      </c>
      <c r="E259" s="83">
        <v>290484.23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713</v>
      </c>
      <c r="B260" s="83">
        <v>21.09</v>
      </c>
      <c r="C260" s="83">
        <v>4.5199999999999996</v>
      </c>
      <c r="D260" s="83">
        <v>0</v>
      </c>
      <c r="E260" s="83">
        <v>25.6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714</v>
      </c>
      <c r="B261" s="83">
        <v>21.09</v>
      </c>
      <c r="C261" s="83">
        <v>4.5199999999999996</v>
      </c>
      <c r="D261" s="83">
        <v>0</v>
      </c>
      <c r="E261" s="83">
        <v>25.6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1"/>
      <c r="C262" s="81"/>
      <c r="D262" s="81"/>
      <c r="E262" s="81"/>
      <c r="F262" s="81"/>
      <c r="G262" s="81"/>
    </row>
    <row r="263" spans="1:19">
      <c r="A263" s="81"/>
      <c r="B263" s="81"/>
      <c r="C263" s="81"/>
      <c r="D263" s="81"/>
      <c r="E263" s="81"/>
      <c r="F263" s="81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34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RmLghtSch</vt:lpstr>
      <vt:lpstr>EqpSch</vt:lpstr>
      <vt:lpstr>RmEqpSch</vt:lpstr>
      <vt:lpstr>OccSch</vt:lpstr>
      <vt:lpstr>RmOccSch</vt:lpstr>
      <vt:lpstr>HeatSch</vt:lpstr>
      <vt:lpstr>CoolSch</vt:lpstr>
      <vt:lpstr>Miami!lghotel01miami_10</vt:lpstr>
      <vt:lpstr>Houston!lghotel02houston_10</vt:lpstr>
      <vt:lpstr>Phoenix!lghotel03phoenix_10</vt:lpstr>
      <vt:lpstr>Atlanta!lghotel04atlanta_10</vt:lpstr>
      <vt:lpstr>LosAngeles!lghotel05losangeles_10</vt:lpstr>
      <vt:lpstr>LasVegas!lghotel06lasvegas_10</vt:lpstr>
      <vt:lpstr>SanFrancisco!lghotel07sanfrancisco_10</vt:lpstr>
      <vt:lpstr>Baltimore!lghotel08baltimore_10</vt:lpstr>
      <vt:lpstr>Albuquerque!lghotel09albuquerque_10</vt:lpstr>
      <vt:lpstr>Seattle!lghotel10seattle_10</vt:lpstr>
      <vt:lpstr>Chicago!lghotel11chicago_10</vt:lpstr>
      <vt:lpstr>Boulder!lghotel12boulder_10</vt:lpstr>
      <vt:lpstr>Minneapolis!lghotel13minneapolis_10</vt:lpstr>
      <vt:lpstr>Helena!lghotel14helena_10</vt:lpstr>
      <vt:lpstr>Duluth!lghotel15duluth_10</vt:lpstr>
      <vt:lpstr>Fairbanks!lghotel16fairbanks_10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2008-04-24T21:18:06Z</cp:lastPrinted>
  <dcterms:created xsi:type="dcterms:W3CDTF">2007-11-14T19:26:56Z</dcterms:created>
  <dcterms:modified xsi:type="dcterms:W3CDTF">2010-03-11T23:01:28Z</dcterms:modified>
</cp:coreProperties>
</file>