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814"/>
  </bookViews>
  <sheets>
    <sheet name="BuildingSummary" sheetId="8" r:id="rId1"/>
    <sheet name="ZoneSummary" sheetId="10" r:id="rId2"/>
    <sheet name="LocationSummary" sheetId="19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36" r:id="rId25"/>
    <sheet name="Schedules" sheetId="2" r:id="rId26"/>
    <sheet name="LghtSch" sheetId="12" r:id="rId27"/>
    <sheet name="OccSch" sheetId="13" r:id="rId28"/>
    <sheet name="EqpSch" sheetId="14" r:id="rId29"/>
    <sheet name="HeatSch" sheetId="15" r:id="rId30"/>
    <sheet name="CoolSch" sheetId="16" r:id="rId31"/>
  </sheets>
  <definedNames>
    <definedName name="_xlnm._FilterDatabase" localSheetId="2" hidden="1">LocationSummary!$C$33:$C$33</definedName>
    <definedName name="lgoff01miami_7" localSheetId="3">Miami!$A$1:$S$190</definedName>
    <definedName name="lgoff02houston_7" localSheetId="4">Houston!$A$1:$S$190</definedName>
    <definedName name="lgoff03phoenix_7" localSheetId="5">Phoenix!$A$1:$S$190</definedName>
    <definedName name="lgoff04atlanta_7" localSheetId="6">Atlanta!$A$1:$S$190</definedName>
    <definedName name="lgoff05losangeles_7" localSheetId="7">LosAngeles!$A$1:$S$190</definedName>
    <definedName name="lgoff06lasvegas_7" localSheetId="8">LasVegas!$A$1:$S$190</definedName>
    <definedName name="lgoff07sanfrancisco_7" localSheetId="9">SanFrancisco!$A$1:$S$190</definedName>
    <definedName name="lgoff08baltimore_7" localSheetId="10">Baltimore!$A$1:$S$190</definedName>
    <definedName name="lgoff09albuquerque_7" localSheetId="11">Albuquerque!$A$1:$S$190</definedName>
    <definedName name="lgoff10seattle_7" localSheetId="12">Seattle!$A$1:$S$190</definedName>
    <definedName name="lgoff11chicago_7" localSheetId="13">Chicago!$A$1:$S$190</definedName>
    <definedName name="lgoff12boulder_7" localSheetId="14">Boulder!$A$1:$S$190</definedName>
    <definedName name="lgoff13minneapolis_7" localSheetId="15">Minneapolis!$A$1:$S$190</definedName>
    <definedName name="lgoff14helena_7" localSheetId="16">Helena!$A$1:$S$190</definedName>
    <definedName name="lgoff15duluth_7" localSheetId="17">Duluth!$A$1:$S$190</definedName>
    <definedName name="lgoff16fairbanks_7" localSheetId="18">Fairbanks!$A$1:$S$190</definedName>
  </definedNames>
  <calcPr calcId="125725"/>
</workbook>
</file>

<file path=xl/calcChain.xml><?xml version="1.0" encoding="utf-8"?>
<calcChain xmlns="http://schemas.openxmlformats.org/spreadsheetml/2006/main">
  <c r="D23" i="19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5"/>
  <c r="R13"/>
  <c r="Q25"/>
  <c r="Q13"/>
  <c r="P25"/>
  <c r="P13"/>
  <c r="O25"/>
  <c r="O13"/>
  <c r="N25"/>
  <c r="N13"/>
  <c r="M25"/>
  <c r="M13"/>
  <c r="L25"/>
  <c r="L13"/>
  <c r="K25"/>
  <c r="K13"/>
  <c r="J25"/>
  <c r="J13"/>
  <c r="I25"/>
  <c r="I13"/>
  <c r="H25"/>
  <c r="H13"/>
  <c r="G25"/>
  <c r="G13"/>
  <c r="F25"/>
  <c r="F13"/>
  <c r="E25"/>
  <c r="E13"/>
  <c r="D25"/>
  <c r="D13"/>
  <c r="C25"/>
  <c r="C13"/>
  <c r="B37"/>
  <c r="B38"/>
  <c r="B39"/>
  <c r="B36"/>
  <c r="R222"/>
  <c r="Q222"/>
  <c r="P222"/>
  <c r="O222"/>
  <c r="N222"/>
  <c r="M222"/>
  <c r="L222"/>
  <c r="K222"/>
  <c r="J222"/>
  <c r="I222"/>
  <c r="H222"/>
  <c r="G222"/>
  <c r="F222"/>
  <c r="E222"/>
  <c r="D222"/>
  <c r="C222"/>
  <c r="R228"/>
  <c r="Q228"/>
  <c r="P228"/>
  <c r="O228"/>
  <c r="N228"/>
  <c r="M228"/>
  <c r="L228"/>
  <c r="K228"/>
  <c r="J228"/>
  <c r="I228"/>
  <c r="H228"/>
  <c r="G228"/>
  <c r="F228"/>
  <c r="E228"/>
  <c r="D228"/>
  <c r="C228"/>
  <c r="R227"/>
  <c r="Q227"/>
  <c r="P227"/>
  <c r="O227"/>
  <c r="N227"/>
  <c r="M227"/>
  <c r="L227"/>
  <c r="K227"/>
  <c r="J227"/>
  <c r="I227"/>
  <c r="H227"/>
  <c r="G227"/>
  <c r="F227"/>
  <c r="E227"/>
  <c r="D227"/>
  <c r="C227"/>
  <c r="R226"/>
  <c r="Q226"/>
  <c r="P226"/>
  <c r="O226"/>
  <c r="N226"/>
  <c r="M226"/>
  <c r="L226"/>
  <c r="K226"/>
  <c r="J226"/>
  <c r="I226"/>
  <c r="H226"/>
  <c r="G226"/>
  <c r="F226"/>
  <c r="E226"/>
  <c r="D226"/>
  <c r="C226"/>
  <c r="R225"/>
  <c r="Q225"/>
  <c r="P225"/>
  <c r="O225"/>
  <c r="N225"/>
  <c r="M225"/>
  <c r="L225"/>
  <c r="K225"/>
  <c r="J225"/>
  <c r="I225"/>
  <c r="H225"/>
  <c r="G225"/>
  <c r="F225"/>
  <c r="E225"/>
  <c r="D225"/>
  <c r="C225"/>
  <c r="R224"/>
  <c r="Q224"/>
  <c r="P224"/>
  <c r="O224"/>
  <c r="N224"/>
  <c r="M224"/>
  <c r="L224"/>
  <c r="K224"/>
  <c r="J224"/>
  <c r="I224"/>
  <c r="H224"/>
  <c r="G224"/>
  <c r="F224"/>
  <c r="E224"/>
  <c r="D224"/>
  <c r="C224"/>
  <c r="R223"/>
  <c r="Q223"/>
  <c r="P223"/>
  <c r="O223"/>
  <c r="N223"/>
  <c r="M223"/>
  <c r="L223"/>
  <c r="K223"/>
  <c r="J223"/>
  <c r="I223"/>
  <c r="H223"/>
  <c r="G223"/>
  <c r="F223"/>
  <c r="E223"/>
  <c r="D223"/>
  <c r="C22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5"/>
  <c r="Q205"/>
  <c r="P205"/>
  <c r="O205"/>
  <c r="N205"/>
  <c r="M205"/>
  <c r="L205"/>
  <c r="K205"/>
  <c r="J205"/>
  <c r="I205"/>
  <c r="H205"/>
  <c r="G205"/>
  <c r="F205"/>
  <c r="E205"/>
  <c r="D205"/>
  <c r="C205"/>
  <c r="R204"/>
  <c r="Q204"/>
  <c r="P204"/>
  <c r="O204"/>
  <c r="N204"/>
  <c r="M204"/>
  <c r="L204"/>
  <c r="K204"/>
  <c r="J204"/>
  <c r="I204"/>
  <c r="H204"/>
  <c r="G204"/>
  <c r="F204"/>
  <c r="E204"/>
  <c r="D204"/>
  <c r="C204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192"/>
  <c r="Q192"/>
  <c r="P192"/>
  <c r="O192"/>
  <c r="N192"/>
  <c r="M192"/>
  <c r="L192"/>
  <c r="K192"/>
  <c r="J192"/>
  <c r="I192"/>
  <c r="H192"/>
  <c r="G192"/>
  <c r="F192"/>
  <c r="E192"/>
  <c r="D192"/>
  <c r="C192"/>
  <c r="R191"/>
  <c r="Q191"/>
  <c r="P191"/>
  <c r="O191"/>
  <c r="N191"/>
  <c r="M191"/>
  <c r="L191"/>
  <c r="K191"/>
  <c r="J191"/>
  <c r="I191"/>
  <c r="H191"/>
  <c r="G191"/>
  <c r="F191"/>
  <c r="E191"/>
  <c r="D191"/>
  <c r="C191"/>
  <c r="R190"/>
  <c r="Q190"/>
  <c r="P190"/>
  <c r="O190"/>
  <c r="N190"/>
  <c r="M190"/>
  <c r="L190"/>
  <c r="K190"/>
  <c r="J190"/>
  <c r="I190"/>
  <c r="H190"/>
  <c r="G190"/>
  <c r="F190"/>
  <c r="E190"/>
  <c r="D190"/>
  <c r="C190"/>
  <c r="R189"/>
  <c r="Q189"/>
  <c r="P189"/>
  <c r="O189"/>
  <c r="N189"/>
  <c r="M189"/>
  <c r="L189"/>
  <c r="K189"/>
  <c r="J189"/>
  <c r="I189"/>
  <c r="H189"/>
  <c r="G189"/>
  <c r="F189"/>
  <c r="E189"/>
  <c r="D189"/>
  <c r="C189"/>
  <c r="R201"/>
  <c r="Q201"/>
  <c r="P201"/>
  <c r="O201"/>
  <c r="N201"/>
  <c r="M201"/>
  <c r="L201"/>
  <c r="K201"/>
  <c r="J201"/>
  <c r="I201"/>
  <c r="H201"/>
  <c r="G201"/>
  <c r="F201"/>
  <c r="E201"/>
  <c r="D201"/>
  <c r="C201"/>
  <c r="R188"/>
  <c r="Q188"/>
  <c r="P188"/>
  <c r="O188"/>
  <c r="N188"/>
  <c r="M188"/>
  <c r="L188"/>
  <c r="K188"/>
  <c r="J188"/>
  <c r="I188"/>
  <c r="H188"/>
  <c r="G188"/>
  <c r="F188"/>
  <c r="E188"/>
  <c r="D188"/>
  <c r="C188"/>
  <c r="R53"/>
  <c r="Q53"/>
  <c r="P53"/>
  <c r="O53"/>
  <c r="N53"/>
  <c r="M53"/>
  <c r="L53"/>
  <c r="K53"/>
  <c r="J53"/>
  <c r="I53"/>
  <c r="H53"/>
  <c r="G53"/>
  <c r="F53"/>
  <c r="E53"/>
  <c r="D53"/>
  <c r="C53"/>
  <c r="R50"/>
  <c r="Q50"/>
  <c r="P50"/>
  <c r="O50"/>
  <c r="N50"/>
  <c r="M50"/>
  <c r="L50"/>
  <c r="K50"/>
  <c r="J50"/>
  <c r="I50"/>
  <c r="H50"/>
  <c r="G50"/>
  <c r="F50"/>
  <c r="E50"/>
  <c r="D50"/>
  <c r="C50"/>
  <c r="R51"/>
  <c r="Q51"/>
  <c r="P51"/>
  <c r="O51"/>
  <c r="N51"/>
  <c r="M51"/>
  <c r="L51"/>
  <c r="K51"/>
  <c r="J51"/>
  <c r="I51"/>
  <c r="H51"/>
  <c r="G51"/>
  <c r="F51"/>
  <c r="E51"/>
  <c r="D51"/>
  <c r="C51"/>
  <c r="R48"/>
  <c r="Q48"/>
  <c r="P48"/>
  <c r="O48"/>
  <c r="N48"/>
  <c r="M48"/>
  <c r="L48"/>
  <c r="K48"/>
  <c r="J48"/>
  <c r="I48"/>
  <c r="H48"/>
  <c r="G48"/>
  <c r="F48"/>
  <c r="E48"/>
  <c r="D48"/>
  <c r="C48"/>
  <c r="R47"/>
  <c r="Q47"/>
  <c r="P47"/>
  <c r="O47"/>
  <c r="N47"/>
  <c r="M47"/>
  <c r="L47"/>
  <c r="K47"/>
  <c r="J47"/>
  <c r="I47"/>
  <c r="H47"/>
  <c r="G47"/>
  <c r="F47"/>
  <c r="E47"/>
  <c r="D47"/>
  <c r="C47"/>
  <c r="R220"/>
  <c r="R219"/>
  <c r="R218"/>
  <c r="R217"/>
  <c r="R185"/>
  <c r="R184"/>
  <c r="R183"/>
  <c r="R182"/>
  <c r="R181"/>
  <c r="R180"/>
  <c r="R179"/>
  <c r="R178"/>
  <c r="R177"/>
  <c r="R176"/>
  <c r="R175"/>
  <c r="R174"/>
  <c r="R173"/>
  <c r="R172"/>
  <c r="R171"/>
  <c r="R170"/>
  <c r="R168"/>
  <c r="R167"/>
  <c r="R166"/>
  <c r="R165"/>
  <c r="R164"/>
  <c r="R163"/>
  <c r="R162"/>
  <c r="R161"/>
  <c r="R160"/>
  <c r="R159"/>
  <c r="R158"/>
  <c r="R157"/>
  <c r="R156"/>
  <c r="R155"/>
  <c r="R154"/>
  <c r="R152"/>
  <c r="R151"/>
  <c r="R150"/>
  <c r="R149"/>
  <c r="R148"/>
  <c r="R147"/>
  <c r="R146"/>
  <c r="R145"/>
  <c r="R144"/>
  <c r="R143"/>
  <c r="R142"/>
  <c r="R141"/>
  <c r="R140"/>
  <c r="R139"/>
  <c r="R138"/>
  <c r="R136"/>
  <c r="R135"/>
  <c r="R134"/>
  <c r="R133"/>
  <c r="R132"/>
  <c r="R131"/>
  <c r="R130"/>
  <c r="R129"/>
  <c r="R128"/>
  <c r="R127"/>
  <c r="R126"/>
  <c r="R125"/>
  <c r="R124"/>
  <c r="R123"/>
  <c r="R122"/>
  <c r="R119"/>
  <c r="R118"/>
  <c r="R117"/>
  <c r="R116"/>
  <c r="R115"/>
  <c r="R114"/>
  <c r="R113"/>
  <c r="R112"/>
  <c r="R111"/>
  <c r="R110"/>
  <c r="R109"/>
  <c r="R108"/>
  <c r="R107"/>
  <c r="R106"/>
  <c r="R105"/>
  <c r="R104"/>
  <c r="R102"/>
  <c r="R101"/>
  <c r="R100"/>
  <c r="R99"/>
  <c r="R98"/>
  <c r="R97"/>
  <c r="R96"/>
  <c r="R95"/>
  <c r="R94"/>
  <c r="R93"/>
  <c r="R92"/>
  <c r="R91"/>
  <c r="R90"/>
  <c r="R89"/>
  <c r="R88"/>
  <c r="R86"/>
  <c r="R85"/>
  <c r="R84"/>
  <c r="R83"/>
  <c r="R82"/>
  <c r="R81"/>
  <c r="R80"/>
  <c r="R79"/>
  <c r="R78"/>
  <c r="R77"/>
  <c r="R76"/>
  <c r="R75"/>
  <c r="R74"/>
  <c r="R73"/>
  <c r="R72"/>
  <c r="R70"/>
  <c r="R69"/>
  <c r="R68"/>
  <c r="R67"/>
  <c r="R66"/>
  <c r="R65"/>
  <c r="R64"/>
  <c r="R63"/>
  <c r="R62"/>
  <c r="R61"/>
  <c r="R60"/>
  <c r="R59"/>
  <c r="R58"/>
  <c r="R57"/>
  <c r="R56"/>
  <c r="R44"/>
  <c r="R43"/>
  <c r="R42"/>
  <c r="R41"/>
  <c r="R34"/>
  <c r="R33"/>
  <c r="R31"/>
  <c r="R29"/>
  <c r="R17"/>
  <c r="R16"/>
  <c r="R15"/>
  <c r="R10"/>
  <c r="Q220"/>
  <c r="Q219"/>
  <c r="Q218"/>
  <c r="Q217"/>
  <c r="Q185"/>
  <c r="Q184"/>
  <c r="Q183"/>
  <c r="Q182"/>
  <c r="Q181"/>
  <c r="Q180"/>
  <c r="Q179"/>
  <c r="Q178"/>
  <c r="Q177"/>
  <c r="Q176"/>
  <c r="Q175"/>
  <c r="Q174"/>
  <c r="Q173"/>
  <c r="Q172"/>
  <c r="Q171"/>
  <c r="Q170"/>
  <c r="Q168"/>
  <c r="Q167"/>
  <c r="Q166"/>
  <c r="Q165"/>
  <c r="Q164"/>
  <c r="Q163"/>
  <c r="Q162"/>
  <c r="Q161"/>
  <c r="Q160"/>
  <c r="Q159"/>
  <c r="Q158"/>
  <c r="Q157"/>
  <c r="Q156"/>
  <c r="Q155"/>
  <c r="Q154"/>
  <c r="Q152"/>
  <c r="Q151"/>
  <c r="Q150"/>
  <c r="Q149"/>
  <c r="Q148"/>
  <c r="Q147"/>
  <c r="Q146"/>
  <c r="Q145"/>
  <c r="Q144"/>
  <c r="Q143"/>
  <c r="Q142"/>
  <c r="Q141"/>
  <c r="Q140"/>
  <c r="Q139"/>
  <c r="Q138"/>
  <c r="Q136"/>
  <c r="Q135"/>
  <c r="Q134"/>
  <c r="Q133"/>
  <c r="Q132"/>
  <c r="Q131"/>
  <c r="Q130"/>
  <c r="Q129"/>
  <c r="Q128"/>
  <c r="Q127"/>
  <c r="Q126"/>
  <c r="Q125"/>
  <c r="Q124"/>
  <c r="Q123"/>
  <c r="Q122"/>
  <c r="Q119"/>
  <c r="Q118"/>
  <c r="Q117"/>
  <c r="Q116"/>
  <c r="Q115"/>
  <c r="Q114"/>
  <c r="Q113"/>
  <c r="Q112"/>
  <c r="Q111"/>
  <c r="Q110"/>
  <c r="Q109"/>
  <c r="Q108"/>
  <c r="Q107"/>
  <c r="Q106"/>
  <c r="Q105"/>
  <c r="Q104"/>
  <c r="Q102"/>
  <c r="Q101"/>
  <c r="Q100"/>
  <c r="Q99"/>
  <c r="Q98"/>
  <c r="Q97"/>
  <c r="Q96"/>
  <c r="Q95"/>
  <c r="Q94"/>
  <c r="Q93"/>
  <c r="Q92"/>
  <c r="Q91"/>
  <c r="Q90"/>
  <c r="Q89"/>
  <c r="Q88"/>
  <c r="Q86"/>
  <c r="Q85"/>
  <c r="Q84"/>
  <c r="Q83"/>
  <c r="Q82"/>
  <c r="Q81"/>
  <c r="Q80"/>
  <c r="Q79"/>
  <c r="Q78"/>
  <c r="Q77"/>
  <c r="Q76"/>
  <c r="Q75"/>
  <c r="Q74"/>
  <c r="Q73"/>
  <c r="Q72"/>
  <c r="Q70"/>
  <c r="Q69"/>
  <c r="Q68"/>
  <c r="Q67"/>
  <c r="Q66"/>
  <c r="Q65"/>
  <c r="Q64"/>
  <c r="Q63"/>
  <c r="Q62"/>
  <c r="Q61"/>
  <c r="Q60"/>
  <c r="Q59"/>
  <c r="Q58"/>
  <c r="Q57"/>
  <c r="Q56"/>
  <c r="Q44"/>
  <c r="Q43"/>
  <c r="Q42"/>
  <c r="Q41"/>
  <c r="Q34"/>
  <c r="Q33"/>
  <c r="Q31"/>
  <c r="Q29"/>
  <c r="Q17"/>
  <c r="Q16"/>
  <c r="Q15"/>
  <c r="Q10"/>
  <c r="P220"/>
  <c r="P219"/>
  <c r="P218"/>
  <c r="P217"/>
  <c r="P185"/>
  <c r="P184"/>
  <c r="P183"/>
  <c r="P182"/>
  <c r="P181"/>
  <c r="P180"/>
  <c r="P179"/>
  <c r="P178"/>
  <c r="P177"/>
  <c r="P176"/>
  <c r="P175"/>
  <c r="P174"/>
  <c r="P173"/>
  <c r="P172"/>
  <c r="P171"/>
  <c r="P170"/>
  <c r="P168"/>
  <c r="P167"/>
  <c r="P166"/>
  <c r="P165"/>
  <c r="P164"/>
  <c r="P163"/>
  <c r="P162"/>
  <c r="P161"/>
  <c r="P160"/>
  <c r="P159"/>
  <c r="P158"/>
  <c r="P157"/>
  <c r="P156"/>
  <c r="P155"/>
  <c r="P154"/>
  <c r="P152"/>
  <c r="P151"/>
  <c r="P150"/>
  <c r="P149"/>
  <c r="P148"/>
  <c r="P147"/>
  <c r="P146"/>
  <c r="P145"/>
  <c r="P144"/>
  <c r="P143"/>
  <c r="P142"/>
  <c r="P141"/>
  <c r="P140"/>
  <c r="P139"/>
  <c r="P138"/>
  <c r="P136"/>
  <c r="P135"/>
  <c r="P134"/>
  <c r="P133"/>
  <c r="P132"/>
  <c r="P131"/>
  <c r="P130"/>
  <c r="P129"/>
  <c r="P128"/>
  <c r="P127"/>
  <c r="P126"/>
  <c r="P125"/>
  <c r="P124"/>
  <c r="P123"/>
  <c r="P122"/>
  <c r="P119"/>
  <c r="P118"/>
  <c r="P117"/>
  <c r="P116"/>
  <c r="P115"/>
  <c r="P114"/>
  <c r="P113"/>
  <c r="P112"/>
  <c r="P111"/>
  <c r="P110"/>
  <c r="P109"/>
  <c r="P108"/>
  <c r="P107"/>
  <c r="P106"/>
  <c r="P105"/>
  <c r="P104"/>
  <c r="P102"/>
  <c r="P101"/>
  <c r="P100"/>
  <c r="P99"/>
  <c r="P98"/>
  <c r="P97"/>
  <c r="P96"/>
  <c r="P95"/>
  <c r="P94"/>
  <c r="P93"/>
  <c r="P92"/>
  <c r="P91"/>
  <c r="P90"/>
  <c r="P89"/>
  <c r="P88"/>
  <c r="P86"/>
  <c r="P85"/>
  <c r="P84"/>
  <c r="P83"/>
  <c r="P82"/>
  <c r="P81"/>
  <c r="P80"/>
  <c r="P79"/>
  <c r="P78"/>
  <c r="P77"/>
  <c r="P76"/>
  <c r="P75"/>
  <c r="P74"/>
  <c r="P73"/>
  <c r="P72"/>
  <c r="P70"/>
  <c r="P69"/>
  <c r="P68"/>
  <c r="P67"/>
  <c r="P66"/>
  <c r="P65"/>
  <c r="P64"/>
  <c r="P63"/>
  <c r="P62"/>
  <c r="P61"/>
  <c r="P60"/>
  <c r="P59"/>
  <c r="P58"/>
  <c r="P57"/>
  <c r="P56"/>
  <c r="P44"/>
  <c r="P43"/>
  <c r="P42"/>
  <c r="P41"/>
  <c r="P34"/>
  <c r="P33"/>
  <c r="P31"/>
  <c r="P29"/>
  <c r="P17"/>
  <c r="P16"/>
  <c r="P15"/>
  <c r="P10"/>
  <c r="O220"/>
  <c r="O219"/>
  <c r="O218"/>
  <c r="O217"/>
  <c r="O185"/>
  <c r="O184"/>
  <c r="O183"/>
  <c r="O182"/>
  <c r="O181"/>
  <c r="O180"/>
  <c r="O179"/>
  <c r="O178"/>
  <c r="O177"/>
  <c r="O176"/>
  <c r="O175"/>
  <c r="O174"/>
  <c r="O173"/>
  <c r="O172"/>
  <c r="O171"/>
  <c r="O170"/>
  <c r="O168"/>
  <c r="O167"/>
  <c r="O166"/>
  <c r="O165"/>
  <c r="O164"/>
  <c r="O163"/>
  <c r="O162"/>
  <c r="O161"/>
  <c r="O160"/>
  <c r="O159"/>
  <c r="O158"/>
  <c r="O157"/>
  <c r="O156"/>
  <c r="O155"/>
  <c r="O154"/>
  <c r="O152"/>
  <c r="O151"/>
  <c r="O150"/>
  <c r="O149"/>
  <c r="O148"/>
  <c r="O147"/>
  <c r="O146"/>
  <c r="O145"/>
  <c r="O144"/>
  <c r="O143"/>
  <c r="O142"/>
  <c r="O141"/>
  <c r="O140"/>
  <c r="O139"/>
  <c r="O138"/>
  <c r="O136"/>
  <c r="O135"/>
  <c r="O134"/>
  <c r="O133"/>
  <c r="O132"/>
  <c r="O131"/>
  <c r="O130"/>
  <c r="O129"/>
  <c r="O128"/>
  <c r="O127"/>
  <c r="O126"/>
  <c r="O125"/>
  <c r="O124"/>
  <c r="O123"/>
  <c r="O122"/>
  <c r="O119"/>
  <c r="O118"/>
  <c r="O117"/>
  <c r="O116"/>
  <c r="O115"/>
  <c r="O114"/>
  <c r="O113"/>
  <c r="O112"/>
  <c r="O111"/>
  <c r="O110"/>
  <c r="O109"/>
  <c r="O108"/>
  <c r="O107"/>
  <c r="O106"/>
  <c r="O105"/>
  <c r="O104"/>
  <c r="O102"/>
  <c r="O101"/>
  <c r="O100"/>
  <c r="O99"/>
  <c r="O98"/>
  <c r="O97"/>
  <c r="O96"/>
  <c r="O95"/>
  <c r="O94"/>
  <c r="O93"/>
  <c r="O92"/>
  <c r="O91"/>
  <c r="O90"/>
  <c r="O89"/>
  <c r="O88"/>
  <c r="O86"/>
  <c r="O85"/>
  <c r="O84"/>
  <c r="O83"/>
  <c r="O82"/>
  <c r="O81"/>
  <c r="O80"/>
  <c r="O79"/>
  <c r="O78"/>
  <c r="O77"/>
  <c r="O76"/>
  <c r="O75"/>
  <c r="O74"/>
  <c r="O73"/>
  <c r="O72"/>
  <c r="O70"/>
  <c r="O69"/>
  <c r="O68"/>
  <c r="O67"/>
  <c r="O66"/>
  <c r="O65"/>
  <c r="O64"/>
  <c r="O63"/>
  <c r="O62"/>
  <c r="O61"/>
  <c r="O60"/>
  <c r="O59"/>
  <c r="O58"/>
  <c r="O57"/>
  <c r="O56"/>
  <c r="O44"/>
  <c r="O43"/>
  <c r="O42"/>
  <c r="O41"/>
  <c r="O34"/>
  <c r="O33"/>
  <c r="O31"/>
  <c r="O29"/>
  <c r="O17"/>
  <c r="O16"/>
  <c r="O15"/>
  <c r="O10"/>
  <c r="N220"/>
  <c r="N219"/>
  <c r="N218"/>
  <c r="N217"/>
  <c r="N185"/>
  <c r="N184"/>
  <c r="N183"/>
  <c r="N182"/>
  <c r="N181"/>
  <c r="N180"/>
  <c r="N179"/>
  <c r="N178"/>
  <c r="N177"/>
  <c r="N176"/>
  <c r="N175"/>
  <c r="N174"/>
  <c r="N173"/>
  <c r="N172"/>
  <c r="N171"/>
  <c r="N170"/>
  <c r="N168"/>
  <c r="N167"/>
  <c r="N166"/>
  <c r="N165"/>
  <c r="N164"/>
  <c r="N163"/>
  <c r="N162"/>
  <c r="N161"/>
  <c r="N160"/>
  <c r="N159"/>
  <c r="N158"/>
  <c r="N157"/>
  <c r="N156"/>
  <c r="N155"/>
  <c r="N154"/>
  <c r="N152"/>
  <c r="N151"/>
  <c r="N150"/>
  <c r="N149"/>
  <c r="N148"/>
  <c r="N147"/>
  <c r="N146"/>
  <c r="N145"/>
  <c r="N144"/>
  <c r="N143"/>
  <c r="N142"/>
  <c r="N141"/>
  <c r="N140"/>
  <c r="N139"/>
  <c r="N138"/>
  <c r="N136"/>
  <c r="N135"/>
  <c r="N134"/>
  <c r="N133"/>
  <c r="N132"/>
  <c r="N131"/>
  <c r="N130"/>
  <c r="N129"/>
  <c r="N128"/>
  <c r="N127"/>
  <c r="N126"/>
  <c r="N125"/>
  <c r="N124"/>
  <c r="N123"/>
  <c r="N122"/>
  <c r="N119"/>
  <c r="N118"/>
  <c r="N117"/>
  <c r="N116"/>
  <c r="N115"/>
  <c r="N114"/>
  <c r="N113"/>
  <c r="N112"/>
  <c r="N111"/>
  <c r="N110"/>
  <c r="N109"/>
  <c r="N108"/>
  <c r="N107"/>
  <c r="N106"/>
  <c r="N105"/>
  <c r="N104"/>
  <c r="N102"/>
  <c r="N101"/>
  <c r="N100"/>
  <c r="N99"/>
  <c r="N98"/>
  <c r="N97"/>
  <c r="N96"/>
  <c r="N95"/>
  <c r="N94"/>
  <c r="N93"/>
  <c r="N92"/>
  <c r="N91"/>
  <c r="N90"/>
  <c r="N89"/>
  <c r="N88"/>
  <c r="N86"/>
  <c r="N85"/>
  <c r="N84"/>
  <c r="N83"/>
  <c r="N82"/>
  <c r="N81"/>
  <c r="N80"/>
  <c r="N79"/>
  <c r="N78"/>
  <c r="N77"/>
  <c r="N76"/>
  <c r="N75"/>
  <c r="N74"/>
  <c r="N73"/>
  <c r="N72"/>
  <c r="N70"/>
  <c r="N69"/>
  <c r="N68"/>
  <c r="N67"/>
  <c r="N66"/>
  <c r="N65"/>
  <c r="N64"/>
  <c r="N63"/>
  <c r="N62"/>
  <c r="N61"/>
  <c r="N60"/>
  <c r="N59"/>
  <c r="N58"/>
  <c r="N57"/>
  <c r="N56"/>
  <c r="N44"/>
  <c r="N43"/>
  <c r="N42"/>
  <c r="N41"/>
  <c r="N34"/>
  <c r="N33"/>
  <c r="N31"/>
  <c r="N29"/>
  <c r="N17"/>
  <c r="N16"/>
  <c r="N15"/>
  <c r="N10"/>
  <c r="M220"/>
  <c r="M219"/>
  <c r="M218"/>
  <c r="M217"/>
  <c r="M185"/>
  <c r="M184"/>
  <c r="M183"/>
  <c r="M182"/>
  <c r="M181"/>
  <c r="M180"/>
  <c r="M179"/>
  <c r="M178"/>
  <c r="M177"/>
  <c r="M176"/>
  <c r="M175"/>
  <c r="M174"/>
  <c r="M173"/>
  <c r="M172"/>
  <c r="M171"/>
  <c r="M170"/>
  <c r="M168"/>
  <c r="M167"/>
  <c r="M166"/>
  <c r="M165"/>
  <c r="M164"/>
  <c r="M163"/>
  <c r="M162"/>
  <c r="M161"/>
  <c r="M160"/>
  <c r="M159"/>
  <c r="M158"/>
  <c r="M157"/>
  <c r="M156"/>
  <c r="M155"/>
  <c r="M154"/>
  <c r="M152"/>
  <c r="M151"/>
  <c r="M150"/>
  <c r="M149"/>
  <c r="M148"/>
  <c r="M147"/>
  <c r="M146"/>
  <c r="M145"/>
  <c r="M144"/>
  <c r="M143"/>
  <c r="M142"/>
  <c r="M141"/>
  <c r="M140"/>
  <c r="M139"/>
  <c r="M138"/>
  <c r="M136"/>
  <c r="M135"/>
  <c r="M134"/>
  <c r="M133"/>
  <c r="M132"/>
  <c r="M131"/>
  <c r="M130"/>
  <c r="M129"/>
  <c r="M128"/>
  <c r="M127"/>
  <c r="M126"/>
  <c r="M125"/>
  <c r="M124"/>
  <c r="M123"/>
  <c r="M122"/>
  <c r="M119"/>
  <c r="M118"/>
  <c r="M117"/>
  <c r="M116"/>
  <c r="M115"/>
  <c r="M114"/>
  <c r="M113"/>
  <c r="M112"/>
  <c r="M111"/>
  <c r="M110"/>
  <c r="M109"/>
  <c r="M108"/>
  <c r="M107"/>
  <c r="M106"/>
  <c r="M105"/>
  <c r="M104"/>
  <c r="M102"/>
  <c r="M101"/>
  <c r="M100"/>
  <c r="M99"/>
  <c r="M98"/>
  <c r="M97"/>
  <c r="M96"/>
  <c r="M95"/>
  <c r="M94"/>
  <c r="M93"/>
  <c r="M92"/>
  <c r="M91"/>
  <c r="M90"/>
  <c r="M89"/>
  <c r="M88"/>
  <c r="M86"/>
  <c r="M85"/>
  <c r="M84"/>
  <c r="M83"/>
  <c r="M82"/>
  <c r="M81"/>
  <c r="M80"/>
  <c r="M79"/>
  <c r="M78"/>
  <c r="M77"/>
  <c r="M76"/>
  <c r="M75"/>
  <c r="M74"/>
  <c r="M73"/>
  <c r="M72"/>
  <c r="M70"/>
  <c r="M69"/>
  <c r="M68"/>
  <c r="M67"/>
  <c r="M66"/>
  <c r="M65"/>
  <c r="M64"/>
  <c r="M63"/>
  <c r="M62"/>
  <c r="M61"/>
  <c r="M60"/>
  <c r="M59"/>
  <c r="M58"/>
  <c r="M57"/>
  <c r="M56"/>
  <c r="M44"/>
  <c r="M43"/>
  <c r="M42"/>
  <c r="M41"/>
  <c r="M34"/>
  <c r="M33"/>
  <c r="M31"/>
  <c r="M29"/>
  <c r="M17"/>
  <c r="M16"/>
  <c r="M15"/>
  <c r="M10"/>
  <c r="L220"/>
  <c r="L219"/>
  <c r="L218"/>
  <c r="L217"/>
  <c r="L185"/>
  <c r="L184"/>
  <c r="L183"/>
  <c r="L182"/>
  <c r="L181"/>
  <c r="L180"/>
  <c r="L179"/>
  <c r="L178"/>
  <c r="L177"/>
  <c r="L176"/>
  <c r="L175"/>
  <c r="L174"/>
  <c r="L173"/>
  <c r="L172"/>
  <c r="L171"/>
  <c r="L170"/>
  <c r="L168"/>
  <c r="L167"/>
  <c r="L166"/>
  <c r="L165"/>
  <c r="L164"/>
  <c r="L163"/>
  <c r="L162"/>
  <c r="L161"/>
  <c r="L160"/>
  <c r="L159"/>
  <c r="L158"/>
  <c r="L157"/>
  <c r="L156"/>
  <c r="L155"/>
  <c r="L154"/>
  <c r="L152"/>
  <c r="L151"/>
  <c r="L150"/>
  <c r="L149"/>
  <c r="L148"/>
  <c r="L147"/>
  <c r="L146"/>
  <c r="L145"/>
  <c r="L144"/>
  <c r="L143"/>
  <c r="L142"/>
  <c r="L141"/>
  <c r="L140"/>
  <c r="L139"/>
  <c r="L138"/>
  <c r="L136"/>
  <c r="L135"/>
  <c r="L134"/>
  <c r="L133"/>
  <c r="L132"/>
  <c r="L131"/>
  <c r="L130"/>
  <c r="L129"/>
  <c r="L128"/>
  <c r="L127"/>
  <c r="L126"/>
  <c r="L125"/>
  <c r="L124"/>
  <c r="L123"/>
  <c r="L122"/>
  <c r="L119"/>
  <c r="L118"/>
  <c r="L117"/>
  <c r="L116"/>
  <c r="L115"/>
  <c r="L114"/>
  <c r="L113"/>
  <c r="L112"/>
  <c r="L111"/>
  <c r="L110"/>
  <c r="L109"/>
  <c r="L108"/>
  <c r="L107"/>
  <c r="L106"/>
  <c r="L105"/>
  <c r="L104"/>
  <c r="L102"/>
  <c r="L101"/>
  <c r="L100"/>
  <c r="L99"/>
  <c r="L98"/>
  <c r="L97"/>
  <c r="L96"/>
  <c r="L95"/>
  <c r="L94"/>
  <c r="L93"/>
  <c r="L92"/>
  <c r="L91"/>
  <c r="L90"/>
  <c r="L89"/>
  <c r="L88"/>
  <c r="L86"/>
  <c r="L85"/>
  <c r="L84"/>
  <c r="L83"/>
  <c r="L82"/>
  <c r="L81"/>
  <c r="L80"/>
  <c r="L79"/>
  <c r="L78"/>
  <c r="L77"/>
  <c r="L76"/>
  <c r="L75"/>
  <c r="L74"/>
  <c r="L73"/>
  <c r="L72"/>
  <c r="L70"/>
  <c r="L69"/>
  <c r="L68"/>
  <c r="L67"/>
  <c r="L66"/>
  <c r="L65"/>
  <c r="L64"/>
  <c r="L63"/>
  <c r="L62"/>
  <c r="L61"/>
  <c r="L60"/>
  <c r="L59"/>
  <c r="L58"/>
  <c r="L57"/>
  <c r="L56"/>
  <c r="L44"/>
  <c r="L43"/>
  <c r="L42"/>
  <c r="L41"/>
  <c r="L34"/>
  <c r="L33"/>
  <c r="L31"/>
  <c r="L29"/>
  <c r="L17"/>
  <c r="L16"/>
  <c r="L15"/>
  <c r="L10"/>
  <c r="K220"/>
  <c r="K219"/>
  <c r="K218"/>
  <c r="K217"/>
  <c r="K185"/>
  <c r="K184"/>
  <c r="K183"/>
  <c r="K182"/>
  <c r="K181"/>
  <c r="K180"/>
  <c r="K179"/>
  <c r="K178"/>
  <c r="K177"/>
  <c r="K176"/>
  <c r="K175"/>
  <c r="K174"/>
  <c r="K173"/>
  <c r="K172"/>
  <c r="K171"/>
  <c r="K170"/>
  <c r="K168"/>
  <c r="K167"/>
  <c r="K166"/>
  <c r="K165"/>
  <c r="K164"/>
  <c r="K163"/>
  <c r="K162"/>
  <c r="K161"/>
  <c r="K160"/>
  <c r="K159"/>
  <c r="K158"/>
  <c r="K157"/>
  <c r="K156"/>
  <c r="K155"/>
  <c r="K154"/>
  <c r="K152"/>
  <c r="K151"/>
  <c r="K150"/>
  <c r="K149"/>
  <c r="K148"/>
  <c r="K147"/>
  <c r="K146"/>
  <c r="K145"/>
  <c r="K144"/>
  <c r="K143"/>
  <c r="K142"/>
  <c r="K141"/>
  <c r="K140"/>
  <c r="K139"/>
  <c r="K138"/>
  <c r="K136"/>
  <c r="K135"/>
  <c r="K134"/>
  <c r="K133"/>
  <c r="K132"/>
  <c r="K131"/>
  <c r="K130"/>
  <c r="K129"/>
  <c r="K128"/>
  <c r="K127"/>
  <c r="K126"/>
  <c r="K125"/>
  <c r="K124"/>
  <c r="K123"/>
  <c r="K122"/>
  <c r="K119"/>
  <c r="K118"/>
  <c r="K117"/>
  <c r="K116"/>
  <c r="K115"/>
  <c r="K114"/>
  <c r="K113"/>
  <c r="K112"/>
  <c r="K111"/>
  <c r="K110"/>
  <c r="K109"/>
  <c r="K108"/>
  <c r="K107"/>
  <c r="K106"/>
  <c r="K105"/>
  <c r="K104"/>
  <c r="K102"/>
  <c r="K101"/>
  <c r="K100"/>
  <c r="K99"/>
  <c r="K98"/>
  <c r="K97"/>
  <c r="K96"/>
  <c r="K95"/>
  <c r="K94"/>
  <c r="K93"/>
  <c r="K92"/>
  <c r="K91"/>
  <c r="K90"/>
  <c r="K89"/>
  <c r="K88"/>
  <c r="K86"/>
  <c r="K85"/>
  <c r="K84"/>
  <c r="K83"/>
  <c r="K82"/>
  <c r="K81"/>
  <c r="K80"/>
  <c r="K79"/>
  <c r="K78"/>
  <c r="K77"/>
  <c r="K76"/>
  <c r="K75"/>
  <c r="K74"/>
  <c r="K73"/>
  <c r="K72"/>
  <c r="K70"/>
  <c r="K69"/>
  <c r="K68"/>
  <c r="K67"/>
  <c r="K66"/>
  <c r="K65"/>
  <c r="K64"/>
  <c r="K63"/>
  <c r="K62"/>
  <c r="K61"/>
  <c r="K60"/>
  <c r="K59"/>
  <c r="K58"/>
  <c r="K57"/>
  <c r="K56"/>
  <c r="K44"/>
  <c r="K43"/>
  <c r="K42"/>
  <c r="K41"/>
  <c r="K34"/>
  <c r="K33"/>
  <c r="K31"/>
  <c r="K29"/>
  <c r="K17"/>
  <c r="K16"/>
  <c r="K15"/>
  <c r="K10"/>
  <c r="J220"/>
  <c r="J219"/>
  <c r="J218"/>
  <c r="J217"/>
  <c r="J185"/>
  <c r="J184"/>
  <c r="J183"/>
  <c r="J182"/>
  <c r="J181"/>
  <c r="J180"/>
  <c r="J179"/>
  <c r="J178"/>
  <c r="J177"/>
  <c r="J176"/>
  <c r="J175"/>
  <c r="J174"/>
  <c r="J173"/>
  <c r="J172"/>
  <c r="J171"/>
  <c r="J170"/>
  <c r="J168"/>
  <c r="J167"/>
  <c r="J166"/>
  <c r="J165"/>
  <c r="J164"/>
  <c r="J163"/>
  <c r="J162"/>
  <c r="J161"/>
  <c r="J160"/>
  <c r="J159"/>
  <c r="J158"/>
  <c r="J157"/>
  <c r="J156"/>
  <c r="J155"/>
  <c r="J154"/>
  <c r="J152"/>
  <c r="J151"/>
  <c r="J150"/>
  <c r="J149"/>
  <c r="J148"/>
  <c r="J147"/>
  <c r="J146"/>
  <c r="J145"/>
  <c r="J144"/>
  <c r="J143"/>
  <c r="J142"/>
  <c r="J141"/>
  <c r="J140"/>
  <c r="J139"/>
  <c r="J138"/>
  <c r="J136"/>
  <c r="J135"/>
  <c r="J134"/>
  <c r="J133"/>
  <c r="J132"/>
  <c r="J131"/>
  <c r="J130"/>
  <c r="J129"/>
  <c r="J128"/>
  <c r="J127"/>
  <c r="J126"/>
  <c r="J125"/>
  <c r="J124"/>
  <c r="J123"/>
  <c r="J122"/>
  <c r="J119"/>
  <c r="J118"/>
  <c r="J117"/>
  <c r="J116"/>
  <c r="J115"/>
  <c r="J114"/>
  <c r="J113"/>
  <c r="J112"/>
  <c r="J111"/>
  <c r="J110"/>
  <c r="J109"/>
  <c r="J108"/>
  <c r="J107"/>
  <c r="J106"/>
  <c r="J105"/>
  <c r="J104"/>
  <c r="J102"/>
  <c r="J101"/>
  <c r="J100"/>
  <c r="J99"/>
  <c r="J98"/>
  <c r="J97"/>
  <c r="J96"/>
  <c r="J95"/>
  <c r="J94"/>
  <c r="J93"/>
  <c r="J92"/>
  <c r="J91"/>
  <c r="J90"/>
  <c r="J89"/>
  <c r="J88"/>
  <c r="J86"/>
  <c r="J85"/>
  <c r="J84"/>
  <c r="J83"/>
  <c r="J82"/>
  <c r="J81"/>
  <c r="J80"/>
  <c r="J79"/>
  <c r="J78"/>
  <c r="J77"/>
  <c r="J76"/>
  <c r="J75"/>
  <c r="J74"/>
  <c r="J73"/>
  <c r="J72"/>
  <c r="J70"/>
  <c r="J69"/>
  <c r="J68"/>
  <c r="J67"/>
  <c r="J66"/>
  <c r="J65"/>
  <c r="J64"/>
  <c r="J63"/>
  <c r="J62"/>
  <c r="J61"/>
  <c r="J60"/>
  <c r="J59"/>
  <c r="J58"/>
  <c r="J57"/>
  <c r="J56"/>
  <c r="J44"/>
  <c r="J43"/>
  <c r="J42"/>
  <c r="J41"/>
  <c r="J34"/>
  <c r="J33"/>
  <c r="J31"/>
  <c r="J29"/>
  <c r="J17"/>
  <c r="J16"/>
  <c r="J15"/>
  <c r="J10"/>
  <c r="I220"/>
  <c r="I219"/>
  <c r="I218"/>
  <c r="I217"/>
  <c r="I185"/>
  <c r="I184"/>
  <c r="I183"/>
  <c r="I182"/>
  <c r="I181"/>
  <c r="I180"/>
  <c r="I179"/>
  <c r="I178"/>
  <c r="I177"/>
  <c r="I176"/>
  <c r="I175"/>
  <c r="I174"/>
  <c r="I173"/>
  <c r="I172"/>
  <c r="I171"/>
  <c r="I170"/>
  <c r="I168"/>
  <c r="I167"/>
  <c r="I166"/>
  <c r="I165"/>
  <c r="I164"/>
  <c r="I163"/>
  <c r="I162"/>
  <c r="I161"/>
  <c r="I160"/>
  <c r="I159"/>
  <c r="I158"/>
  <c r="I157"/>
  <c r="I156"/>
  <c r="I155"/>
  <c r="I154"/>
  <c r="I152"/>
  <c r="I151"/>
  <c r="I150"/>
  <c r="I149"/>
  <c r="I148"/>
  <c r="I147"/>
  <c r="I146"/>
  <c r="I145"/>
  <c r="I144"/>
  <c r="I143"/>
  <c r="I142"/>
  <c r="I141"/>
  <c r="I140"/>
  <c r="I139"/>
  <c r="I138"/>
  <c r="I136"/>
  <c r="I135"/>
  <c r="I134"/>
  <c r="I133"/>
  <c r="I132"/>
  <c r="I131"/>
  <c r="I130"/>
  <c r="I129"/>
  <c r="I128"/>
  <c r="I127"/>
  <c r="I126"/>
  <c r="I125"/>
  <c r="I124"/>
  <c r="I123"/>
  <c r="I122"/>
  <c r="I119"/>
  <c r="I118"/>
  <c r="I117"/>
  <c r="I116"/>
  <c r="I115"/>
  <c r="I114"/>
  <c r="I113"/>
  <c r="I112"/>
  <c r="I111"/>
  <c r="I110"/>
  <c r="I109"/>
  <c r="I108"/>
  <c r="I107"/>
  <c r="I106"/>
  <c r="I105"/>
  <c r="I104"/>
  <c r="I102"/>
  <c r="I101"/>
  <c r="I100"/>
  <c r="I99"/>
  <c r="I98"/>
  <c r="I97"/>
  <c r="I96"/>
  <c r="I95"/>
  <c r="I94"/>
  <c r="I93"/>
  <c r="I92"/>
  <c r="I91"/>
  <c r="I90"/>
  <c r="I89"/>
  <c r="I88"/>
  <c r="I86"/>
  <c r="I85"/>
  <c r="I84"/>
  <c r="I83"/>
  <c r="I82"/>
  <c r="I81"/>
  <c r="I80"/>
  <c r="I79"/>
  <c r="I78"/>
  <c r="I77"/>
  <c r="I76"/>
  <c r="I75"/>
  <c r="I74"/>
  <c r="I73"/>
  <c r="I72"/>
  <c r="I70"/>
  <c r="I69"/>
  <c r="I68"/>
  <c r="I67"/>
  <c r="I66"/>
  <c r="I65"/>
  <c r="I64"/>
  <c r="I63"/>
  <c r="I62"/>
  <c r="I61"/>
  <c r="I60"/>
  <c r="I59"/>
  <c r="I58"/>
  <c r="I57"/>
  <c r="I56"/>
  <c r="I44"/>
  <c r="I43"/>
  <c r="I42"/>
  <c r="I41"/>
  <c r="I34"/>
  <c r="I33"/>
  <c r="I31"/>
  <c r="I29"/>
  <c r="I17"/>
  <c r="I16"/>
  <c r="I15"/>
  <c r="I10"/>
  <c r="H220"/>
  <c r="H219"/>
  <c r="H218"/>
  <c r="H217"/>
  <c r="H185"/>
  <c r="H184"/>
  <c r="H183"/>
  <c r="H182"/>
  <c r="H181"/>
  <c r="H180"/>
  <c r="H179"/>
  <c r="H178"/>
  <c r="H177"/>
  <c r="H176"/>
  <c r="H175"/>
  <c r="H174"/>
  <c r="H173"/>
  <c r="H172"/>
  <c r="H171"/>
  <c r="H170"/>
  <c r="H168"/>
  <c r="H167"/>
  <c r="H166"/>
  <c r="H165"/>
  <c r="H164"/>
  <c r="H163"/>
  <c r="H162"/>
  <c r="H161"/>
  <c r="H160"/>
  <c r="H159"/>
  <c r="H158"/>
  <c r="H157"/>
  <c r="H156"/>
  <c r="H155"/>
  <c r="H154"/>
  <c r="H152"/>
  <c r="H151"/>
  <c r="H150"/>
  <c r="H149"/>
  <c r="H148"/>
  <c r="H147"/>
  <c r="H146"/>
  <c r="H145"/>
  <c r="H144"/>
  <c r="H143"/>
  <c r="H142"/>
  <c r="H141"/>
  <c r="H140"/>
  <c r="H139"/>
  <c r="H138"/>
  <c r="H136"/>
  <c r="H135"/>
  <c r="H134"/>
  <c r="H133"/>
  <c r="H132"/>
  <c r="H131"/>
  <c r="H130"/>
  <c r="H129"/>
  <c r="H128"/>
  <c r="H127"/>
  <c r="H126"/>
  <c r="H125"/>
  <c r="H124"/>
  <c r="H123"/>
  <c r="H122"/>
  <c r="H119"/>
  <c r="H118"/>
  <c r="H117"/>
  <c r="H116"/>
  <c r="H115"/>
  <c r="H114"/>
  <c r="H113"/>
  <c r="H112"/>
  <c r="H111"/>
  <c r="H110"/>
  <c r="H109"/>
  <c r="H108"/>
  <c r="H107"/>
  <c r="H106"/>
  <c r="H105"/>
  <c r="H104"/>
  <c r="H102"/>
  <c r="H101"/>
  <c r="H100"/>
  <c r="H99"/>
  <c r="H98"/>
  <c r="H97"/>
  <c r="H96"/>
  <c r="H95"/>
  <c r="H94"/>
  <c r="H93"/>
  <c r="H92"/>
  <c r="H91"/>
  <c r="H90"/>
  <c r="H89"/>
  <c r="H88"/>
  <c r="H86"/>
  <c r="H85"/>
  <c r="H84"/>
  <c r="H83"/>
  <c r="H82"/>
  <c r="H81"/>
  <c r="H80"/>
  <c r="H79"/>
  <c r="H78"/>
  <c r="H77"/>
  <c r="H76"/>
  <c r="H75"/>
  <c r="H74"/>
  <c r="H73"/>
  <c r="H72"/>
  <c r="H70"/>
  <c r="H69"/>
  <c r="H68"/>
  <c r="H67"/>
  <c r="H66"/>
  <c r="H65"/>
  <c r="H64"/>
  <c r="H63"/>
  <c r="H62"/>
  <c r="H61"/>
  <c r="H60"/>
  <c r="H59"/>
  <c r="H58"/>
  <c r="H57"/>
  <c r="H56"/>
  <c r="H44"/>
  <c r="H43"/>
  <c r="H42"/>
  <c r="H41"/>
  <c r="H34"/>
  <c r="H33"/>
  <c r="H31"/>
  <c r="H29"/>
  <c r="H17"/>
  <c r="H16"/>
  <c r="H15"/>
  <c r="H10"/>
  <c r="G220"/>
  <c r="G219"/>
  <c r="G218"/>
  <c r="G217"/>
  <c r="G185"/>
  <c r="G184"/>
  <c r="G183"/>
  <c r="G182"/>
  <c r="G181"/>
  <c r="G180"/>
  <c r="G179"/>
  <c r="G178"/>
  <c r="G177"/>
  <c r="G176"/>
  <c r="G175"/>
  <c r="G174"/>
  <c r="G173"/>
  <c r="G172"/>
  <c r="G171"/>
  <c r="G170"/>
  <c r="G168"/>
  <c r="G167"/>
  <c r="G166"/>
  <c r="G165"/>
  <c r="G164"/>
  <c r="G163"/>
  <c r="G162"/>
  <c r="G161"/>
  <c r="G160"/>
  <c r="G159"/>
  <c r="G158"/>
  <c r="G157"/>
  <c r="G156"/>
  <c r="G155"/>
  <c r="G154"/>
  <c r="G152"/>
  <c r="G151"/>
  <c r="G150"/>
  <c r="G149"/>
  <c r="G148"/>
  <c r="G147"/>
  <c r="G146"/>
  <c r="G145"/>
  <c r="G144"/>
  <c r="G143"/>
  <c r="G142"/>
  <c r="G141"/>
  <c r="G140"/>
  <c r="G139"/>
  <c r="G138"/>
  <c r="G136"/>
  <c r="G135"/>
  <c r="G134"/>
  <c r="G133"/>
  <c r="G132"/>
  <c r="G131"/>
  <c r="G130"/>
  <c r="G129"/>
  <c r="G128"/>
  <c r="G127"/>
  <c r="G126"/>
  <c r="G125"/>
  <c r="G124"/>
  <c r="G123"/>
  <c r="G122"/>
  <c r="G119"/>
  <c r="G118"/>
  <c r="G117"/>
  <c r="G116"/>
  <c r="G115"/>
  <c r="G114"/>
  <c r="G113"/>
  <c r="G112"/>
  <c r="G111"/>
  <c r="G110"/>
  <c r="G109"/>
  <c r="G108"/>
  <c r="G107"/>
  <c r="G106"/>
  <c r="G105"/>
  <c r="G104"/>
  <c r="G102"/>
  <c r="G101"/>
  <c r="G100"/>
  <c r="G99"/>
  <c r="G98"/>
  <c r="G97"/>
  <c r="G96"/>
  <c r="G95"/>
  <c r="G94"/>
  <c r="G93"/>
  <c r="G92"/>
  <c r="G91"/>
  <c r="G90"/>
  <c r="G89"/>
  <c r="G88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44"/>
  <c r="G43"/>
  <c r="G42"/>
  <c r="G41"/>
  <c r="G34"/>
  <c r="G33"/>
  <c r="G31"/>
  <c r="G29"/>
  <c r="G17"/>
  <c r="G16"/>
  <c r="G15"/>
  <c r="G10"/>
  <c r="F220"/>
  <c r="F219"/>
  <c r="F218"/>
  <c r="F217"/>
  <c r="F185"/>
  <c r="F184"/>
  <c r="F183"/>
  <c r="F182"/>
  <c r="F181"/>
  <c r="F180"/>
  <c r="F179"/>
  <c r="F178"/>
  <c r="F177"/>
  <c r="F176"/>
  <c r="F175"/>
  <c r="F174"/>
  <c r="F173"/>
  <c r="F172"/>
  <c r="F171"/>
  <c r="F170"/>
  <c r="F168"/>
  <c r="F167"/>
  <c r="F166"/>
  <c r="F165"/>
  <c r="F164"/>
  <c r="F163"/>
  <c r="F162"/>
  <c r="F161"/>
  <c r="F160"/>
  <c r="F159"/>
  <c r="F158"/>
  <c r="F157"/>
  <c r="F156"/>
  <c r="F155"/>
  <c r="F154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19"/>
  <c r="F118"/>
  <c r="F117"/>
  <c r="F116"/>
  <c r="F115"/>
  <c r="F114"/>
  <c r="F113"/>
  <c r="F112"/>
  <c r="F111"/>
  <c r="F110"/>
  <c r="F109"/>
  <c r="F108"/>
  <c r="F107"/>
  <c r="F106"/>
  <c r="F105"/>
  <c r="F104"/>
  <c r="F102"/>
  <c r="F101"/>
  <c r="F100"/>
  <c r="F99"/>
  <c r="F98"/>
  <c r="F97"/>
  <c r="F96"/>
  <c r="F95"/>
  <c r="F94"/>
  <c r="F93"/>
  <c r="F92"/>
  <c r="F91"/>
  <c r="F90"/>
  <c r="F89"/>
  <c r="F88"/>
  <c r="F86"/>
  <c r="F85"/>
  <c r="F84"/>
  <c r="F83"/>
  <c r="F82"/>
  <c r="F81"/>
  <c r="F80"/>
  <c r="F79"/>
  <c r="F78"/>
  <c r="F77"/>
  <c r="F76"/>
  <c r="F75"/>
  <c r="F74"/>
  <c r="F73"/>
  <c r="F72"/>
  <c r="F70"/>
  <c r="F69"/>
  <c r="F68"/>
  <c r="F67"/>
  <c r="F66"/>
  <c r="F65"/>
  <c r="F64"/>
  <c r="F63"/>
  <c r="F62"/>
  <c r="F61"/>
  <c r="F60"/>
  <c r="F59"/>
  <c r="F58"/>
  <c r="F57"/>
  <c r="F56"/>
  <c r="F44"/>
  <c r="F43"/>
  <c r="F42"/>
  <c r="F41"/>
  <c r="F34"/>
  <c r="F33"/>
  <c r="F31"/>
  <c r="F29"/>
  <c r="F17"/>
  <c r="F16"/>
  <c r="F15"/>
  <c r="F10"/>
  <c r="E220"/>
  <c r="E219"/>
  <c r="E218"/>
  <c r="E217"/>
  <c r="E185"/>
  <c r="E184"/>
  <c r="E183"/>
  <c r="E182"/>
  <c r="E181"/>
  <c r="E180"/>
  <c r="E179"/>
  <c r="E178"/>
  <c r="E177"/>
  <c r="E176"/>
  <c r="E175"/>
  <c r="E174"/>
  <c r="E173"/>
  <c r="E172"/>
  <c r="E171"/>
  <c r="E170"/>
  <c r="E168"/>
  <c r="E167"/>
  <c r="E166"/>
  <c r="E165"/>
  <c r="E164"/>
  <c r="E163"/>
  <c r="E162"/>
  <c r="E161"/>
  <c r="E160"/>
  <c r="E159"/>
  <c r="E158"/>
  <c r="E157"/>
  <c r="E156"/>
  <c r="E155"/>
  <c r="E154"/>
  <c r="E152"/>
  <c r="E151"/>
  <c r="E150"/>
  <c r="E149"/>
  <c r="E148"/>
  <c r="E147"/>
  <c r="E146"/>
  <c r="E145"/>
  <c r="E144"/>
  <c r="E143"/>
  <c r="E142"/>
  <c r="E141"/>
  <c r="E140"/>
  <c r="E139"/>
  <c r="E138"/>
  <c r="E136"/>
  <c r="E135"/>
  <c r="E134"/>
  <c r="E133"/>
  <c r="E132"/>
  <c r="E131"/>
  <c r="E130"/>
  <c r="E129"/>
  <c r="E128"/>
  <c r="E127"/>
  <c r="E126"/>
  <c r="E125"/>
  <c r="E124"/>
  <c r="E123"/>
  <c r="E122"/>
  <c r="E119"/>
  <c r="E118"/>
  <c r="E117"/>
  <c r="E116"/>
  <c r="E115"/>
  <c r="E114"/>
  <c r="E113"/>
  <c r="E112"/>
  <c r="E111"/>
  <c r="E110"/>
  <c r="E109"/>
  <c r="E108"/>
  <c r="E107"/>
  <c r="E106"/>
  <c r="E105"/>
  <c r="E104"/>
  <c r="E102"/>
  <c r="E101"/>
  <c r="E100"/>
  <c r="E99"/>
  <c r="E98"/>
  <c r="E97"/>
  <c r="E96"/>
  <c r="E95"/>
  <c r="E94"/>
  <c r="E93"/>
  <c r="E92"/>
  <c r="E91"/>
  <c r="E90"/>
  <c r="E89"/>
  <c r="E88"/>
  <c r="E86"/>
  <c r="E85"/>
  <c r="E84"/>
  <c r="E83"/>
  <c r="E82"/>
  <c r="E81"/>
  <c r="E80"/>
  <c r="E79"/>
  <c r="E78"/>
  <c r="E77"/>
  <c r="E76"/>
  <c r="E75"/>
  <c r="E74"/>
  <c r="E73"/>
  <c r="E72"/>
  <c r="E70"/>
  <c r="E69"/>
  <c r="E68"/>
  <c r="E67"/>
  <c r="E66"/>
  <c r="E65"/>
  <c r="E64"/>
  <c r="E63"/>
  <c r="E62"/>
  <c r="E61"/>
  <c r="E60"/>
  <c r="E59"/>
  <c r="E58"/>
  <c r="E57"/>
  <c r="E56"/>
  <c r="E44"/>
  <c r="E43"/>
  <c r="E42"/>
  <c r="E41"/>
  <c r="E34"/>
  <c r="E33"/>
  <c r="E31"/>
  <c r="E29"/>
  <c r="E17"/>
  <c r="E16"/>
  <c r="E15"/>
  <c r="E10"/>
  <c r="D220"/>
  <c r="D219"/>
  <c r="D218"/>
  <c r="D217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4"/>
  <c r="D152"/>
  <c r="D151"/>
  <c r="D150"/>
  <c r="D149"/>
  <c r="D148"/>
  <c r="D147"/>
  <c r="D146"/>
  <c r="D145"/>
  <c r="D144"/>
  <c r="D143"/>
  <c r="D142"/>
  <c r="D141"/>
  <c r="D140"/>
  <c r="D139"/>
  <c r="D138"/>
  <c r="D136"/>
  <c r="D135"/>
  <c r="D134"/>
  <c r="D133"/>
  <c r="D132"/>
  <c r="D131"/>
  <c r="D130"/>
  <c r="D129"/>
  <c r="D128"/>
  <c r="D127"/>
  <c r="D126"/>
  <c r="D125"/>
  <c r="D124"/>
  <c r="D123"/>
  <c r="D122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100"/>
  <c r="D99"/>
  <c r="D98"/>
  <c r="D97"/>
  <c r="D96"/>
  <c r="D95"/>
  <c r="D94"/>
  <c r="D93"/>
  <c r="D92"/>
  <c r="D91"/>
  <c r="D90"/>
  <c r="D89"/>
  <c r="D88"/>
  <c r="D86"/>
  <c r="D85"/>
  <c r="D84"/>
  <c r="D83"/>
  <c r="D82"/>
  <c r="D81"/>
  <c r="D80"/>
  <c r="D79"/>
  <c r="D78"/>
  <c r="D77"/>
  <c r="D76"/>
  <c r="D75"/>
  <c r="D74"/>
  <c r="D73"/>
  <c r="D72"/>
  <c r="D70"/>
  <c r="D69"/>
  <c r="D68"/>
  <c r="D67"/>
  <c r="D66"/>
  <c r="D65"/>
  <c r="D64"/>
  <c r="D63"/>
  <c r="D62"/>
  <c r="D61"/>
  <c r="D60"/>
  <c r="D59"/>
  <c r="D58"/>
  <c r="D57"/>
  <c r="D56"/>
  <c r="D44"/>
  <c r="D43"/>
  <c r="D42"/>
  <c r="D41"/>
  <c r="D34"/>
  <c r="D33"/>
  <c r="D31"/>
  <c r="D29"/>
  <c r="D17"/>
  <c r="D16"/>
  <c r="D15"/>
  <c r="D10"/>
  <c r="C220"/>
  <c r="C219"/>
  <c r="C218"/>
  <c r="C217"/>
  <c r="C185"/>
  <c r="C184"/>
  <c r="C183"/>
  <c r="C182"/>
  <c r="C181"/>
  <c r="C180"/>
  <c r="C179"/>
  <c r="C178"/>
  <c r="C177"/>
  <c r="C176"/>
  <c r="C175"/>
  <c r="C174"/>
  <c r="C173"/>
  <c r="C172"/>
  <c r="C171"/>
  <c r="C170"/>
  <c r="C168"/>
  <c r="C167"/>
  <c r="C166"/>
  <c r="C165"/>
  <c r="C164"/>
  <c r="C163"/>
  <c r="C162"/>
  <c r="C161"/>
  <c r="C160"/>
  <c r="C159"/>
  <c r="C158"/>
  <c r="C157"/>
  <c r="C156"/>
  <c r="C155"/>
  <c r="C154"/>
  <c r="C152"/>
  <c r="C151"/>
  <c r="C150"/>
  <c r="C149"/>
  <c r="C148"/>
  <c r="C147"/>
  <c r="C146"/>
  <c r="C145"/>
  <c r="C144"/>
  <c r="C143"/>
  <c r="C142"/>
  <c r="C141"/>
  <c r="C140"/>
  <c r="C139"/>
  <c r="C138"/>
  <c r="C136"/>
  <c r="C135"/>
  <c r="C134"/>
  <c r="C133"/>
  <c r="C132"/>
  <c r="C131"/>
  <c r="C130"/>
  <c r="C129"/>
  <c r="C128"/>
  <c r="C127"/>
  <c r="C126"/>
  <c r="C125"/>
  <c r="C124"/>
  <c r="C123"/>
  <c r="C122"/>
  <c r="C119"/>
  <c r="C118"/>
  <c r="C117"/>
  <c r="C116"/>
  <c r="C115"/>
  <c r="C114"/>
  <c r="C113"/>
  <c r="C112"/>
  <c r="C111"/>
  <c r="C110"/>
  <c r="C109"/>
  <c r="C108"/>
  <c r="C107"/>
  <c r="C106"/>
  <c r="C105"/>
  <c r="C104"/>
  <c r="C102"/>
  <c r="C101"/>
  <c r="C100"/>
  <c r="C99"/>
  <c r="C98"/>
  <c r="C97"/>
  <c r="C96"/>
  <c r="C95"/>
  <c r="C94"/>
  <c r="C93"/>
  <c r="C92"/>
  <c r="C91"/>
  <c r="C90"/>
  <c r="C89"/>
  <c r="C88"/>
  <c r="C86"/>
  <c r="C85"/>
  <c r="C84"/>
  <c r="C83"/>
  <c r="C82"/>
  <c r="C81"/>
  <c r="C80"/>
  <c r="C79"/>
  <c r="C78"/>
  <c r="C77"/>
  <c r="C76"/>
  <c r="C75"/>
  <c r="C74"/>
  <c r="C73"/>
  <c r="C72"/>
  <c r="C70"/>
  <c r="C69"/>
  <c r="C68"/>
  <c r="C67"/>
  <c r="C66"/>
  <c r="C65"/>
  <c r="C64"/>
  <c r="C63"/>
  <c r="C62"/>
  <c r="C61"/>
  <c r="C60"/>
  <c r="C59"/>
  <c r="C58"/>
  <c r="C57"/>
  <c r="C56"/>
  <c r="C44"/>
  <c r="C43"/>
  <c r="C42"/>
  <c r="C41"/>
  <c r="B42"/>
  <c r="B43"/>
  <c r="B44"/>
  <c r="B41"/>
  <c r="C34"/>
  <c r="C33"/>
  <c r="C31"/>
  <c r="C29"/>
  <c r="B31"/>
  <c r="B29"/>
  <c r="C17"/>
  <c r="C16"/>
  <c r="C15"/>
  <c r="C10"/>
  <c r="G22" i="10"/>
  <c r="E22"/>
  <c r="C41" i="8"/>
  <c r="Q22" i="10"/>
  <c r="N22"/>
  <c r="J22"/>
  <c r="H22"/>
  <c r="D22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LgOff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2" name="Connection1" type="4" refreshedVersion="3" background="1" saveData="1">
    <webPr sourceData="1" parsePre="1" consecutive="1" xl2000="1" url="file:///C:/Projects/Benchmarks/branches/v1.2_4.0/LgOff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3" name="Connection10" type="4" refreshedVersion="3" background="1" saveData="1">
    <webPr sourceData="1" parsePre="1" consecutive="1" xl2000="1" url="file:///C:/Projects/Benchmarks/branches/v1.2_4.0/LgOff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4" name="Connection11" type="4" refreshedVersion="3" background="1" saveData="1">
    <webPr sourceData="1" parsePre="1" consecutive="1" xl2000="1" url="file:///C:/Projects/Benchmarks/branches/v1.2_4.0/LgOff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5" name="Connection12" type="4" refreshedVersion="3" background="1" saveData="1">
    <webPr sourceData="1" parsePre="1" consecutive="1" xl2000="1" url="file:///C:/Projects/Benchmarks/branches/v1.2_4.0/LgOff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6" name="Connection13" type="4" refreshedVersion="3" background="1" saveData="1">
    <webPr sourceData="1" parsePre="1" consecutive="1" xl2000="1" url="file:///C:/Projects/Benchmarks/branches/v1.2_4.0/LgOff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7" name="Connection14" type="4" refreshedVersion="3" background="1" saveData="1">
    <webPr sourceData="1" parsePre="1" consecutive="1" xl2000="1" url="file:///C:/Projects/Benchmarks/branches/v1.2_4.0/LgOff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8" name="Connection15" type="4" refreshedVersion="3" background="1" saveData="1">
    <webPr sourceData="1" parsePre="1" consecutive="1" xl2000="1" url="file:///C:/Projects/Benchmarks/branches/v1.2_4.0/LgOff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9" name="Connection2" type="4" refreshedVersion="3" background="1" saveData="1">
    <webPr sourceData="1" parsePre="1" consecutive="1" xl2000="1" url="file:///C:/Projects/Benchmarks/branches/v1.2_4.0/LgOff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0" name="Connection3" type="4" refreshedVersion="3" background="1" saveData="1">
    <webPr sourceData="1" parsePre="1" consecutive="1" xl2000="1" url="file:///C:/Projects/Benchmarks/branches/v1.2_4.0/LgOff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1" name="Connection4" type="4" refreshedVersion="3" background="1" saveData="1">
    <webPr sourceData="1" parsePre="1" consecutive="1" xl2000="1" url="file:///C:/Projects/Benchmarks/branches/v1.2_4.0/LgOff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2" name="Connection5" type="4" refreshedVersion="3" background="1" saveData="1">
    <webPr sourceData="1" parsePre="1" consecutive="1" xl2000="1" url="file:///C:/Projects/Benchmarks/branches/v1.2_4.0/LgOff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3" name="Connection6" type="4" refreshedVersion="3" background="1" saveData="1">
    <webPr sourceData="1" parsePre="1" consecutive="1" xl2000="1" url="file:///C:/Projects/Benchmarks/branches/v1.2_4.0/LgOff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4" name="Connection7" type="4" refreshedVersion="3" background="1" saveData="1">
    <webPr sourceData="1" parsePre="1" consecutive="1" xl2000="1" url="file:///C:/Projects/Benchmarks/branches/v1.2_4.0/LgOff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5" name="Connection8" type="4" refreshedVersion="3" background="1" saveData="1">
    <webPr sourceData="1" parsePre="1" consecutive="1" xl2000="1" url="file:///C:/Projects/Benchmarks/branches/v1.2_4.0/LgOff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  <connection id="16" name="Connection9" type="4" refreshedVersion="3" background="1" saveData="1">
    <webPr sourceData="1" parsePre="1" consecutive="1" xl2000="1" url="file:///C:/Projects/Benchmarks/branches/v1.2_4.0/LgOff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4"/>
        <x v="125"/>
        <x v="223"/>
      </tables>
    </webPr>
  </connection>
</connections>
</file>

<file path=xl/sharedStrings.xml><?xml version="1.0" encoding="utf-8"?>
<sst xmlns="http://schemas.openxmlformats.org/spreadsheetml/2006/main" count="8128" uniqueCount="737">
  <si>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</si>
  <si>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</si>
  <si>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</si>
  <si>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</si>
  <si>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</si>
  <si>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</si>
  <si>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</si>
  <si>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</si>
  <si>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</si>
  <si>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</si>
  <si>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</si>
  <si>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</si>
  <si>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</si>
  <si>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</si>
  <si>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</si>
  <si>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</si>
  <si>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</si>
  <si>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</si>
  <si>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</si>
  <si>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</si>
  <si>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</si>
  <si>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</si>
  <si>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</si>
  <si>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</si>
  <si>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</si>
  <si>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</si>
  <si>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</si>
  <si>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</si>
  <si>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</si>
  <si>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</si>
  <si>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</si>
  <si>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</si>
  <si>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</si>
  <si>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</si>
  <si>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</si>
  <si>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</si>
  <si>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</si>
  <si>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</si>
  <si>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</si>
  <si>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</si>
  <si>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</si>
  <si>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</si>
  <si>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</si>
  <si>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</si>
  <si>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</si>
  <si>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</si>
  <si>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</si>
  <si>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</si>
  <si>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</si>
  <si>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</si>
  <si>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</si>
  <si>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</si>
  <si>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</si>
  <si>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</si>
  <si>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</si>
  <si>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</si>
  <si>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</si>
  <si>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</si>
  <si>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</si>
  <si>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</si>
  <si>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</si>
  <si>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</si>
  <si>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</si>
  <si>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</si>
  <si>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</si>
  <si>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</si>
  <si>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</si>
  <si>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</si>
  <si>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</si>
  <si>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</si>
  <si>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</si>
  <si>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</si>
  <si>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</si>
  <si>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</si>
  <si>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</si>
  <si>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</si>
  <si>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</si>
  <si>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</si>
  <si>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</si>
  <si>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</si>
  <si>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</si>
  <si>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</si>
  <si>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</si>
  <si>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</si>
  <si>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</si>
  <si>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</si>
  <si>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</si>
  <si>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</si>
  <si>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</si>
  <si>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</si>
  <si>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</si>
  <si>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</si>
  <si>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</si>
  <si>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</si>
  <si>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</si>
  <si>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</si>
  <si>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</si>
  <si>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</si>
  <si>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</si>
  <si>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</si>
  <si>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</si>
  <si>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</si>
  <si>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</si>
  <si>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</si>
  <si>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</si>
  <si>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</si>
  <si>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</si>
  <si>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</si>
  <si>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</si>
  <si>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</si>
  <si>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</si>
  <si>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</si>
  <si>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</si>
  <si>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</si>
  <si>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</si>
  <si>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</si>
  <si>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</si>
  <si>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</si>
  <si>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</si>
  <si>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</si>
  <si>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</si>
  <si>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</si>
  <si>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</si>
  <si>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</si>
  <si>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</si>
  <si>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</si>
  <si>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</si>
  <si>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</si>
  <si>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</si>
  <si>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</si>
  <si>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</si>
  <si>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</si>
  <si>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</si>
  <si>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</si>
  <si>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</si>
  <si>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</si>
  <si>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</si>
  <si>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</si>
  <si>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</si>
  <si>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</si>
  <si>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</si>
  <si>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</si>
  <si>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</si>
  <si>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</si>
  <si>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</si>
  <si>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</si>
  <si>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</si>
  <si>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</si>
  <si>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</si>
  <si>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</si>
  <si>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</si>
  <si>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</si>
  <si>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</si>
  <si>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</si>
  <si>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</si>
  <si>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</si>
  <si>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</si>
  <si>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</si>
  <si>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</si>
  <si>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</si>
  <si>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</si>
  <si>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</si>
  <si>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</si>
  <si>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</si>
  <si>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</si>
  <si>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</si>
  <si>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</si>
  <si>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</si>
  <si>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</si>
  <si>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</si>
  <si>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</si>
  <si>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</si>
  <si>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</si>
  <si>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</si>
  <si>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</si>
  <si>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</si>
  <si>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</si>
  <si>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</si>
  <si>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</si>
  <si>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</si>
  <si>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</si>
  <si>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</si>
  <si>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</si>
  <si>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</si>
  <si>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</si>
  <si>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</si>
  <si>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</si>
  <si>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</si>
  <si>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</si>
  <si>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</si>
  <si>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</si>
  <si>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</si>
  <si>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</si>
  <si>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</si>
  <si>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</si>
  <si>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</si>
  <si>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</si>
  <si>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</si>
  <si>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</si>
  <si>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</si>
  <si>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</si>
  <si>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</si>
  <si>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</si>
  <si>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</si>
  <si>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</si>
  <si>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</si>
  <si>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</si>
  <si>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</si>
  <si>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</si>
  <si>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</si>
  <si>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</si>
  <si>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</si>
  <si>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</si>
  <si>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</si>
  <si>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</si>
  <si>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</si>
  <si>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</si>
  <si>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</si>
  <si>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</si>
  <si>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</si>
  <si>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</si>
  <si>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</si>
  <si>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</si>
  <si>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</si>
  <si>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</si>
  <si>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</si>
  <si>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</si>
  <si>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Benchmark Large Office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</si>
  <si>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</si>
  <si>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</si>
  <si>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</si>
  <si>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</si>
  <si>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</si>
  <si>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</si>
  <si>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</si>
  <si>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</si>
  <si>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</si>
  <si>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</si>
  <si>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</si>
  <si>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</si>
  <si>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</si>
  <si>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</si>
  <si>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</si>
  <si>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</si>
  <si>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</si>
  <si>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</si>
  <si>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</si>
  <si>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</si>
  <si>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</si>
  <si>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</si>
  <si>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</si>
  <si>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</si>
  <si>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</si>
  <si>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</si>
  <si>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</si>
  <si>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</si>
  <si>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</si>
  <si>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</si>
  <si>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Water cooled chiller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</si>
  <si>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</si>
  <si>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</si>
  <si>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</si>
  <si>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</si>
  <si>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</si>
  <si>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</si>
  <si>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</si>
  <si>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</si>
  <si>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</si>
  <si>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</si>
  <si>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</si>
  <si>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</si>
  <si>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</si>
  <si>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</si>
  <si>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</si>
  <si>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</si>
  <si>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</si>
  <si>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</si>
  <si>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</si>
  <si>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</si>
  <si>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</si>
  <si>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</si>
  <si>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</si>
  <si>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</si>
  <si>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</si>
  <si>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</si>
  <si>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</si>
  <si>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</si>
  <si>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</si>
  <si>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</si>
  <si>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</si>
  <si>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</si>
  <si>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</si>
  <si>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</si>
  <si>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</si>
  <si>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</si>
  <si>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</si>
  <si>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</si>
  <si>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</si>
  <si>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</si>
  <si>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</si>
  <si>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</si>
  <si>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</si>
  <si>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</si>
  <si>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</si>
  <si>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</si>
  <si>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</si>
  <si>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</si>
  <si>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</si>
  <si>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</si>
  <si>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</si>
  <si>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</si>
  <si>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</si>
  <si>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</si>
  <si>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MinRelHumSetSch</t>
  </si>
  <si>
    <t>MaxRelHumSetSch</t>
  </si>
  <si>
    <t>Core_bottom Water Equipment Latent fract sched</t>
  </si>
  <si>
    <t>Core_bottom Water Equipment Sensible fract sched</t>
  </si>
  <si>
    <t>Core_bottom Water Equipment Temp Sched</t>
  </si>
  <si>
    <t>Core_bottom Water Equipment Hot Supply Temp Sched</t>
  </si>
  <si>
    <t>Core_mid Water Equipment Latent fract sched</t>
  </si>
  <si>
    <t>Core_mid Water Equipment Sensible fract sched</t>
  </si>
  <si>
    <t>Core_mid Water Equipment Temp Sched</t>
  </si>
  <si>
    <t>Core_mid Water Equipment Hot Supply Temp Sched</t>
  </si>
  <si>
    <t>Core_top Water Equipment Latent fract sched</t>
  </si>
  <si>
    <t>Core_top Water Equipment Sensible fract sched</t>
  </si>
  <si>
    <t>Core_top Water Equipment Temp Sched</t>
  </si>
  <si>
    <t>Core_top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</si>
  <si>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</si>
  <si>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</si>
  <si>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</si>
  <si>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</si>
  <si>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</si>
  <si>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</si>
  <si>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</si>
  <si>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</si>
  <si>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</si>
  <si>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</si>
  <si>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</si>
  <si>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</si>
  <si>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</si>
  <si>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</si>
  <si>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</si>
  <si>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</si>
  <si>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</si>
  <si>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</si>
  <si>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</si>
  <si>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</si>
  <si>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</si>
  <si>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</si>
  <si>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</si>
  <si>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</si>
  <si>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</si>
  <si>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</si>
  <si>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</si>
  <si>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</si>
  <si>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BASEMENT</t>
  </si>
  <si>
    <t>CORE_BOTTOM</t>
  </si>
  <si>
    <t>CORE_MID</t>
  </si>
  <si>
    <t>CORE_TOP</t>
  </si>
  <si>
    <t>PERIMETER_BOT_ZN_3</t>
  </si>
  <si>
    <t>PERIMETER_BOT_ZN_2</t>
  </si>
  <si>
    <t>PERIMETER_BOT_ZN_1</t>
  </si>
  <si>
    <t>PERIMETER_BOT_ZN_4</t>
  </si>
  <si>
    <t>PERIMETER_MID_ZN_3</t>
  </si>
  <si>
    <t>PERIMETER_MID_ZN_2</t>
  </si>
  <si>
    <t>PERIMETER_MID_ZN_1</t>
  </si>
  <si>
    <t>PERIMETER_MID_ZN_4</t>
  </si>
  <si>
    <t>PERIMETER_TOP_ZN_3</t>
  </si>
  <si>
    <t>PERIMETER_TOP_ZN_2</t>
  </si>
  <si>
    <t>PERIMETER_TOP_ZN_1</t>
  </si>
  <si>
    <t>PERIMETER_TOP_ZN_4</t>
  </si>
  <si>
    <t>GROUNDFLOOR_PLENUM</t>
  </si>
  <si>
    <t>MIDFLOOR_PLENUM</t>
  </si>
  <si>
    <t>TOPFLOOR_PLENUM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</si>
  <si>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</si>
  <si>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</si>
  <si>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</si>
  <si>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</si>
  <si>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</si>
  <si>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</si>
  <si>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</si>
  <si>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</si>
  <si>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</si>
  <si>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BASEMENT_WALL_NORTH</t>
  </si>
  <si>
    <t>N</t>
  </si>
  <si>
    <t>BASEMENT_WALL_EAST</t>
  </si>
  <si>
    <t>E</t>
  </si>
  <si>
    <t>BASEMENT_WALL_SOUTH</t>
  </si>
  <si>
    <t>S</t>
  </si>
  <si>
    <t>BASEMENT_WALL_WEST</t>
  </si>
  <si>
    <t>W</t>
  </si>
  <si>
    <t>BASEMENT_FLOOR</t>
  </si>
  <si>
    <t>PERIMETER_BOT_ZN_3_WALL_NORTH</t>
  </si>
  <si>
    <t>PERIMETER_BOT_ZN_2_WALL_EAST</t>
  </si>
  <si>
    <t>PERIMETER_BOT_ZN_1_WALL_SOUTH</t>
  </si>
  <si>
    <t>PERIMETER_BOT_ZN_4_WALL_WEST</t>
  </si>
  <si>
    <t>PERIMETER_MID_ZN_3_WALL_NORTH</t>
  </si>
  <si>
    <t>PERIMETER_MID_ZN_2_WALL_EAST</t>
  </si>
  <si>
    <t>PERIMETER_MID_ZN_1_WALL_SOUTH</t>
  </si>
  <si>
    <t>PERIMETER_MID_ZN_4_WALL_WEST</t>
  </si>
  <si>
    <t>PERIMETER_TOP_ZN_3_WALL_NORTH</t>
  </si>
  <si>
    <t>PERIMETER_TOP_ZN_2_WALL_EAST</t>
  </si>
  <si>
    <t>PERIMETER_TOP_ZN_1_WALL_SOUTH</t>
  </si>
  <si>
    <t>PERIMETER_TOP_ZN_4_WALL_WEST</t>
  </si>
  <si>
    <t>GROUNDFLOOR_PLENUM_WEST</t>
  </si>
  <si>
    <t>GROUNDFLOOR_PLENUM_WALL_SOUTH</t>
  </si>
  <si>
    <t>GROUNDFLOOR_PLENUM_WALL_EAST</t>
  </si>
  <si>
    <t>GROUNDFLOOR_PLENUM_WALL_NORTH</t>
  </si>
  <si>
    <t>MIDFLOOR_PLENUM_WALL_NORTH</t>
  </si>
  <si>
    <t>MIDFLOOR_PLENUM_WALL_WEST</t>
  </si>
  <si>
    <t>MIDFLOOR_PLENUM_WALL_SOUTH</t>
  </si>
  <si>
    <t>MIDFLOOR_PLENUM_WALL_EAST</t>
  </si>
  <si>
    <t>TOPFLOOR_PLENUM_WALL_NORTH</t>
  </si>
  <si>
    <t>TOPFLOOR_PLENUM_WALL_EAST</t>
  </si>
  <si>
    <t>TOPFLOOR_PLENUM_WALL_WEST</t>
  </si>
  <si>
    <t>TOPFLOOR_PLENUM_WALL_SOUTH</t>
  </si>
  <si>
    <t>BUILDING_ROOF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</si>
  <si>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</si>
  <si>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</si>
  <si>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</si>
  <si>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</si>
  <si>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</si>
  <si>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</si>
  <si>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PERIMETER_BOT_ZN_3_WALL_NORTH_WINDOW</t>
  </si>
  <si>
    <t>PERIMETER_BOT_ZN_2_WALL_EAST_WINDOW</t>
  </si>
  <si>
    <t>PERIMETER_BOT_ZN_1_WALL_SOUTH_WINDOW</t>
  </si>
  <si>
    <t>PERIMETER_BOT_ZN_4_WALL_WEST_WINDOW</t>
  </si>
  <si>
    <t>PERIMETER_MID_ZN_3_WALL_NORTH_WINDOW</t>
  </si>
  <si>
    <t>PERIMETER_MID_ZN_2_WALL_EAST_WINDOW</t>
  </si>
  <si>
    <t>PERIMETER_MID_ZN_1_WALL_SOUTH_WINDOW</t>
  </si>
  <si>
    <t>PERIMETER_MID_ZN_4_WALL_WEST_WINDOW</t>
  </si>
  <si>
    <t>PERIMETER_TOP_ZN_3_WALL_NORTH_WINDOW</t>
  </si>
  <si>
    <t>PERIMETER_TOP_ZN_2_WALL_EAST_WINDOW</t>
  </si>
  <si>
    <t>PERIMETER_TOP_ZN_1_WALL_SOUTH_WINDOW</t>
  </si>
  <si>
    <t>PERIMETER_TOP_ZN_4_WALL_WEST_WINDOW</t>
  </si>
  <si>
    <t>Total or Average</t>
  </si>
  <si>
    <t>North Total or Average</t>
  </si>
  <si>
    <t>Non-North Total or Average</t>
  </si>
  <si>
    <t>Nominal Capacity [W]</t>
  </si>
  <si>
    <t>Nominal Efficiency [W/W]</t>
  </si>
  <si>
    <t>COOLSYS1 CHILLER</t>
  </si>
  <si>
    <t>Chiller:Electric:EIR</t>
  </si>
  <si>
    <t>HEATSYS1 BOILER</t>
  </si>
  <si>
    <t>Boiler:HotWater</t>
  </si>
  <si>
    <t>TOWERWATERSYS COOLTOWER</t>
  </si>
  <si>
    <t>CoolingTower:SingleSpeed</t>
  </si>
  <si>
    <t>Nominal Total Capacity [W]</t>
  </si>
  <si>
    <t>Nominal Sensible Capacity [W]</t>
  </si>
  <si>
    <t>Nominal Latent Capacity [W]</t>
  </si>
  <si>
    <t>Nominal Sensible Heat Ratio</t>
  </si>
  <si>
    <t>VAV_5_COOLC</t>
  </si>
  <si>
    <t>Coil:Cooling:Water</t>
  </si>
  <si>
    <t>-</t>
  </si>
  <si>
    <t>VAV_1_COOLC</t>
  </si>
  <si>
    <t>VAV_2_COOLC</t>
  </si>
  <si>
    <t>VAV_3_COOLC</t>
  </si>
  <si>
    <t>BASEMENT VAV BOX REHEAT COIL</t>
  </si>
  <si>
    <t>Coil:Heating:Water</t>
  </si>
  <si>
    <t>CORE_BOTTOM VAV BOX REHEAT COIL</t>
  </si>
  <si>
    <t>CORE_MID VAV BOX REHEAT COIL</t>
  </si>
  <si>
    <t>CORE_TOP VAV BOX REHEAT COIL</t>
  </si>
  <si>
    <t>PERIMETER_BOT_ZN_3 VAV BOX REHEAT COIL</t>
  </si>
  <si>
    <t>PERIMETER_BOT_ZN_2 VAV BOX REHEAT COIL</t>
  </si>
  <si>
    <t>PERIMETER_BOT_ZN_1 VAV BOX REHEAT COIL</t>
  </si>
  <si>
    <t>PERIMETER_BOT_ZN_4 VAV BOX REHEAT COIL</t>
  </si>
  <si>
    <t>PERIMETER_MID_ZN_3 VAV BOX REHEAT COIL</t>
  </si>
  <si>
    <t>PERIMETER_MID_ZN_2 VAV BOX REHEAT COIL</t>
  </si>
  <si>
    <t>PERIMETER_MID_ZN_1 VAV BOX REHEAT COIL</t>
  </si>
  <si>
    <t>PERIMETER_MID_ZN_4 VAV BOX REHEAT COIL</t>
  </si>
  <si>
    <t>PERIMETER_TOP_ZN_3 VAV BOX REHEAT COIL</t>
  </si>
  <si>
    <t>PERIMETER_TOP_ZN_2 VAV BOX REHEAT COIL</t>
  </si>
  <si>
    <t>PERIMETER_TOP_ZN_1 VAV BOX REHEAT COIL</t>
  </si>
  <si>
    <t>PERIMETER_TOP_ZN_4 VAV BOX REHEAT COIL</t>
  </si>
  <si>
    <t>VAV_5_HEATC</t>
  </si>
  <si>
    <t>VAV_1_HEATC</t>
  </si>
  <si>
    <t>VAV_2_HEATC</t>
  </si>
  <si>
    <t>VAV_3_HEATC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</si>
  <si>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</si>
  <si>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</si>
  <si>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</si>
  <si>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</si>
  <si>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</si>
  <si>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</si>
  <si>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VAV_5_FAN</t>
  </si>
  <si>
    <t>Fan:VariableVolume</t>
  </si>
  <si>
    <t>Fan Energy</t>
  </si>
  <si>
    <t>VAV_1_FAN</t>
  </si>
  <si>
    <t>VAV_2_FAN</t>
  </si>
  <si>
    <t>VAV_3_FAN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</si>
  <si>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</si>
  <si>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</si>
  <si>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</si>
  <si>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</si>
  <si>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</si>
  <si>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</si>
  <si>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</si>
  <si>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</si>
  <si>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</si>
  <si>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TOWERWATERSYS PUMP</t>
  </si>
  <si>
    <t>Pump:ConstantSpeed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</si>
  <si>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</si>
  <si>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</si>
  <si>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</si>
  <si>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</si>
  <si>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</si>
  <si>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</si>
  <si>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</si>
  <si>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</si>
  <si>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</si>
  <si>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</si>
  <si>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</si>
  <si>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</si>
  <si>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</si>
  <si>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</si>
  <si>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</si>
  <si>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</si>
  <si>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</si>
  <si>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</si>
  <si>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</si>
  <si>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</si>
  <si>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</si>
  <si>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</si>
  <si>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</si>
  <si>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</si>
  <si>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</si>
  <si>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</si>
  <si>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</si>
  <si>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</si>
  <si>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</si>
  <si>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</si>
  <si>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</si>
  <si>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</si>
  <si>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</si>
  <si>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</si>
  <si>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</si>
  <si>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</si>
  <si>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</si>
  <si>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</si>
  <si>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{AT MAX/MIN} [W]</t>
  </si>
  <si>
    <t>EXTERIOREQUIPMENT:ELECTRICITY {AT MAX/MIN} [W]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</si>
  <si>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</si>
  <si>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</si>
  <si>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</si>
  <si>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</si>
  <si>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</si>
  <si>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</si>
  <si>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15-MAY-15:00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</si>
  <si>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</si>
  <si>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</si>
  <si>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</si>
  <si>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</si>
  <si>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</si>
  <si>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</si>
  <si>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31-AUG-15:00</t>
  </si>
  <si>
    <t>28-JUN-15:00</t>
  </si>
  <si>
    <t>11-JUL-15:00</t>
  </si>
  <si>
    <t>20-APR-15:00</t>
  </si>
  <si>
    <t>31-MAY-15:00</t>
  </si>
  <si>
    <t>05-SEP-15:00</t>
  </si>
  <si>
    <t>11-APR-15:00</t>
  </si>
  <si>
    <t>27-JUN-15:00</t>
  </si>
  <si>
    <t>16-JUN-15:00</t>
  </si>
  <si>
    <t>30-JUN-15:00</t>
  </si>
  <si>
    <t>08-DEC-08:00</t>
  </si>
  <si>
    <t>31-JUL-15:00</t>
  </si>
  <si>
    <t>09-AUG-15:00</t>
  </si>
  <si>
    <t>01-SEP-15:00</t>
  </si>
  <si>
    <t>07-JUL-07:00</t>
  </si>
  <si>
    <t>07-SEP-15:00</t>
  </si>
  <si>
    <t>BELOW-GRADE-WALL-NONRES</t>
  </si>
  <si>
    <t>EXT-SLAB</t>
  </si>
  <si>
    <t>EXT-WALLS-MASS-NONRES</t>
  </si>
  <si>
    <t>ROOF-IEAD-NONRES</t>
  </si>
  <si>
    <t>03-JAN-08:00</t>
  </si>
  <si>
    <t>18-JUL-15:00</t>
  </si>
  <si>
    <t>30-MAY-15:00</t>
  </si>
  <si>
    <t>03-JUL-15:00</t>
  </si>
  <si>
    <t>20-OCT-15:00</t>
  </si>
  <si>
    <t>30-MAY-08:00</t>
  </si>
  <si>
    <t>31-OCT-07:00</t>
  </si>
  <si>
    <t>26-APR-15:00</t>
  </si>
  <si>
    <t>24-MAY-15:00</t>
  </si>
  <si>
    <t>30-AUG-15:30</t>
  </si>
  <si>
    <t>10-NOV-13:00</t>
  </si>
  <si>
    <t>23-MAR-15:00</t>
  </si>
  <si>
    <t>14-APR-15:00</t>
  </si>
  <si>
    <t>29-JUN-15:00</t>
  </si>
  <si>
    <t>13-JUL-15:00</t>
  </si>
  <si>
    <t>21-JUL-15:00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</si>
  <si>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</si>
  <si>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</si>
  <si>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</si>
  <si>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</si>
  <si>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09-JAN-08:00</t>
  </si>
  <si>
    <t>06-APR-15:30</t>
  </si>
  <si>
    <t>22-FEB-16:10</t>
  </si>
  <si>
    <t>21-AUG-15:09</t>
  </si>
  <si>
    <t>11-SEP-15:09</t>
  </si>
  <si>
    <t>01-NOV-15:09</t>
  </si>
  <si>
    <t>15-DEC-16:10</t>
  </si>
  <si>
    <t>15-FEB-16:10</t>
  </si>
  <si>
    <t>26-JAN-16:10</t>
  </si>
  <si>
    <t>28-FEB-16:10</t>
  </si>
  <si>
    <t>13-NOV-16:10</t>
  </si>
  <si>
    <t>11-DEC-16:10</t>
  </si>
  <si>
    <t>22-FEB-08:09</t>
  </si>
  <si>
    <t>29-MAR-15:09</t>
  </si>
  <si>
    <t>25-JAN-16:10</t>
  </si>
  <si>
    <t>31-MAR-15:09</t>
  </si>
  <si>
    <t>18-JAN-16:10</t>
  </si>
  <si>
    <t>01-SEP-15:09</t>
  </si>
  <si>
    <t>03-OCT-15:09</t>
  </si>
  <si>
    <t>10-NOV-16:10</t>
  </si>
  <si>
    <t>05-DEC-16:10</t>
  </si>
  <si>
    <t>06-JAN-16:10</t>
  </si>
  <si>
    <t>20-MAR-15:09</t>
  </si>
  <si>
    <t>13-APR-15:09</t>
  </si>
  <si>
    <t>03-JUL-15:09</t>
  </si>
  <si>
    <t>14-AUG-15:09</t>
  </si>
  <si>
    <t>28-SEP-15:09</t>
  </si>
  <si>
    <t>13-OCT-15:09</t>
  </si>
  <si>
    <t>16-NOV-16:10</t>
  </si>
  <si>
    <t>09-MAR-16:10</t>
  </si>
  <si>
    <t>09-AUG-15:09</t>
  </si>
  <si>
    <t>03-NOV-15:09</t>
  </si>
  <si>
    <t>14-FEB-16:10</t>
  </si>
  <si>
    <t>02-MAR-16:10</t>
  </si>
  <si>
    <t>21-FEB-16:10</t>
  </si>
  <si>
    <t>14-APR-15:09</t>
  </si>
  <si>
    <t>17-OCT-15:09</t>
  </si>
  <si>
    <t>13-JUL-15:09</t>
  </si>
  <si>
    <t>04-AUG-15:50</t>
  </si>
  <si>
    <t>02-NOV-07:00</t>
  </si>
  <si>
    <t>27-JAN-16:10</t>
  </si>
  <si>
    <t>30-MAR-15:09</t>
  </si>
  <si>
    <t>31-MAY-15:09</t>
  </si>
  <si>
    <t>22-SEP-15:00</t>
  </si>
  <si>
    <t>06-OCT-15:09</t>
  </si>
  <si>
    <t>02-NOV-15:09</t>
  </si>
  <si>
    <t>16-MAY-15:00</t>
  </si>
  <si>
    <t>15-AUG-15:09</t>
  </si>
  <si>
    <t>04-APR-15:00</t>
  </si>
  <si>
    <t>13-JUL-15:39</t>
  </si>
  <si>
    <t>06-OCT-15:50</t>
  </si>
  <si>
    <t>07-NOV-16:10</t>
  </si>
  <si>
    <t>18-MAY-15:30</t>
  </si>
  <si>
    <t>19-DEC-16:10</t>
  </si>
  <si>
    <t>03-APR-15:30</t>
  </si>
  <si>
    <t>02-AUG-15:20</t>
  </si>
  <si>
    <t>12-SEP-15:09</t>
  </si>
  <si>
    <t>23-JAN-16:10</t>
  </si>
  <si>
    <t>28-MAR-15:50</t>
  </si>
  <si>
    <t>14-AUG-15:30</t>
  </si>
  <si>
    <t>26-DEC-08:00</t>
  </si>
  <si>
    <t>30-MAY-07:49</t>
  </si>
  <si>
    <t>07-SEP-08:00</t>
  </si>
  <si>
    <t>05-OCT-15:00</t>
  </si>
  <si>
    <t>09-NOV-16:10</t>
  </si>
  <si>
    <t>07-FEB-16:10</t>
  </si>
  <si>
    <t>21-APR-15:09</t>
  </si>
  <si>
    <t>02-AUG-15:09</t>
  </si>
  <si>
    <t>31-MAY-15:50</t>
  </si>
  <si>
    <t>25-JUL-15:30</t>
  </si>
  <si>
    <t>13-SEP-15:09</t>
  </si>
  <si>
    <t>12-OCT-15:09</t>
  </si>
  <si>
    <t>29-JUN-15:30</t>
  </si>
  <si>
    <t>01-AUG-15:09</t>
  </si>
  <si>
    <t>04-MAY-15:09</t>
  </si>
  <si>
    <t>28-JUN-15:09</t>
  </si>
  <si>
    <t>18-AUG-15:09</t>
  </si>
  <si>
    <t>31-MAR-15:00</t>
  </si>
  <si>
    <t>02-FEB-16:10</t>
  </si>
  <si>
    <t>11-AUG-15:00</t>
  </si>
  <si>
    <t>07-SEP-15:30</t>
  </si>
  <si>
    <t>27-OCT-15:09</t>
  </si>
  <si>
    <t>30-MAY-15:09</t>
  </si>
  <si>
    <t>21-JUN-15:00</t>
  </si>
  <si>
    <t>Building Summary Large Office pre-1980 construction</t>
  </si>
  <si>
    <t>WINDOW-NONRES-FIXED</t>
  </si>
  <si>
    <t>13-MAR-15:30</t>
  </si>
  <si>
    <t>27-JUN-15:50</t>
  </si>
  <si>
    <t>28-MAR-15:09</t>
  </si>
  <si>
    <t>20-APR-15:09</t>
  </si>
  <si>
    <t>27-NOV-16:00</t>
  </si>
  <si>
    <t>17-MAR-15:39</t>
  </si>
  <si>
    <t>03-OCT-12:50</t>
  </si>
  <si>
    <t>08-JUN-15:00</t>
  </si>
  <si>
    <t>21-NOV-16:10</t>
  </si>
  <si>
    <t>13-FEB-11:00</t>
  </si>
  <si>
    <t>20-JUL-15:09</t>
  </si>
  <si>
    <t>25-MAY-15:50</t>
  </si>
  <si>
    <t>11-OCT-15:50</t>
  </si>
  <si>
    <t>07-SEP-12:00</t>
  </si>
  <si>
    <t>05-OCT-15:30</t>
  </si>
  <si>
    <t>17-JAN-08:30</t>
  </si>
  <si>
    <t>06-OCT-15:20</t>
  </si>
  <si>
    <t>27-NOV-08:39</t>
  </si>
  <si>
    <t>08-DEC-08:50</t>
  </si>
  <si>
    <t>Built-up flat roof, insulation entirely above deck</t>
  </si>
  <si>
    <t>Winiarski and Halverson, 2008</t>
  </si>
  <si>
    <t>[2] ASHRAE Standard 90.1-1989, Atlanta, GA:  American Society of Heating, Refrigerating and Air-Conditioning Engineers.</t>
  </si>
  <si>
    <t>15-SEP-15:20</t>
  </si>
  <si>
    <t>30-OCT-15:09</t>
  </si>
  <si>
    <t>19-DEC-13:20</t>
  </si>
  <si>
    <t>26-JUL-15:09</t>
  </si>
  <si>
    <t>20-DEC-08:09</t>
  </si>
  <si>
    <t>21-APR-15:50</t>
  </si>
  <si>
    <t>03-JUL-15:30</t>
  </si>
  <si>
    <t>01-SEP-15:50</t>
  </si>
  <si>
    <t>04-DEC-08:09</t>
  </si>
  <si>
    <t>27-FEB-08:09</t>
  </si>
  <si>
    <t>10-APR-08:00</t>
  </si>
  <si>
    <t>08-JUN-12:00</t>
  </si>
  <si>
    <t>11-DEC-08:00</t>
  </si>
  <si>
    <t>09-FEB-08:09</t>
  </si>
  <si>
    <t>27-JUN-15:30</t>
  </si>
  <si>
    <t>18-JUL-15:09</t>
  </si>
  <si>
    <t>28-DEC-08:20</t>
  </si>
  <si>
    <t>31-JAN-08:09</t>
  </si>
  <si>
    <t>13-FEB-08:00</t>
  </si>
  <si>
    <t>25-AUG-15:00</t>
  </si>
  <si>
    <t>10-JAN-08:09</t>
  </si>
  <si>
    <t>26-JUN-15:20</t>
  </si>
  <si>
    <t>28-DEC-08:39</t>
  </si>
  <si>
    <t>10-JAN-08:50</t>
  </si>
  <si>
    <t>03-FEB-08:09</t>
  </si>
  <si>
    <t>20-MAR-07:30</t>
  </si>
  <si>
    <t>05-APR-07:00</t>
  </si>
  <si>
    <t>14-JUN-15:50</t>
  </si>
  <si>
    <t>07-DEC-08:50</t>
  </si>
  <si>
    <t>05-JAN-08:30</t>
  </si>
  <si>
    <t>15-FEB-08:39</t>
  </si>
  <si>
    <t>24-MAR-07:10</t>
  </si>
  <si>
    <t>14-APR-07:30</t>
  </si>
  <si>
    <t>24-OCT-07:10</t>
  </si>
  <si>
    <t>03-NOV-07:00</t>
  </si>
  <si>
    <t>18-DEC-08:50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</si>
</sst>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3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0.1011419249592176"/>
          <c:w val="0.8756936736959039"/>
          <c:h val="0.6884176182707996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LocationSummary!$C$57:$R$57</c:f>
              <c:numCache>
                <c:formatCode>#,##0.00</c:formatCode>
                <c:ptCount val="16"/>
                <c:pt idx="0">
                  <c:v>1684072.2222222222</c:v>
                </c:pt>
                <c:pt idx="1">
                  <c:v>1367422.2222222222</c:v>
                </c:pt>
                <c:pt idx="2">
                  <c:v>1054219.4444444445</c:v>
                </c:pt>
                <c:pt idx="3">
                  <c:v>984819.4444444445</c:v>
                </c:pt>
                <c:pt idx="4">
                  <c:v>610961.11111111112</c:v>
                </c:pt>
                <c:pt idx="5">
                  <c:v>793202.77777777775</c:v>
                </c:pt>
                <c:pt idx="6">
                  <c:v>235991.66666666666</c:v>
                </c:pt>
                <c:pt idx="7">
                  <c:v>845705.5555555555</c:v>
                </c:pt>
                <c:pt idx="8">
                  <c:v>446047.22222222225</c:v>
                </c:pt>
                <c:pt idx="9">
                  <c:v>214936.11111111112</c:v>
                </c:pt>
                <c:pt idx="10">
                  <c:v>450555.55555555556</c:v>
                </c:pt>
                <c:pt idx="11">
                  <c:v>268966.66666666669</c:v>
                </c:pt>
                <c:pt idx="12">
                  <c:v>378369.44444444444</c:v>
                </c:pt>
                <c:pt idx="13">
                  <c:v>187622.22222222222</c:v>
                </c:pt>
                <c:pt idx="14">
                  <c:v>176669.44444444444</c:v>
                </c:pt>
                <c:pt idx="15">
                  <c:v>95158.333333333328</c:v>
                </c:pt>
              </c:numCache>
            </c:numRef>
          </c:val>
        </c:ser>
        <c:ser>
          <c:idx val="4"/>
          <c:order val="1"/>
          <c:tx>
            <c:strRef>
              <c:f>LocationSummary!$B$58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LocationSummary!$C$58:$R$58</c:f>
              <c:numCache>
                <c:formatCode>#,##0.00</c:formatCode>
                <c:ptCount val="16"/>
                <c:pt idx="0">
                  <c:v>2052722.2222222222</c:v>
                </c:pt>
                <c:pt idx="1">
                  <c:v>2052722.2222222222</c:v>
                </c:pt>
                <c:pt idx="2">
                  <c:v>2052722.2222222222</c:v>
                </c:pt>
                <c:pt idx="3">
                  <c:v>2052722.2222222222</c:v>
                </c:pt>
                <c:pt idx="4">
                  <c:v>2052722.2222222222</c:v>
                </c:pt>
                <c:pt idx="5">
                  <c:v>2052722.2222222222</c:v>
                </c:pt>
                <c:pt idx="6">
                  <c:v>2052722.2222222222</c:v>
                </c:pt>
                <c:pt idx="7">
                  <c:v>2052722.2222222222</c:v>
                </c:pt>
                <c:pt idx="8">
                  <c:v>2052722.2222222222</c:v>
                </c:pt>
                <c:pt idx="9">
                  <c:v>2052722.2222222222</c:v>
                </c:pt>
                <c:pt idx="10">
                  <c:v>2052722.2222222222</c:v>
                </c:pt>
                <c:pt idx="11">
                  <c:v>2052722.2222222222</c:v>
                </c:pt>
                <c:pt idx="12">
                  <c:v>2052722.2222222222</c:v>
                </c:pt>
                <c:pt idx="13">
                  <c:v>2052722.2222222222</c:v>
                </c:pt>
                <c:pt idx="14">
                  <c:v>2052722.2222222222</c:v>
                </c:pt>
                <c:pt idx="15">
                  <c:v>2052722.2222222222</c:v>
                </c:pt>
              </c:numCache>
            </c:numRef>
          </c:val>
        </c:ser>
        <c:ser>
          <c:idx val="6"/>
          <c:order val="2"/>
          <c:tx>
            <c:strRef>
              <c:f>LocationSummary!$B$59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LocationSummary!$C$59:$R$59</c:f>
              <c:numCache>
                <c:formatCode>#,##0.00</c:formatCode>
                <c:ptCount val="16"/>
                <c:pt idx="0">
                  <c:v>13458.333333333334</c:v>
                </c:pt>
                <c:pt idx="1">
                  <c:v>13452.777777777777</c:v>
                </c:pt>
                <c:pt idx="2">
                  <c:v>13450</c:v>
                </c:pt>
                <c:pt idx="3">
                  <c:v>13447.222222222223</c:v>
                </c:pt>
                <c:pt idx="4">
                  <c:v>13438.888888888889</c:v>
                </c:pt>
                <c:pt idx="5">
                  <c:v>13436.111111111111</c:v>
                </c:pt>
                <c:pt idx="6">
                  <c:v>13441.666666666666</c:v>
                </c:pt>
                <c:pt idx="7">
                  <c:v>13433.333333333334</c:v>
                </c:pt>
                <c:pt idx="8">
                  <c:v>13438.888888888889</c:v>
                </c:pt>
                <c:pt idx="9">
                  <c:v>13413.888888888889</c:v>
                </c:pt>
                <c:pt idx="10">
                  <c:v>13436.111111111111</c:v>
                </c:pt>
                <c:pt idx="11">
                  <c:v>13427.777777777777</c:v>
                </c:pt>
                <c:pt idx="12">
                  <c:v>13427.777777777777</c:v>
                </c:pt>
                <c:pt idx="13">
                  <c:v>13425</c:v>
                </c:pt>
                <c:pt idx="14">
                  <c:v>13416.666666666666</c:v>
                </c:pt>
                <c:pt idx="15">
                  <c:v>13333.333333333334</c:v>
                </c:pt>
              </c:numCache>
            </c:numRef>
          </c:val>
        </c:ser>
        <c:ser>
          <c:idx val="7"/>
          <c:order val="3"/>
          <c:tx>
            <c:strRef>
              <c:f>LocationSummary!$B$60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1605172.2222222222</c:v>
                </c:pt>
                <c:pt idx="1">
                  <c:v>1605172.2222222222</c:v>
                </c:pt>
                <c:pt idx="2">
                  <c:v>1605172.2222222222</c:v>
                </c:pt>
                <c:pt idx="3">
                  <c:v>1605172.2222222222</c:v>
                </c:pt>
                <c:pt idx="4">
                  <c:v>1605172.2222222222</c:v>
                </c:pt>
                <c:pt idx="5">
                  <c:v>1605172.2222222222</c:v>
                </c:pt>
                <c:pt idx="6">
                  <c:v>1605172.2222222222</c:v>
                </c:pt>
                <c:pt idx="7">
                  <c:v>1605172.2222222222</c:v>
                </c:pt>
                <c:pt idx="8">
                  <c:v>1605172.2222222222</c:v>
                </c:pt>
                <c:pt idx="9">
                  <c:v>1605172.2222222222</c:v>
                </c:pt>
                <c:pt idx="10">
                  <c:v>1605172.2222222222</c:v>
                </c:pt>
                <c:pt idx="11">
                  <c:v>1605172.2222222222</c:v>
                </c:pt>
                <c:pt idx="12">
                  <c:v>1605172.2222222222</c:v>
                </c:pt>
                <c:pt idx="13">
                  <c:v>1605172.2222222222</c:v>
                </c:pt>
                <c:pt idx="14">
                  <c:v>1605172.2222222222</c:v>
                </c:pt>
                <c:pt idx="15">
                  <c:v>1605172.2222222222</c:v>
                </c:pt>
              </c:numCache>
            </c:numRef>
          </c:val>
        </c:ser>
        <c:ser>
          <c:idx val="3"/>
          <c:order val="4"/>
          <c:tx>
            <c:strRef>
              <c:f>LocationSummary!$B$62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214397.22222222222</c:v>
                </c:pt>
                <c:pt idx="1">
                  <c:v>212441.66666666666</c:v>
                </c:pt>
                <c:pt idx="2">
                  <c:v>257252.77777777778</c:v>
                </c:pt>
                <c:pt idx="3">
                  <c:v>223155.55555555556</c:v>
                </c:pt>
                <c:pt idx="4">
                  <c:v>184175</c:v>
                </c:pt>
                <c:pt idx="5">
                  <c:v>270116.66666666669</c:v>
                </c:pt>
                <c:pt idx="6">
                  <c:v>176366.66666666666</c:v>
                </c:pt>
                <c:pt idx="7">
                  <c:v>229186.11111111112</c:v>
                </c:pt>
                <c:pt idx="8">
                  <c:v>263969.44444444444</c:v>
                </c:pt>
                <c:pt idx="9">
                  <c:v>215605.55555555556</c:v>
                </c:pt>
                <c:pt idx="10">
                  <c:v>215797.22222222222</c:v>
                </c:pt>
                <c:pt idx="11">
                  <c:v>212827.77777777778</c:v>
                </c:pt>
                <c:pt idx="12">
                  <c:v>208627.77777777778</c:v>
                </c:pt>
                <c:pt idx="13">
                  <c:v>211272.22222222222</c:v>
                </c:pt>
                <c:pt idx="14">
                  <c:v>205427.77777777778</c:v>
                </c:pt>
                <c:pt idx="15">
                  <c:v>219588.88888888888</c:v>
                </c:pt>
              </c:numCache>
            </c:numRef>
          </c:val>
        </c:ser>
        <c:ser>
          <c:idx val="0"/>
          <c:order val="5"/>
          <c:tx>
            <c:strRef>
              <c:f>LocationSummary!$B$63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381930.55555555556</c:v>
                </c:pt>
                <c:pt idx="1">
                  <c:v>380000</c:v>
                </c:pt>
                <c:pt idx="2">
                  <c:v>344738.88888888888</c:v>
                </c:pt>
                <c:pt idx="3">
                  <c:v>387538.88888888888</c:v>
                </c:pt>
                <c:pt idx="4">
                  <c:v>272705.55555555556</c:v>
                </c:pt>
                <c:pt idx="5">
                  <c:v>297502.77777777775</c:v>
                </c:pt>
                <c:pt idx="6">
                  <c:v>187002.77777777778</c:v>
                </c:pt>
                <c:pt idx="7">
                  <c:v>410627.77777777775</c:v>
                </c:pt>
                <c:pt idx="8">
                  <c:v>186569.44444444444</c:v>
                </c:pt>
                <c:pt idx="9">
                  <c:v>153152.77777777778</c:v>
                </c:pt>
                <c:pt idx="10">
                  <c:v>195780.55555555556</c:v>
                </c:pt>
                <c:pt idx="11">
                  <c:v>133088.88888888888</c:v>
                </c:pt>
                <c:pt idx="12">
                  <c:v>174186.11111111112</c:v>
                </c:pt>
                <c:pt idx="13">
                  <c:v>116061.11111111111</c:v>
                </c:pt>
                <c:pt idx="14">
                  <c:v>116433.33333333333</c:v>
                </c:pt>
                <c:pt idx="15">
                  <c:v>101008.33333333333</c:v>
                </c:pt>
              </c:numCache>
            </c:numRef>
          </c:val>
        </c:ser>
        <c:ser>
          <c:idx val="1"/>
          <c:order val="6"/>
          <c:tx>
            <c:strRef>
              <c:f>LocationSummary!$B$64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309052.77777777775</c:v>
                </c:pt>
                <c:pt idx="1">
                  <c:v>290658.33333333331</c:v>
                </c:pt>
                <c:pt idx="2">
                  <c:v>278777.77777777775</c:v>
                </c:pt>
                <c:pt idx="3">
                  <c:v>269861.11111111112</c:v>
                </c:pt>
                <c:pt idx="4">
                  <c:v>226297.22222222222</c:v>
                </c:pt>
                <c:pt idx="5">
                  <c:v>231080.55555555556</c:v>
                </c:pt>
                <c:pt idx="6">
                  <c:v>143747.22222222222</c:v>
                </c:pt>
                <c:pt idx="7">
                  <c:v>238244.44444444444</c:v>
                </c:pt>
                <c:pt idx="8">
                  <c:v>138072.22222222222</c:v>
                </c:pt>
                <c:pt idx="9">
                  <c:v>107983.33333333333</c:v>
                </c:pt>
                <c:pt idx="10">
                  <c:v>121441.66666666667</c:v>
                </c:pt>
                <c:pt idx="11">
                  <c:v>90233.333333333328</c:v>
                </c:pt>
                <c:pt idx="12">
                  <c:v>107016.66666666667</c:v>
                </c:pt>
                <c:pt idx="13">
                  <c:v>72455.555555555547</c:v>
                </c:pt>
                <c:pt idx="14">
                  <c:v>62497.222222222219</c:v>
                </c:pt>
                <c:pt idx="15">
                  <c:v>43194.444444444445</c:v>
                </c:pt>
              </c:numCache>
            </c:numRef>
          </c:val>
        </c:ser>
        <c:overlap val="100"/>
        <c:axId val="144738944"/>
        <c:axId val="144757120"/>
      </c:barChart>
      <c:catAx>
        <c:axId val="14473894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57120"/>
        <c:crosses val="autoZero"/>
        <c:auto val="1"/>
        <c:lblAlgn val="ctr"/>
        <c:lblOffset val="50"/>
        <c:tickLblSkip val="1"/>
        <c:tickMarkSkip val="1"/>
      </c:catAx>
      <c:valAx>
        <c:axId val="144757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3894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1.0875475802066409E-2"/>
          <c:w val="0.82537920828709099"/>
          <c:h val="8.047852093529077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45308288"/>
        <c:axId val="145335040"/>
      </c:barChart>
      <c:catAx>
        <c:axId val="14530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35040"/>
        <c:crosses val="autoZero"/>
        <c:auto val="1"/>
        <c:lblAlgn val="ctr"/>
        <c:lblOffset val="100"/>
        <c:tickLblSkip val="1"/>
        <c:tickMarkSkip val="1"/>
      </c:catAx>
      <c:valAx>
        <c:axId val="14533504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07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82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61117277099562"/>
          <c:y val="3.3170201196302339E-2"/>
          <c:w val="0.22752497225305005"/>
          <c:h val="0.151712887438826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688690</c:v>
                </c:pt>
                <c:pt idx="1">
                  <c:v>3460310</c:v>
                </c:pt>
                <c:pt idx="2">
                  <c:v>2595290</c:v>
                </c:pt>
                <c:pt idx="3">
                  <c:v>6344320</c:v>
                </c:pt>
                <c:pt idx="4">
                  <c:v>2385740</c:v>
                </c:pt>
                <c:pt idx="5">
                  <c:v>4223400</c:v>
                </c:pt>
                <c:pt idx="6">
                  <c:v>4872050</c:v>
                </c:pt>
                <c:pt idx="7">
                  <c:v>10228300</c:v>
                </c:pt>
                <c:pt idx="8">
                  <c:v>6233250</c:v>
                </c:pt>
                <c:pt idx="9">
                  <c:v>10767690</c:v>
                </c:pt>
                <c:pt idx="10">
                  <c:v>11356500</c:v>
                </c:pt>
                <c:pt idx="11">
                  <c:v>7182260</c:v>
                </c:pt>
                <c:pt idx="12">
                  <c:v>13847160</c:v>
                </c:pt>
                <c:pt idx="13">
                  <c:v>10891740</c:v>
                </c:pt>
                <c:pt idx="14">
                  <c:v>16715480</c:v>
                </c:pt>
                <c:pt idx="15">
                  <c:v>28029560</c:v>
                </c:pt>
              </c:numCache>
            </c:numRef>
          </c:val>
        </c:ser>
        <c:ser>
          <c:idx val="4"/>
          <c:order val="1"/>
          <c:tx>
            <c:strRef>
              <c:f>LocationSummary!$B$83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172420</c:v>
                </c:pt>
                <c:pt idx="1">
                  <c:v>206320</c:v>
                </c:pt>
                <c:pt idx="2">
                  <c:v>186720</c:v>
                </c:pt>
                <c:pt idx="3">
                  <c:v>239030</c:v>
                </c:pt>
                <c:pt idx="4">
                  <c:v>232770</c:v>
                </c:pt>
                <c:pt idx="5">
                  <c:v>210250</c:v>
                </c:pt>
                <c:pt idx="6">
                  <c:v>260769.99999999997</c:v>
                </c:pt>
                <c:pt idx="7">
                  <c:v>264760</c:v>
                </c:pt>
                <c:pt idx="8">
                  <c:v>259880</c:v>
                </c:pt>
                <c:pt idx="9">
                  <c:v>278220</c:v>
                </c:pt>
                <c:pt idx="10">
                  <c:v>287360</c:v>
                </c:pt>
                <c:pt idx="11">
                  <c:v>286180</c:v>
                </c:pt>
                <c:pt idx="12">
                  <c:v>306880</c:v>
                </c:pt>
                <c:pt idx="13">
                  <c:v>310420</c:v>
                </c:pt>
                <c:pt idx="14">
                  <c:v>339080</c:v>
                </c:pt>
                <c:pt idx="15">
                  <c:v>377970</c:v>
                </c:pt>
              </c:numCache>
            </c:numRef>
          </c:val>
        </c:ser>
        <c:overlap val="100"/>
        <c:axId val="134075904"/>
        <c:axId val="134077440"/>
      </c:barChart>
      <c:catAx>
        <c:axId val="13407590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7440"/>
        <c:crosses val="autoZero"/>
        <c:auto val="1"/>
        <c:lblAlgn val="ctr"/>
        <c:lblOffset val="50"/>
        <c:tickLblSkip val="1"/>
        <c:tickMarkSkip val="1"/>
      </c:catAx>
      <c:valAx>
        <c:axId val="13407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8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590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5.2746057640022034E-2"/>
          <c:w val="0.24306326304106632"/>
          <c:h val="0.20228384991843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680355160932727E-2"/>
          <c:y val="0.12561174551386622"/>
          <c:w val="0.90344062153163152"/>
          <c:h val="0.67699836867863517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LocationSummary!$C$123:$R$123</c:f>
              <c:numCache>
                <c:formatCode>0.00</c:formatCode>
                <c:ptCount val="16"/>
                <c:pt idx="0">
                  <c:v>130.88536838428357</c:v>
                </c:pt>
                <c:pt idx="1">
                  <c:v>106.27546665204387</c:v>
                </c:pt>
                <c:pt idx="2">
                  <c:v>81.933481547431185</c:v>
                </c:pt>
                <c:pt idx="3">
                  <c:v>76.539743413158533</c:v>
                </c:pt>
                <c:pt idx="4">
                  <c:v>47.483634633394637</c:v>
                </c:pt>
                <c:pt idx="5">
                  <c:v>61.647378540504207</c:v>
                </c:pt>
                <c:pt idx="6">
                  <c:v>18.34117077623284</c:v>
                </c:pt>
                <c:pt idx="7">
                  <c:v>65.727871835248337</c:v>
                </c:pt>
                <c:pt idx="8">
                  <c:v>34.66659815830527</c:v>
                </c:pt>
                <c:pt idx="9">
                  <c:v>16.704742059542692</c:v>
                </c:pt>
                <c:pt idx="10">
                  <c:v>35.016983884847235</c:v>
                </c:pt>
                <c:pt idx="11">
                  <c:v>20.903973585708925</c:v>
                </c:pt>
                <c:pt idx="12">
                  <c:v>29.406710393999361</c:v>
                </c:pt>
                <c:pt idx="13">
                  <c:v>14.581918369408887</c:v>
                </c:pt>
                <c:pt idx="14">
                  <c:v>13.730673193959118</c:v>
                </c:pt>
                <c:pt idx="15">
                  <c:v>7.395664716049394</c:v>
                </c:pt>
              </c:numCache>
            </c:numRef>
          </c:val>
        </c:ser>
        <c:ser>
          <c:idx val="3"/>
          <c:order val="1"/>
          <c:tx>
            <c:strRef>
              <c:f>LocationSummary!$B$124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LocationSummary!$C$124:$R$124</c:f>
              <c:numCache>
                <c:formatCode>0.00</c:formatCode>
                <c:ptCount val="16"/>
                <c:pt idx="0">
                  <c:v>159.5366877387448</c:v>
                </c:pt>
                <c:pt idx="1">
                  <c:v>159.5366877387448</c:v>
                </c:pt>
                <c:pt idx="2">
                  <c:v>159.5366877387448</c:v>
                </c:pt>
                <c:pt idx="3">
                  <c:v>159.5366877387448</c:v>
                </c:pt>
                <c:pt idx="4">
                  <c:v>159.5366877387448</c:v>
                </c:pt>
                <c:pt idx="5">
                  <c:v>159.5366877387448</c:v>
                </c:pt>
                <c:pt idx="6">
                  <c:v>159.5366877387448</c:v>
                </c:pt>
                <c:pt idx="7">
                  <c:v>159.5366877387448</c:v>
                </c:pt>
                <c:pt idx="8">
                  <c:v>159.5366877387448</c:v>
                </c:pt>
                <c:pt idx="9">
                  <c:v>159.5366877387448</c:v>
                </c:pt>
                <c:pt idx="10">
                  <c:v>159.5366877387448</c:v>
                </c:pt>
                <c:pt idx="11">
                  <c:v>159.5366877387448</c:v>
                </c:pt>
                <c:pt idx="12">
                  <c:v>159.5366877387448</c:v>
                </c:pt>
                <c:pt idx="13">
                  <c:v>159.5366877387448</c:v>
                </c:pt>
                <c:pt idx="14">
                  <c:v>159.5366877387448</c:v>
                </c:pt>
                <c:pt idx="15">
                  <c:v>159.5366877387448</c:v>
                </c:pt>
              </c:numCache>
            </c:numRef>
          </c:val>
        </c:ser>
        <c:ser>
          <c:idx val="1"/>
          <c:order val="2"/>
          <c:tx>
            <c:strRef>
              <c:f>LocationSummary!$B$125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0.00</c:formatCode>
                <c:ptCount val="16"/>
                <c:pt idx="0">
                  <c:v>1.0459758749820274</c:v>
                </c:pt>
                <c:pt idx="1">
                  <c:v>1.045544099595038</c:v>
                </c:pt>
                <c:pt idx="2">
                  <c:v>1.0453282119015432</c:v>
                </c:pt>
                <c:pt idx="3">
                  <c:v>1.0451123242080484</c:v>
                </c:pt>
                <c:pt idx="4">
                  <c:v>1.0444646611275643</c:v>
                </c:pt>
                <c:pt idx="5">
                  <c:v>1.0442487734340695</c:v>
                </c:pt>
                <c:pt idx="6">
                  <c:v>1.0446805488210589</c:v>
                </c:pt>
                <c:pt idx="7">
                  <c:v>1.0440328857405747</c:v>
                </c:pt>
                <c:pt idx="8">
                  <c:v>1.0444646611275643</c:v>
                </c:pt>
                <c:pt idx="9">
                  <c:v>1.0425216718861114</c:v>
                </c:pt>
                <c:pt idx="10">
                  <c:v>1.0442487734340695</c:v>
                </c:pt>
                <c:pt idx="11">
                  <c:v>1.0436011103535852</c:v>
                </c:pt>
                <c:pt idx="12">
                  <c:v>1.0436011103535852</c:v>
                </c:pt>
                <c:pt idx="13">
                  <c:v>1.0433852226600906</c:v>
                </c:pt>
                <c:pt idx="14">
                  <c:v>1.0427375595796062</c:v>
                </c:pt>
                <c:pt idx="15">
                  <c:v>1.0362609287747639</c:v>
                </c:pt>
              </c:numCache>
            </c:numRef>
          </c:val>
        </c:ser>
        <c:ser>
          <c:idx val="7"/>
          <c:order val="3"/>
          <c:tx>
            <c:strRef>
              <c:f>LocationSummary!$B$126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0.00</c:formatCode>
                <c:ptCount val="16"/>
                <c:pt idx="0">
                  <c:v>124.7532943382589</c:v>
                </c:pt>
                <c:pt idx="1">
                  <c:v>124.7532943382589</c:v>
                </c:pt>
                <c:pt idx="2">
                  <c:v>124.7532943382589</c:v>
                </c:pt>
                <c:pt idx="3">
                  <c:v>124.7532943382589</c:v>
                </c:pt>
                <c:pt idx="4">
                  <c:v>124.7532943382589</c:v>
                </c:pt>
                <c:pt idx="5">
                  <c:v>124.7532943382589</c:v>
                </c:pt>
                <c:pt idx="6">
                  <c:v>124.7532943382589</c:v>
                </c:pt>
                <c:pt idx="7">
                  <c:v>124.7532943382589</c:v>
                </c:pt>
                <c:pt idx="8">
                  <c:v>124.7532943382589</c:v>
                </c:pt>
                <c:pt idx="9">
                  <c:v>124.7532943382589</c:v>
                </c:pt>
                <c:pt idx="10">
                  <c:v>124.7532943382589</c:v>
                </c:pt>
                <c:pt idx="11">
                  <c:v>124.7532943382589</c:v>
                </c:pt>
                <c:pt idx="12">
                  <c:v>124.7532943382589</c:v>
                </c:pt>
                <c:pt idx="13">
                  <c:v>124.7532943382589</c:v>
                </c:pt>
                <c:pt idx="14">
                  <c:v>124.7532943382589</c:v>
                </c:pt>
                <c:pt idx="15">
                  <c:v>124.7532943382589</c:v>
                </c:pt>
              </c:numCache>
            </c:numRef>
          </c:val>
        </c:ser>
        <c:ser>
          <c:idx val="6"/>
          <c:order val="4"/>
          <c:tx>
            <c:strRef>
              <c:f>LocationSummary!$B$128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16.662859847004711</c:v>
                </c:pt>
                <c:pt idx="1">
                  <c:v>16.510874910784413</c:v>
                </c:pt>
                <c:pt idx="2">
                  <c:v>19.993575182241596</c:v>
                </c:pt>
                <c:pt idx="3">
                  <c:v>17.343553744593635</c:v>
                </c:pt>
                <c:pt idx="4">
                  <c:v>14.314001741781912</c:v>
                </c:pt>
                <c:pt idx="5">
                  <c:v>20.99335109081575</c:v>
                </c:pt>
                <c:pt idx="6">
                  <c:v>13.707141435368191</c:v>
                </c:pt>
                <c:pt idx="7">
                  <c:v>17.812245927170718</c:v>
                </c:pt>
                <c:pt idx="8">
                  <c:v>20.515591625111885</c:v>
                </c:pt>
                <c:pt idx="9">
                  <c:v>16.756770993674923</c:v>
                </c:pt>
                <c:pt idx="10">
                  <c:v>16.771667244526061</c:v>
                </c:pt>
                <c:pt idx="11">
                  <c:v>16.54088330018018</c:v>
                </c:pt>
                <c:pt idx="12">
                  <c:v>16.214461107616131</c:v>
                </c:pt>
                <c:pt idx="13">
                  <c:v>16.419986191823124</c:v>
                </c:pt>
                <c:pt idx="14">
                  <c:v>15.965758484710188</c:v>
                </c:pt>
                <c:pt idx="15">
                  <c:v>17.066353946146386</c:v>
                </c:pt>
              </c:numCache>
            </c:numRef>
          </c:val>
        </c:ser>
        <c:ser>
          <c:idx val="9"/>
          <c:order val="5"/>
          <c:tx>
            <c:strRef>
              <c:f>LocationSummary!$B$129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29.683478417059622</c:v>
                </c:pt>
                <c:pt idx="1">
                  <c:v>29.533436470080773</c:v>
                </c:pt>
                <c:pt idx="2">
                  <c:v>26.792958088858512</c:v>
                </c:pt>
                <c:pt idx="3">
                  <c:v>30.119355670225506</c:v>
                </c:pt>
                <c:pt idx="4">
                  <c:v>21.194558421152848</c:v>
                </c:pt>
                <c:pt idx="5">
                  <c:v>23.121787860980415</c:v>
                </c:pt>
                <c:pt idx="6">
                  <c:v>14.53377541375956</c:v>
                </c:pt>
                <c:pt idx="7">
                  <c:v>31.913814178553803</c:v>
                </c:pt>
                <c:pt idx="8">
                  <c:v>14.50009693357438</c:v>
                </c:pt>
                <c:pt idx="9">
                  <c:v>11.902967980832628</c:v>
                </c:pt>
                <c:pt idx="10">
                  <c:v>15.215980525202946</c:v>
                </c:pt>
                <c:pt idx="11">
                  <c:v>10.343611170720102</c:v>
                </c:pt>
                <c:pt idx="12">
                  <c:v>13.537669595974817</c:v>
                </c:pt>
                <c:pt idx="13">
                  <c:v>9.0202196095973317</c:v>
                </c:pt>
                <c:pt idx="14">
                  <c:v>9.0491485605256266</c:v>
                </c:pt>
                <c:pt idx="15">
                  <c:v>7.8503241985493215</c:v>
                </c:pt>
              </c:numCache>
            </c:numRef>
          </c:val>
        </c:ser>
        <c:ser>
          <c:idx val="0"/>
          <c:order val="6"/>
          <c:tx>
            <c:strRef>
              <c:f>LocationSummary!$B$130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24.019448890531557</c:v>
                </c:pt>
                <c:pt idx="1">
                  <c:v>22.589840584209369</c:v>
                </c:pt>
                <c:pt idx="2">
                  <c:v>21.666488919132359</c:v>
                </c:pt>
                <c:pt idx="3">
                  <c:v>20.973489423014232</c:v>
                </c:pt>
                <c:pt idx="4">
                  <c:v>17.587722725936189</c:v>
                </c:pt>
                <c:pt idx="5">
                  <c:v>17.959481334134132</c:v>
                </c:pt>
                <c:pt idx="6">
                  <c:v>11.171972250659429</c:v>
                </c:pt>
                <c:pt idx="7">
                  <c:v>18.516255695657076</c:v>
                </c:pt>
                <c:pt idx="8">
                  <c:v>10.73091369284967</c:v>
                </c:pt>
                <c:pt idx="9">
                  <c:v>8.3924181969146208</c:v>
                </c:pt>
                <c:pt idx="10">
                  <c:v>9.4383940718966475</c:v>
                </c:pt>
                <c:pt idx="11">
                  <c:v>7.0128958354832154</c:v>
                </c:pt>
                <c:pt idx="12">
                  <c:v>8.3172892795784499</c:v>
                </c:pt>
                <c:pt idx="13">
                  <c:v>5.6312145971168626</c:v>
                </c:pt>
                <c:pt idx="14">
                  <c:v>4.8572572159382119</c:v>
                </c:pt>
                <c:pt idx="15">
                  <c:v>3.357053633843246</c:v>
                </c:pt>
              </c:numCache>
            </c:numRef>
          </c:val>
        </c:ser>
        <c:ser>
          <c:idx val="5"/>
          <c:order val="7"/>
          <c:tx>
            <c:strRef>
              <c:f>LocationSummary!$B$138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14.867969563289421</c:v>
                </c:pt>
                <c:pt idx="1">
                  <c:v>74.703834467679243</c:v>
                </c:pt>
                <c:pt idx="2">
                  <c:v>56.029117204997029</c:v>
                </c:pt>
                <c:pt idx="3">
                  <c:v>136.96606115925647</c:v>
                </c:pt>
                <c:pt idx="4">
                  <c:v>51.505190587814695</c:v>
                </c:pt>
                <c:pt idx="5">
                  <c:v>91.178008470569551</c:v>
                </c:pt>
                <c:pt idx="6">
                  <c:v>105.18156370910602</c:v>
                </c:pt>
                <c:pt idx="7">
                  <c:v>220.81640953722746</c:v>
                </c:pt>
                <c:pt idx="8">
                  <c:v>134.56819654761037</c:v>
                </c:pt>
                <c:pt idx="9">
                  <c:v>232.46117583664039</c:v>
                </c:pt>
                <c:pt idx="10">
                  <c:v>245.17285911730431</c:v>
                </c:pt>
                <c:pt idx="11">
                  <c:v>155.05615454795492</c:v>
                </c:pt>
                <c:pt idx="12">
                  <c:v>298.94314338526584</c:v>
                </c:pt>
                <c:pt idx="13">
                  <c:v>235.13926267444268</c:v>
                </c:pt>
                <c:pt idx="14">
                  <c:v>360.86664228574983</c:v>
                </c:pt>
                <c:pt idx="15">
                  <c:v>605.12370580724951</c:v>
                </c:pt>
              </c:numCache>
            </c:numRef>
          </c:val>
        </c:ser>
        <c:ser>
          <c:idx val="4"/>
          <c:order val="8"/>
          <c:tx>
            <c:strRef>
              <c:f>LocationSummary!$B$149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0.00</c:formatCode>
                <c:ptCount val="16"/>
                <c:pt idx="0">
                  <c:v>3.7223356112363502</c:v>
                </c:pt>
                <c:pt idx="1">
                  <c:v>4.4541948921835273</c:v>
                </c:pt>
                <c:pt idx="2">
                  <c:v>4.0310550129338321</c:v>
                </c:pt>
                <c:pt idx="3">
                  <c:v>5.1603635376048302</c:v>
                </c:pt>
                <c:pt idx="4">
                  <c:v>5.0252178414771214</c:v>
                </c:pt>
                <c:pt idx="5">
                  <c:v>4.5390387557269607</c:v>
                </c:pt>
                <c:pt idx="6">
                  <c:v>5.6297033832623997</c:v>
                </c:pt>
                <c:pt idx="7">
                  <c:v>5.7158425729668023</c:v>
                </c:pt>
                <c:pt idx="8">
                  <c:v>5.6104893785413683</c:v>
                </c:pt>
                <c:pt idx="9">
                  <c:v>6.0064274084107261</c:v>
                </c:pt>
                <c:pt idx="10">
                  <c:v>6.2037487602649204</c:v>
                </c:pt>
                <c:pt idx="11">
                  <c:v>6.1782740124325413</c:v>
                </c:pt>
                <c:pt idx="12">
                  <c:v>6.6251615379666582</c:v>
                </c:pt>
                <c:pt idx="13">
                  <c:v>6.7015857814637965</c:v>
                </c:pt>
                <c:pt idx="14">
                  <c:v>7.3203199110197286</c:v>
                </c:pt>
                <c:pt idx="15">
                  <c:v>8.1599071510207821</c:v>
                </c:pt>
              </c:numCache>
            </c:numRef>
          </c:val>
        </c:ser>
        <c:overlap val="100"/>
        <c:axId val="142157696"/>
        <c:axId val="142159232"/>
      </c:barChart>
      <c:catAx>
        <c:axId val="1421576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9232"/>
        <c:crosses val="autoZero"/>
        <c:auto val="1"/>
        <c:lblAlgn val="ctr"/>
        <c:lblOffset val="0"/>
        <c:tickLblSkip val="1"/>
        <c:tickMarkSkip val="1"/>
      </c:catAx>
      <c:valAx>
        <c:axId val="142159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5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25611745513866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76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7669256381798006E-2"/>
          <c:y val="0.13485589994562261"/>
          <c:w val="0.29411764705882482"/>
          <c:h val="0.249592169657425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LocationSummary!$C$220:$R$220</c:f>
              <c:numCache>
                <c:formatCode>#,##0.00</c:formatCode>
                <c:ptCount val="16"/>
                <c:pt idx="0">
                  <c:v>27391.81</c:v>
                </c:pt>
                <c:pt idx="1">
                  <c:v>23276.720000000001</c:v>
                </c:pt>
                <c:pt idx="2">
                  <c:v>35295.120000000003</c:v>
                </c:pt>
                <c:pt idx="3">
                  <c:v>19963.28</c:v>
                </c:pt>
                <c:pt idx="4">
                  <c:v>13775.95</c:v>
                </c:pt>
                <c:pt idx="5">
                  <c:v>30966.41</c:v>
                </c:pt>
                <c:pt idx="6">
                  <c:v>7677.44</c:v>
                </c:pt>
                <c:pt idx="7">
                  <c:v>17790.59</c:v>
                </c:pt>
                <c:pt idx="8">
                  <c:v>16420.189999999999</c:v>
                </c:pt>
                <c:pt idx="9">
                  <c:v>7006.32</c:v>
                </c:pt>
                <c:pt idx="10">
                  <c:v>10380.290000000001</c:v>
                </c:pt>
                <c:pt idx="11">
                  <c:v>10617.86</c:v>
                </c:pt>
                <c:pt idx="12">
                  <c:v>8933.5300000000007</c:v>
                </c:pt>
                <c:pt idx="13">
                  <c:v>7818.02</c:v>
                </c:pt>
                <c:pt idx="14">
                  <c:v>5270.36</c:v>
                </c:pt>
                <c:pt idx="15">
                  <c:v>4131.45</c:v>
                </c:pt>
              </c:numCache>
            </c:numRef>
          </c:val>
        </c:ser>
        <c:ser>
          <c:idx val="0"/>
          <c:order val="1"/>
          <c:tx>
            <c:strRef>
              <c:f>LocationSummary!$B$228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LocationSummary!$C$228:$R$228</c:f>
              <c:numCache>
                <c:formatCode>#,##0.00</c:formatCode>
                <c:ptCount val="16"/>
                <c:pt idx="0">
                  <c:v>3595.58</c:v>
                </c:pt>
                <c:pt idx="1">
                  <c:v>10492.1</c:v>
                </c:pt>
                <c:pt idx="2">
                  <c:v>182169</c:v>
                </c:pt>
                <c:pt idx="3">
                  <c:v>37855.700000000004</c:v>
                </c:pt>
                <c:pt idx="4">
                  <c:v>96425.1</c:v>
                </c:pt>
                <c:pt idx="5">
                  <c:v>158833</c:v>
                </c:pt>
                <c:pt idx="6">
                  <c:v>86750.3</c:v>
                </c:pt>
                <c:pt idx="7">
                  <c:v>1344.4</c:v>
                </c:pt>
                <c:pt idx="8">
                  <c:v>23759.3</c:v>
                </c:pt>
                <c:pt idx="9">
                  <c:v>49954</c:v>
                </c:pt>
                <c:pt idx="10">
                  <c:v>8038.5</c:v>
                </c:pt>
                <c:pt idx="11">
                  <c:v>22262.9</c:v>
                </c:pt>
                <c:pt idx="12">
                  <c:v>7859.49</c:v>
                </c:pt>
                <c:pt idx="13">
                  <c:v>303111</c:v>
                </c:pt>
                <c:pt idx="14">
                  <c:v>7382.91</c:v>
                </c:pt>
                <c:pt idx="15">
                  <c:v>4757.54</c:v>
                </c:pt>
              </c:numCache>
            </c:numRef>
          </c:val>
        </c:ser>
        <c:overlap val="100"/>
        <c:axId val="142627584"/>
        <c:axId val="142629120"/>
      </c:barChart>
      <c:catAx>
        <c:axId val="14262758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9120"/>
        <c:crosses val="autoZero"/>
        <c:auto val="1"/>
        <c:lblAlgn val="ctr"/>
        <c:lblOffset val="50"/>
        <c:tickLblSkip val="1"/>
        <c:tickMarkSkip val="1"/>
      </c:catAx>
      <c:valAx>
        <c:axId val="142629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75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610062893081666"/>
          <c:y val="7.3543735254952836E-2"/>
          <c:w val="0.30613019654452184"/>
          <c:h val="0.11120490852183459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LocationSummary!$C$222:$R$222</c:f>
              <c:numCache>
                <c:formatCode>#,##0.00</c:formatCode>
                <c:ptCount val="16"/>
                <c:pt idx="0">
                  <c:v>1876920</c:v>
                </c:pt>
                <c:pt idx="1">
                  <c:v>2217010</c:v>
                </c:pt>
                <c:pt idx="2">
                  <c:v>1901490</c:v>
                </c:pt>
                <c:pt idx="3">
                  <c:v>1986380</c:v>
                </c:pt>
                <c:pt idx="4">
                  <c:v>689031.60750000004</c:v>
                </c:pt>
                <c:pt idx="5">
                  <c:v>2032650</c:v>
                </c:pt>
                <c:pt idx="6">
                  <c:v>669975.76610000001</c:v>
                </c:pt>
                <c:pt idx="7">
                  <c:v>1787170</c:v>
                </c:pt>
                <c:pt idx="8">
                  <c:v>2254510</c:v>
                </c:pt>
                <c:pt idx="9">
                  <c:v>555302.36490000004</c:v>
                </c:pt>
                <c:pt idx="10">
                  <c:v>2972380</c:v>
                </c:pt>
                <c:pt idx="11">
                  <c:v>2137480</c:v>
                </c:pt>
                <c:pt idx="12">
                  <c:v>1989270</c:v>
                </c:pt>
                <c:pt idx="13">
                  <c:v>1950680</c:v>
                </c:pt>
                <c:pt idx="14">
                  <c:v>1936430</c:v>
                </c:pt>
                <c:pt idx="15">
                  <c:v>1822570</c:v>
                </c:pt>
              </c:numCache>
            </c:numRef>
          </c:val>
        </c:ser>
        <c:overlap val="100"/>
        <c:axId val="142175616"/>
        <c:axId val="144846848"/>
      </c:barChart>
      <c:catAx>
        <c:axId val="1421756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46848"/>
        <c:crosses val="autoZero"/>
        <c:auto val="1"/>
        <c:lblAlgn val="ctr"/>
        <c:lblOffset val="50"/>
        <c:tickLblSkip val="1"/>
        <c:tickMarkSkip val="1"/>
      </c:catAx>
      <c:valAx>
        <c:axId val="144846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</a:t>
                </a:r>
                <a:r>
                  <a:rPr lang="en-US"/>
                  <a:t>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055464926590548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56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57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43080064"/>
        <c:axId val="143106816"/>
      </c:barChart>
      <c:catAx>
        <c:axId val="14308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0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6816"/>
        <c:crosses val="autoZero"/>
        <c:auto val="1"/>
        <c:lblAlgn val="ctr"/>
        <c:lblOffset val="100"/>
        <c:tickLblSkip val="1"/>
        <c:tickMarkSkip val="1"/>
      </c:catAx>
      <c:valAx>
        <c:axId val="143106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77E-3"/>
              <c:y val="0.419249592169659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800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2"/>
          <c:y val="7.8847199564980958E-2"/>
          <c:w val="0.17425083240843642"/>
          <c:h val="0.133768352365417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41810304"/>
        <c:axId val="141816576"/>
      </c:barChart>
      <c:catAx>
        <c:axId val="14181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16576"/>
        <c:crosses val="autoZero"/>
        <c:auto val="1"/>
        <c:lblAlgn val="ctr"/>
        <c:lblOffset val="100"/>
        <c:tickLblSkip val="1"/>
        <c:tickMarkSkip val="1"/>
      </c:catAx>
      <c:valAx>
        <c:axId val="14181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103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56"/>
          <c:y val="0.16476345840130663"/>
          <c:w val="0.17425083240843703"/>
          <c:h val="0.133768352365416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42596736"/>
        <c:axId val="145101568"/>
      </c:barChart>
      <c:catAx>
        <c:axId val="14259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01568"/>
        <c:crosses val="autoZero"/>
        <c:auto val="1"/>
        <c:lblAlgn val="ctr"/>
        <c:lblOffset val="100"/>
        <c:tickLblSkip val="1"/>
        <c:tickMarkSkip val="1"/>
      </c:catAx>
      <c:valAx>
        <c:axId val="145101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67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29"/>
          <c:w val="0.17425083240843584"/>
          <c:h val="0.133768352365416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6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Schedules!$D$45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Schedules!$D$48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45255040"/>
        <c:axId val="145269504"/>
      </c:barChart>
      <c:catAx>
        <c:axId val="14525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69504"/>
        <c:crosses val="autoZero"/>
        <c:auto val="1"/>
        <c:lblAlgn val="ctr"/>
        <c:lblOffset val="100"/>
        <c:tickLblSkip val="1"/>
        <c:tickMarkSkip val="1"/>
      </c:catAx>
      <c:valAx>
        <c:axId val="1452695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55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254"/>
          <c:h val="0.13376835236541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goff01miami_7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goff10seattle_7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goff11chicago_7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lgoff12boulder_7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goff13minneapolis_7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goff14helena_7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goff15duluth_7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goff16fairbanks_7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goff02houston_7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goff03phoenix_7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goff04atlanta_7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goff05losangeles_7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goff06lasvegas_7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goff07sanfrancisco_7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goff08baltimore_7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goff09albuquerque_7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677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148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227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224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220</v>
      </c>
      <c r="C8" s="23">
        <v>46320</v>
      </c>
      <c r="D8" s="7" t="s">
        <v>150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 t="s">
        <v>247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251</v>
      </c>
      <c r="C13" s="8">
        <v>0.38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248</v>
      </c>
      <c r="C14" s="8">
        <v>0.38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250</v>
      </c>
      <c r="C15" s="8">
        <v>0.38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249</v>
      </c>
      <c r="C16" s="8">
        <v>0.38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254</v>
      </c>
      <c r="C17" s="8">
        <v>0.38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46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225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221</v>
      </c>
      <c r="C22" s="8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226</v>
      </c>
      <c r="C23" s="8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>
      <c r="B24" s="18" t="s">
        <v>147</v>
      </c>
      <c r="C24" s="1" t="s">
        <v>698</v>
      </c>
      <c r="D24" s="7" t="s">
        <v>150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36</v>
      </c>
    </row>
    <row r="26" spans="1:18">
      <c r="B26" s="17" t="s">
        <v>37</v>
      </c>
    </row>
    <row r="27" spans="1:18">
      <c r="B27" s="18" t="s">
        <v>38</v>
      </c>
      <c r="C27" s="23" t="s">
        <v>200</v>
      </c>
      <c r="D27" s="7" t="s">
        <v>150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215</v>
      </c>
      <c r="C28" s="39">
        <v>11589.72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216</v>
      </c>
      <c r="C29" s="39">
        <v>6953.64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39</v>
      </c>
      <c r="C30" s="40">
        <v>0.76500000000000001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40</v>
      </c>
    </row>
    <row r="32" spans="1:18">
      <c r="B32" s="18" t="s">
        <v>38</v>
      </c>
      <c r="C32" s="1" t="s">
        <v>307</v>
      </c>
      <c r="D32" s="7" t="s">
        <v>150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215</v>
      </c>
      <c r="C33" s="23">
        <v>3563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216</v>
      </c>
      <c r="C34" s="23">
        <v>3563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41</v>
      </c>
      <c r="C35" s="8">
        <v>0.23499999999999999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253</v>
      </c>
    </row>
    <row r="37" spans="2:18">
      <c r="B37" s="18" t="s">
        <v>251</v>
      </c>
      <c r="C37" s="39">
        <v>1390.85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248</v>
      </c>
      <c r="C38" s="39">
        <v>927.23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250</v>
      </c>
      <c r="C39" s="39">
        <v>1390.85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249</v>
      </c>
      <c r="C40" s="39">
        <v>927.23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252</v>
      </c>
      <c r="C41" s="39">
        <f>SUM(C37:C40)</f>
        <v>4636.16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218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45</v>
      </c>
    </row>
    <row r="44" spans="2:18" ht="14.25">
      <c r="B44" s="18" t="s">
        <v>217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218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46</v>
      </c>
    </row>
    <row r="47" spans="2:18">
      <c r="B47" s="18" t="s">
        <v>47</v>
      </c>
      <c r="C47" s="23" t="s">
        <v>228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48</v>
      </c>
      <c r="C48" s="34" t="s">
        <v>306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217</v>
      </c>
      <c r="C49" s="23">
        <v>3563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49</v>
      </c>
    </row>
    <row r="51" spans="1:18">
      <c r="B51" s="18" t="s">
        <v>48</v>
      </c>
      <c r="C51" s="23" t="s">
        <v>50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217</v>
      </c>
      <c r="C52" s="23">
        <v>8523.5300000000007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51</v>
      </c>
    </row>
    <row r="54" spans="1:18">
      <c r="B54" s="18" t="s">
        <v>48</v>
      </c>
      <c r="C54" s="23" t="s">
        <v>222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217</v>
      </c>
      <c r="C55" s="23">
        <v>92640.76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261</v>
      </c>
      <c r="C56" s="47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52</v>
      </c>
    </row>
    <row r="58" spans="1:18">
      <c r="B58" s="18" t="s">
        <v>53</v>
      </c>
      <c r="C58" s="8">
        <v>0.36495946068648172</v>
      </c>
      <c r="D58" s="10" t="s">
        <v>151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54</v>
      </c>
    </row>
    <row r="60" spans="1:18">
      <c r="B60" s="19" t="s">
        <v>55</v>
      </c>
      <c r="C60" s="23" t="s">
        <v>260</v>
      </c>
      <c r="D60" s="7" t="s">
        <v>150</v>
      </c>
    </row>
    <row r="61" spans="1:18">
      <c r="B61" s="18" t="s">
        <v>56</v>
      </c>
      <c r="C61" s="23" t="s">
        <v>259</v>
      </c>
      <c r="D61" s="7" t="s">
        <v>150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57</v>
      </c>
      <c r="C62" s="23" t="s">
        <v>258</v>
      </c>
      <c r="D62" s="7" t="s">
        <v>150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58</v>
      </c>
      <c r="C63" s="23" t="s">
        <v>257</v>
      </c>
      <c r="D63" s="7" t="s">
        <v>150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65</v>
      </c>
    </row>
    <row r="65" spans="2:18">
      <c r="B65" s="18" t="s">
        <v>66</v>
      </c>
      <c r="C65" s="23" t="s">
        <v>256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67</v>
      </c>
      <c r="C66" s="23" t="s">
        <v>223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68</v>
      </c>
      <c r="C67" s="89">
        <v>80</v>
      </c>
      <c r="D67" s="10" t="s">
        <v>699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219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281</v>
      </c>
      <c r="C69" s="8">
        <v>1504.13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22919.9</v>
      </c>
      <c r="C2" s="87">
        <v>494.81</v>
      </c>
      <c r="D2" s="87">
        <v>494.81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22919.9</v>
      </c>
      <c r="C3" s="87">
        <v>494.81</v>
      </c>
      <c r="D3" s="87">
        <v>494.81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60656.05</v>
      </c>
      <c r="C4" s="87">
        <v>1309.49</v>
      </c>
      <c r="D4" s="87">
        <v>1309.49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60656.05</v>
      </c>
      <c r="C5" s="87">
        <v>1309.49</v>
      </c>
      <c r="D5" s="87">
        <v>1309.49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4872.05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849.57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48.39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634.91999999999996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673.21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517.49</v>
      </c>
      <c r="C21" s="87">
        <v>0</v>
      </c>
      <c r="D21" s="87">
        <v>0</v>
      </c>
      <c r="E21" s="87">
        <v>0</v>
      </c>
      <c r="F21" s="87">
        <v>0</v>
      </c>
      <c r="G21" s="87">
        <v>6173.3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260.77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17787.080000000002</v>
      </c>
      <c r="C28" s="87">
        <v>5132.82</v>
      </c>
      <c r="D28" s="87">
        <v>0</v>
      </c>
      <c r="E28" s="87">
        <v>0</v>
      </c>
      <c r="F28" s="87">
        <v>0</v>
      </c>
      <c r="G28" s="87">
        <v>7677.44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1.272</v>
      </c>
      <c r="E60" s="87">
        <v>1.571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1.272</v>
      </c>
      <c r="E61" s="87">
        <v>1.571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1.272</v>
      </c>
      <c r="E62" s="87">
        <v>1.571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1.272</v>
      </c>
      <c r="E63" s="87">
        <v>1.571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1.272</v>
      </c>
      <c r="E64" s="87">
        <v>1.571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1.272</v>
      </c>
      <c r="E65" s="87">
        <v>1.571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1.272</v>
      </c>
      <c r="E66" s="87">
        <v>1.571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1.272</v>
      </c>
      <c r="E67" s="87">
        <v>1.571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1.272</v>
      </c>
      <c r="E68" s="87">
        <v>1.571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1.272</v>
      </c>
      <c r="E69" s="87">
        <v>1.571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1.272</v>
      </c>
      <c r="E70" s="87">
        <v>1.571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1.272</v>
      </c>
      <c r="E71" s="87">
        <v>1.571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1.272</v>
      </c>
      <c r="E72" s="87">
        <v>1.571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1.272</v>
      </c>
      <c r="E73" s="87">
        <v>1.571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1.272</v>
      </c>
      <c r="E74" s="87">
        <v>1.571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1.272</v>
      </c>
      <c r="E75" s="87">
        <v>1.571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1.272</v>
      </c>
      <c r="E76" s="87">
        <v>1.571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1.272</v>
      </c>
      <c r="E77" s="87">
        <v>1.571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1.272</v>
      </c>
      <c r="E78" s="87">
        <v>1.571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1.272</v>
      </c>
      <c r="E79" s="87">
        <v>1.571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1.272</v>
      </c>
      <c r="E80" s="87">
        <v>1.571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1.272</v>
      </c>
      <c r="E81" s="87">
        <v>1.571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1.272</v>
      </c>
      <c r="E82" s="87">
        <v>1.571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1.272</v>
      </c>
      <c r="E83" s="87">
        <v>1.571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0.56899999999999995</v>
      </c>
      <c r="E84" s="87">
        <v>0.63700000000000001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5.835</v>
      </c>
      <c r="F87" s="87">
        <v>0.54</v>
      </c>
      <c r="G87" s="87">
        <v>0.38400000000000001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5.835</v>
      </c>
      <c r="F88" s="87">
        <v>0.54</v>
      </c>
      <c r="G88" s="87">
        <v>0.38400000000000001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5.835</v>
      </c>
      <c r="F89" s="87">
        <v>0.54</v>
      </c>
      <c r="G89" s="87">
        <v>0.38400000000000001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5.835</v>
      </c>
      <c r="F90" s="87">
        <v>0.54</v>
      </c>
      <c r="G90" s="87">
        <v>0.38400000000000001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5.835</v>
      </c>
      <c r="F91" s="87">
        <v>0.54</v>
      </c>
      <c r="G91" s="87">
        <v>0.38400000000000001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5.835</v>
      </c>
      <c r="F92" s="87">
        <v>0.54</v>
      </c>
      <c r="G92" s="87">
        <v>0.38400000000000001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5.835</v>
      </c>
      <c r="F93" s="87">
        <v>0.54</v>
      </c>
      <c r="G93" s="87">
        <v>0.38400000000000001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5.835</v>
      </c>
      <c r="F94" s="87">
        <v>0.54</v>
      </c>
      <c r="G94" s="87">
        <v>0.38400000000000001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5.835</v>
      </c>
      <c r="F95" s="87">
        <v>0.54</v>
      </c>
      <c r="G95" s="87">
        <v>0.38400000000000001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5.835</v>
      </c>
      <c r="F96" s="87">
        <v>0.54</v>
      </c>
      <c r="G96" s="87">
        <v>0.38400000000000001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5.835</v>
      </c>
      <c r="F97" s="87">
        <v>0.54</v>
      </c>
      <c r="G97" s="87">
        <v>0.38400000000000001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5.835</v>
      </c>
      <c r="F98" s="87">
        <v>0.54</v>
      </c>
      <c r="G98" s="87">
        <v>0.38400000000000001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0.54</v>
      </c>
      <c r="G99" s="87">
        <v>0.38400000000000001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0.54</v>
      </c>
      <c r="G100" s="87">
        <v>0.38400000000000001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0.54</v>
      </c>
      <c r="G101" s="87">
        <v>0.38400000000000001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3671721.07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3199176.27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3512205.99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404484.95</v>
      </c>
      <c r="D109" s="87">
        <v>289345.93</v>
      </c>
      <c r="E109" s="87">
        <v>115139.02</v>
      </c>
      <c r="F109" s="87">
        <v>0.72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4603133.5999999996</v>
      </c>
      <c r="D110" s="87">
        <v>3298007.01</v>
      </c>
      <c r="E110" s="87">
        <v>1305126.5900000001</v>
      </c>
      <c r="F110" s="87">
        <v>0.72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395358.51</v>
      </c>
      <c r="D111" s="87">
        <v>282651.24</v>
      </c>
      <c r="E111" s="87">
        <v>112707.27</v>
      </c>
      <c r="F111" s="87">
        <v>0.71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63344.6</v>
      </c>
      <c r="D112" s="87">
        <v>45452.98</v>
      </c>
      <c r="E112" s="87">
        <v>17891.62</v>
      </c>
      <c r="F112" s="87">
        <v>0.72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37365.01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112571.83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1393745.55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107968.42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42391.01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25490.3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14557.1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32071.45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453585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260086.25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152797.76000000001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330213.2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43622.18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22857.07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14979.56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32261.42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12262.05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82961.399999999994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12926.11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13473.93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18.510000000000002</v>
      </c>
      <c r="F137" s="87">
        <v>31163.59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211.18</v>
      </c>
      <c r="F138" s="87">
        <v>348013.61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18.07</v>
      </c>
      <c r="F139" s="87">
        <v>30423.48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0.56999999999999995</v>
      </c>
      <c r="D140" s="87">
        <v>622</v>
      </c>
      <c r="E140" s="87">
        <v>3.05</v>
      </c>
      <c r="F140" s="87">
        <v>3331.36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33646.239999999998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18119.34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49569.89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165659.86259999999</v>
      </c>
      <c r="C152" s="87">
        <v>144.2569</v>
      </c>
      <c r="D152" s="87">
        <v>1099.5664999999999</v>
      </c>
      <c r="E152" s="87">
        <v>0</v>
      </c>
      <c r="F152" s="87">
        <v>5.9999999999999995E-4</v>
      </c>
      <c r="G152" s="88">
        <v>6633130</v>
      </c>
      <c r="H152" s="87">
        <v>60689.891199999998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136026.761</v>
      </c>
      <c r="C153" s="87">
        <v>117.6793</v>
      </c>
      <c r="D153" s="87">
        <v>1041.1876999999999</v>
      </c>
      <c r="E153" s="87">
        <v>0</v>
      </c>
      <c r="F153" s="87">
        <v>5.0000000000000001E-4</v>
      </c>
      <c r="G153" s="88">
        <v>6281610</v>
      </c>
      <c r="H153" s="87">
        <v>50255.713400000001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158435.5643</v>
      </c>
      <c r="C154" s="87">
        <v>137.19290000000001</v>
      </c>
      <c r="D154" s="87">
        <v>1189.9338</v>
      </c>
      <c r="E154" s="87">
        <v>0</v>
      </c>
      <c r="F154" s="87">
        <v>5.9999999999999995E-4</v>
      </c>
      <c r="G154" s="88">
        <v>7178920</v>
      </c>
      <c r="H154" s="87">
        <v>58465.256300000001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143064.04300000001</v>
      </c>
      <c r="C155" s="87">
        <v>123.5348</v>
      </c>
      <c r="D155" s="87">
        <v>1136.6668</v>
      </c>
      <c r="E155" s="87">
        <v>0</v>
      </c>
      <c r="F155" s="87">
        <v>5.9999999999999995E-4</v>
      </c>
      <c r="G155" s="88">
        <v>6857810</v>
      </c>
      <c r="H155" s="87">
        <v>52982.631200000003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151039.15210000001</v>
      </c>
      <c r="C156" s="87">
        <v>130.0924</v>
      </c>
      <c r="D156" s="87">
        <v>1258.8720000000001</v>
      </c>
      <c r="E156" s="87">
        <v>0</v>
      </c>
      <c r="F156" s="87">
        <v>5.9999999999999995E-4</v>
      </c>
      <c r="G156" s="88">
        <v>7595340</v>
      </c>
      <c r="H156" s="87">
        <v>56115.673199999997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148716.48740000001</v>
      </c>
      <c r="C157" s="87">
        <v>127.9623</v>
      </c>
      <c r="D157" s="87">
        <v>1262.6904</v>
      </c>
      <c r="E157" s="87">
        <v>0</v>
      </c>
      <c r="F157" s="87">
        <v>5.9999999999999995E-4</v>
      </c>
      <c r="G157" s="88">
        <v>7618460</v>
      </c>
      <c r="H157" s="87">
        <v>55323.444799999997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145697.3744</v>
      </c>
      <c r="C158" s="87">
        <v>125.21939999999999</v>
      </c>
      <c r="D158" s="87">
        <v>1263.0369000000001</v>
      </c>
      <c r="E158" s="87">
        <v>0</v>
      </c>
      <c r="F158" s="87">
        <v>5.9999999999999995E-4</v>
      </c>
      <c r="G158" s="88">
        <v>7620650</v>
      </c>
      <c r="H158" s="87">
        <v>54279.581899999997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157820.1012</v>
      </c>
      <c r="C159" s="87">
        <v>135.67240000000001</v>
      </c>
      <c r="D159" s="87">
        <v>1362.011</v>
      </c>
      <c r="E159" s="87">
        <v>0</v>
      </c>
      <c r="F159" s="87">
        <v>5.9999999999999995E-4</v>
      </c>
      <c r="G159" s="88">
        <v>8217790</v>
      </c>
      <c r="H159" s="87">
        <v>58777.244100000004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145327.4234</v>
      </c>
      <c r="C160" s="87">
        <v>124.8579</v>
      </c>
      <c r="D160" s="87">
        <v>1267.6120000000001</v>
      </c>
      <c r="E160" s="87">
        <v>0</v>
      </c>
      <c r="F160" s="87">
        <v>5.9999999999999995E-4</v>
      </c>
      <c r="G160" s="88">
        <v>7648280</v>
      </c>
      <c r="H160" s="87">
        <v>54165.499499999998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148475.6887</v>
      </c>
      <c r="C161" s="87">
        <v>127.767</v>
      </c>
      <c r="D161" s="87">
        <v>1258.5232000000001</v>
      </c>
      <c r="E161" s="87">
        <v>0</v>
      </c>
      <c r="F161" s="87">
        <v>5.9999999999999995E-4</v>
      </c>
      <c r="G161" s="88">
        <v>7593310</v>
      </c>
      <c r="H161" s="87">
        <v>55227.389900000002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149334.75450000001</v>
      </c>
      <c r="C162" s="87">
        <v>129.0694</v>
      </c>
      <c r="D162" s="87">
        <v>1165.0445999999999</v>
      </c>
      <c r="E162" s="87">
        <v>0</v>
      </c>
      <c r="F162" s="87">
        <v>5.9999999999999995E-4</v>
      </c>
      <c r="G162" s="88">
        <v>7028940</v>
      </c>
      <c r="H162" s="87">
        <v>55239.514799999997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159428.97150000001</v>
      </c>
      <c r="C163" s="87">
        <v>138.74539999999999</v>
      </c>
      <c r="D163" s="87">
        <v>1073.5277000000001</v>
      </c>
      <c r="E163" s="87">
        <v>0</v>
      </c>
      <c r="F163" s="87">
        <v>5.9999999999999995E-4</v>
      </c>
      <c r="G163" s="88">
        <v>6476120</v>
      </c>
      <c r="H163" s="87">
        <v>58453.925799999997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1809030</v>
      </c>
      <c r="C165" s="87">
        <v>1562.0500999999999</v>
      </c>
      <c r="D165" s="87">
        <v>14378.672699999999</v>
      </c>
      <c r="E165" s="87">
        <v>0</v>
      </c>
      <c r="F165" s="87">
        <v>7.0000000000000001E-3</v>
      </c>
      <c r="G165" s="88">
        <v>86750300</v>
      </c>
      <c r="H165" s="87">
        <v>669975.76610000001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136026.761</v>
      </c>
      <c r="C166" s="87">
        <v>117.6793</v>
      </c>
      <c r="D166" s="87">
        <v>1041.1876999999999</v>
      </c>
      <c r="E166" s="87">
        <v>0</v>
      </c>
      <c r="F166" s="87">
        <v>5.0000000000000001E-4</v>
      </c>
      <c r="G166" s="88">
        <v>6281610</v>
      </c>
      <c r="H166" s="87">
        <v>50255.713400000001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165659.86259999999</v>
      </c>
      <c r="C167" s="87">
        <v>144.2569</v>
      </c>
      <c r="D167" s="87">
        <v>1362.011</v>
      </c>
      <c r="E167" s="87">
        <v>0</v>
      </c>
      <c r="F167" s="87">
        <v>5.9999999999999995E-4</v>
      </c>
      <c r="G167" s="88">
        <v>8217790</v>
      </c>
      <c r="H167" s="87">
        <v>60689.891199999998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1360040000000</v>
      </c>
      <c r="C170" s="87">
        <v>1240500.423</v>
      </c>
      <c r="D170" s="87" t="s">
        <v>614</v>
      </c>
      <c r="E170" s="87">
        <v>645239.30700000003</v>
      </c>
      <c r="F170" s="87">
        <v>326066.95799999998</v>
      </c>
      <c r="G170" s="87">
        <v>35549.737000000001</v>
      </c>
      <c r="H170" s="87">
        <v>0</v>
      </c>
      <c r="I170" s="87">
        <v>49729.786999999997</v>
      </c>
      <c r="J170" s="87">
        <v>0</v>
      </c>
      <c r="K170" s="87">
        <v>52261.546000000002</v>
      </c>
      <c r="L170" s="87">
        <v>46097.703999999998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1287970000000</v>
      </c>
      <c r="C171" s="87">
        <v>1372708.1969999999</v>
      </c>
      <c r="D171" s="87" t="s">
        <v>600</v>
      </c>
      <c r="E171" s="87">
        <v>645239.30700000003</v>
      </c>
      <c r="F171" s="87">
        <v>326066.95799999998</v>
      </c>
      <c r="G171" s="87">
        <v>41947.881000000001</v>
      </c>
      <c r="H171" s="87">
        <v>0</v>
      </c>
      <c r="I171" s="87">
        <v>171352.91099999999</v>
      </c>
      <c r="J171" s="87">
        <v>0</v>
      </c>
      <c r="K171" s="87">
        <v>56448.052000000003</v>
      </c>
      <c r="L171" s="87">
        <v>46097.703999999998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1471950000000</v>
      </c>
      <c r="C172" s="87">
        <v>1313664.5390000001</v>
      </c>
      <c r="D172" s="87" t="s">
        <v>615</v>
      </c>
      <c r="E172" s="87">
        <v>645239.30700000003</v>
      </c>
      <c r="F172" s="87">
        <v>326066.95799999998</v>
      </c>
      <c r="G172" s="87">
        <v>38721.942999999999</v>
      </c>
      <c r="H172" s="87">
        <v>0</v>
      </c>
      <c r="I172" s="87">
        <v>115924.624</v>
      </c>
      <c r="J172" s="87">
        <v>0</v>
      </c>
      <c r="K172" s="87">
        <v>56058.618000000002</v>
      </c>
      <c r="L172" s="87">
        <v>46097.703999999998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1406110000000</v>
      </c>
      <c r="C173" s="87">
        <v>1367287.1640000001</v>
      </c>
      <c r="D173" s="87" t="s">
        <v>616</v>
      </c>
      <c r="E173" s="87">
        <v>645239.30700000003</v>
      </c>
      <c r="F173" s="87">
        <v>326066.95799999998</v>
      </c>
      <c r="G173" s="87">
        <v>44459.089</v>
      </c>
      <c r="H173" s="87">
        <v>0</v>
      </c>
      <c r="I173" s="87">
        <v>165317.834</v>
      </c>
      <c r="J173" s="87">
        <v>0</v>
      </c>
      <c r="K173" s="87">
        <v>54550.887000000002</v>
      </c>
      <c r="L173" s="87">
        <v>46097.703999999998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1557330000000</v>
      </c>
      <c r="C174" s="87">
        <v>1376409.5279999999</v>
      </c>
      <c r="D174" s="87" t="s">
        <v>690</v>
      </c>
      <c r="E174" s="87">
        <v>645239.30700000003</v>
      </c>
      <c r="F174" s="87">
        <v>326066.95799999998</v>
      </c>
      <c r="G174" s="87">
        <v>39454.177000000003</v>
      </c>
      <c r="H174" s="87">
        <v>0</v>
      </c>
      <c r="I174" s="87">
        <v>177879.02</v>
      </c>
      <c r="J174" s="87">
        <v>0</v>
      </c>
      <c r="K174" s="87">
        <v>56116.978000000003</v>
      </c>
      <c r="L174" s="87">
        <v>46097.703999999998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1562070000000</v>
      </c>
      <c r="C175" s="87">
        <v>1412948.9790000001</v>
      </c>
      <c r="D175" s="87" t="s">
        <v>561</v>
      </c>
      <c r="E175" s="87">
        <v>645239.30700000003</v>
      </c>
      <c r="F175" s="87">
        <v>326066.95799999998</v>
      </c>
      <c r="G175" s="87">
        <v>44138.101999999999</v>
      </c>
      <c r="H175" s="87">
        <v>0</v>
      </c>
      <c r="I175" s="87">
        <v>207811.01699999999</v>
      </c>
      <c r="J175" s="87">
        <v>0</v>
      </c>
      <c r="K175" s="87">
        <v>58040.506999999998</v>
      </c>
      <c r="L175" s="87">
        <v>46097.703999999998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1562520000000</v>
      </c>
      <c r="C176" s="87">
        <v>1447101.4990000001</v>
      </c>
      <c r="D176" s="87" t="s">
        <v>617</v>
      </c>
      <c r="E176" s="87">
        <v>645239.30700000003</v>
      </c>
      <c r="F176" s="87">
        <v>326066.95799999998</v>
      </c>
      <c r="G176" s="87">
        <v>45920.347999999998</v>
      </c>
      <c r="H176" s="87">
        <v>0</v>
      </c>
      <c r="I176" s="87">
        <v>240232.24100000001</v>
      </c>
      <c r="J176" s="87">
        <v>0</v>
      </c>
      <c r="K176" s="87">
        <v>57989.555999999997</v>
      </c>
      <c r="L176" s="87">
        <v>46097.703999999998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1684960000000</v>
      </c>
      <c r="C177" s="87">
        <v>1394361.3640000001</v>
      </c>
      <c r="D177" s="87" t="s">
        <v>618</v>
      </c>
      <c r="E177" s="87">
        <v>645239.30700000003</v>
      </c>
      <c r="F177" s="87">
        <v>326066.95799999998</v>
      </c>
      <c r="G177" s="87">
        <v>40262.76</v>
      </c>
      <c r="H177" s="87">
        <v>0</v>
      </c>
      <c r="I177" s="87">
        <v>194009.83</v>
      </c>
      <c r="J177" s="87">
        <v>0</v>
      </c>
      <c r="K177" s="87">
        <v>57129.42</v>
      </c>
      <c r="L177" s="87">
        <v>46097.703999999998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1568180000000</v>
      </c>
      <c r="C178" s="87">
        <v>1535179.7549999999</v>
      </c>
      <c r="D178" s="87" t="s">
        <v>619</v>
      </c>
      <c r="E178" s="87">
        <v>645239.30700000003</v>
      </c>
      <c r="F178" s="87">
        <v>326066.95799999998</v>
      </c>
      <c r="G178" s="87">
        <v>63321.080999999998</v>
      </c>
      <c r="H178" s="87">
        <v>0</v>
      </c>
      <c r="I178" s="87">
        <v>305587.13199999998</v>
      </c>
      <c r="J178" s="87">
        <v>0</v>
      </c>
      <c r="K178" s="87">
        <v>63312.188999999998</v>
      </c>
      <c r="L178" s="87">
        <v>46097.703999999998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1556910000000</v>
      </c>
      <c r="C179" s="87">
        <v>1414431.746</v>
      </c>
      <c r="D179" s="87" t="s">
        <v>620</v>
      </c>
      <c r="E179" s="87">
        <v>645239.30700000003</v>
      </c>
      <c r="F179" s="87">
        <v>326066.95799999998</v>
      </c>
      <c r="G179" s="87">
        <v>46951.108999999997</v>
      </c>
      <c r="H179" s="87">
        <v>0</v>
      </c>
      <c r="I179" s="87">
        <v>206391.42600000001</v>
      </c>
      <c r="J179" s="87">
        <v>0</v>
      </c>
      <c r="K179" s="87">
        <v>58129.857000000004</v>
      </c>
      <c r="L179" s="87">
        <v>46097.703999999998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1441200000000</v>
      </c>
      <c r="C180" s="87">
        <v>1335432.3529999999</v>
      </c>
      <c r="D180" s="87" t="s">
        <v>621</v>
      </c>
      <c r="E180" s="87">
        <v>645239.30700000003</v>
      </c>
      <c r="F180" s="87">
        <v>326066.95799999998</v>
      </c>
      <c r="G180" s="87">
        <v>35549.737000000001</v>
      </c>
      <c r="H180" s="87">
        <v>0</v>
      </c>
      <c r="I180" s="87">
        <v>141871.035</v>
      </c>
      <c r="J180" s="87">
        <v>0</v>
      </c>
      <c r="K180" s="87">
        <v>55052.228000000003</v>
      </c>
      <c r="L180" s="87">
        <v>46097.703999999998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1327850000000</v>
      </c>
      <c r="C181" s="87">
        <v>1225294.3049999999</v>
      </c>
      <c r="D181" s="87" t="s">
        <v>705</v>
      </c>
      <c r="E181" s="87">
        <v>645239.30700000003</v>
      </c>
      <c r="F181" s="87">
        <v>326066.95799999998</v>
      </c>
      <c r="G181" s="87">
        <v>35549.737000000001</v>
      </c>
      <c r="H181" s="87">
        <v>0</v>
      </c>
      <c r="I181" s="87">
        <v>0</v>
      </c>
      <c r="J181" s="87">
        <v>0</v>
      </c>
      <c r="K181" s="87">
        <v>50118.622000000003</v>
      </c>
      <c r="L181" s="87">
        <v>46097.703999999998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17787100000000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1287970000000</v>
      </c>
      <c r="C184" s="87">
        <v>1225294.3049999999</v>
      </c>
      <c r="D184" s="87"/>
      <c r="E184" s="87">
        <v>645239.30700000003</v>
      </c>
      <c r="F184" s="87">
        <v>326066.95799999998</v>
      </c>
      <c r="G184" s="87">
        <v>35549.737000000001</v>
      </c>
      <c r="H184" s="87">
        <v>0</v>
      </c>
      <c r="I184" s="87">
        <v>0</v>
      </c>
      <c r="J184" s="87">
        <v>0</v>
      </c>
      <c r="K184" s="87">
        <v>50118.622000000003</v>
      </c>
      <c r="L184" s="87">
        <v>46097.703999999998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1684960000000</v>
      </c>
      <c r="C185" s="87">
        <v>1535179.7549999999</v>
      </c>
      <c r="D185" s="87"/>
      <c r="E185" s="87">
        <v>645239.30700000003</v>
      </c>
      <c r="F185" s="87">
        <v>326066.95799999998</v>
      </c>
      <c r="G185" s="87">
        <v>63321.080999999998</v>
      </c>
      <c r="H185" s="87">
        <v>0</v>
      </c>
      <c r="I185" s="87">
        <v>305587.13199999998</v>
      </c>
      <c r="J185" s="87">
        <v>0</v>
      </c>
      <c r="K185" s="87">
        <v>63312.188999999998</v>
      </c>
      <c r="L185" s="87">
        <v>46097.703999999998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747285.77</v>
      </c>
      <c r="C188" s="87">
        <v>43880.72</v>
      </c>
      <c r="D188" s="87">
        <v>0</v>
      </c>
      <c r="E188" s="87">
        <v>791166.49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16.13</v>
      </c>
      <c r="C189" s="87">
        <v>0.95</v>
      </c>
      <c r="D189" s="87">
        <v>0</v>
      </c>
      <c r="E189" s="87">
        <v>17.079999999999998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16.13</v>
      </c>
      <c r="C190" s="87">
        <v>0.95</v>
      </c>
      <c r="D190" s="87">
        <v>0</v>
      </c>
      <c r="E190" s="87">
        <v>17.079999999999998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31810.46</v>
      </c>
      <c r="C2" s="87">
        <v>686.75</v>
      </c>
      <c r="D2" s="87">
        <v>686.75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31810.46</v>
      </c>
      <c r="C3" s="87">
        <v>686.75</v>
      </c>
      <c r="D3" s="87">
        <v>686.75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87689.46</v>
      </c>
      <c r="C4" s="87">
        <v>1893.11</v>
      </c>
      <c r="D4" s="87">
        <v>1893.11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87689.46</v>
      </c>
      <c r="C5" s="87">
        <v>1893.11</v>
      </c>
      <c r="D5" s="87">
        <v>1893.11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10228.299999999999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3044.54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48.36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825.07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1478.26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857.68</v>
      </c>
      <c r="C21" s="87">
        <v>0</v>
      </c>
      <c r="D21" s="87">
        <v>0</v>
      </c>
      <c r="E21" s="87">
        <v>0</v>
      </c>
      <c r="F21" s="87">
        <v>0</v>
      </c>
      <c r="G21" s="87">
        <v>16286.46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264.76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21317.41</v>
      </c>
      <c r="C28" s="87">
        <v>10493.06</v>
      </c>
      <c r="D28" s="87">
        <v>0</v>
      </c>
      <c r="E28" s="87">
        <v>0</v>
      </c>
      <c r="F28" s="87">
        <v>0</v>
      </c>
      <c r="G28" s="87">
        <v>17790.59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1.0109999999999999</v>
      </c>
      <c r="E60" s="87">
        <v>1.1910000000000001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1.0109999999999999</v>
      </c>
      <c r="E61" s="87">
        <v>1.1910000000000001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1.0109999999999999</v>
      </c>
      <c r="E62" s="87">
        <v>1.1910000000000001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1.0109999999999999</v>
      </c>
      <c r="E63" s="87">
        <v>1.1910000000000001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1.0109999999999999</v>
      </c>
      <c r="E64" s="87">
        <v>1.1910000000000001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1.0109999999999999</v>
      </c>
      <c r="E65" s="87">
        <v>1.1910000000000001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1.0109999999999999</v>
      </c>
      <c r="E66" s="87">
        <v>1.1910000000000001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1.0109999999999999</v>
      </c>
      <c r="E67" s="87">
        <v>1.1910000000000001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1.0109999999999999</v>
      </c>
      <c r="E68" s="87">
        <v>1.1910000000000001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1.0109999999999999</v>
      </c>
      <c r="E69" s="87">
        <v>1.1910000000000001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1.0109999999999999</v>
      </c>
      <c r="E70" s="87">
        <v>1.1910000000000001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1.0109999999999999</v>
      </c>
      <c r="E71" s="87">
        <v>1.1910000000000001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1.0109999999999999</v>
      </c>
      <c r="E72" s="87">
        <v>1.1910000000000001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1.0109999999999999</v>
      </c>
      <c r="E73" s="87">
        <v>1.1910000000000001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1.0109999999999999</v>
      </c>
      <c r="E74" s="87">
        <v>1.1910000000000001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1.0109999999999999</v>
      </c>
      <c r="E75" s="87">
        <v>1.1910000000000001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1.0109999999999999</v>
      </c>
      <c r="E76" s="87">
        <v>1.1910000000000001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1.0109999999999999</v>
      </c>
      <c r="E77" s="87">
        <v>1.1910000000000001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1.0109999999999999</v>
      </c>
      <c r="E78" s="87">
        <v>1.1910000000000001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1.0109999999999999</v>
      </c>
      <c r="E79" s="87">
        <v>1.1910000000000001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1.0109999999999999</v>
      </c>
      <c r="E80" s="87">
        <v>1.1910000000000001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1.0109999999999999</v>
      </c>
      <c r="E81" s="87">
        <v>1.1910000000000001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1.0109999999999999</v>
      </c>
      <c r="E82" s="87">
        <v>1.1910000000000001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1.0109999999999999</v>
      </c>
      <c r="E83" s="87">
        <v>1.1910000000000001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0.48899999999999999</v>
      </c>
      <c r="E84" s="87">
        <v>0.53900000000000003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5.835</v>
      </c>
      <c r="F87" s="87">
        <v>0.54</v>
      </c>
      <c r="G87" s="87">
        <v>0.38400000000000001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5.835</v>
      </c>
      <c r="F88" s="87">
        <v>0.54</v>
      </c>
      <c r="G88" s="87">
        <v>0.38400000000000001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5.835</v>
      </c>
      <c r="F89" s="87">
        <v>0.54</v>
      </c>
      <c r="G89" s="87">
        <v>0.38400000000000001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5.835</v>
      </c>
      <c r="F90" s="87">
        <v>0.54</v>
      </c>
      <c r="G90" s="87">
        <v>0.38400000000000001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5.835</v>
      </c>
      <c r="F91" s="87">
        <v>0.54</v>
      </c>
      <c r="G91" s="87">
        <v>0.38400000000000001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5.835</v>
      </c>
      <c r="F92" s="87">
        <v>0.54</v>
      </c>
      <c r="G92" s="87">
        <v>0.38400000000000001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5.835</v>
      </c>
      <c r="F93" s="87">
        <v>0.54</v>
      </c>
      <c r="G93" s="87">
        <v>0.38400000000000001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5.835</v>
      </c>
      <c r="F94" s="87">
        <v>0.54</v>
      </c>
      <c r="G94" s="87">
        <v>0.38400000000000001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5.835</v>
      </c>
      <c r="F95" s="87">
        <v>0.54</v>
      </c>
      <c r="G95" s="87">
        <v>0.38400000000000001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5.835</v>
      </c>
      <c r="F96" s="87">
        <v>0.54</v>
      </c>
      <c r="G96" s="87">
        <v>0.38400000000000001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5.835</v>
      </c>
      <c r="F97" s="87">
        <v>0.54</v>
      </c>
      <c r="G97" s="87">
        <v>0.38400000000000001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5.835</v>
      </c>
      <c r="F98" s="87">
        <v>0.54</v>
      </c>
      <c r="G98" s="87">
        <v>0.38400000000000001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0.54</v>
      </c>
      <c r="G99" s="87">
        <v>0.38400000000000001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0.54</v>
      </c>
      <c r="G100" s="87">
        <v>0.38400000000000001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0.54</v>
      </c>
      <c r="G101" s="87">
        <v>0.38400000000000001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4693570.96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3840657.16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4489662.4000000004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468184.75</v>
      </c>
      <c r="D109" s="87">
        <v>326791.25</v>
      </c>
      <c r="E109" s="87">
        <v>141393.5</v>
      </c>
      <c r="F109" s="87">
        <v>0.7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5167214.1900000004</v>
      </c>
      <c r="D110" s="87">
        <v>3617588.57</v>
      </c>
      <c r="E110" s="87">
        <v>1549625.63</v>
      </c>
      <c r="F110" s="87">
        <v>0.7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488723.8</v>
      </c>
      <c r="D111" s="87">
        <v>341528.83</v>
      </c>
      <c r="E111" s="87">
        <v>147194.97</v>
      </c>
      <c r="F111" s="87">
        <v>0.7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113642</v>
      </c>
      <c r="D112" s="87">
        <v>78527.06</v>
      </c>
      <c r="E112" s="87">
        <v>35114.94</v>
      </c>
      <c r="F112" s="87">
        <v>0.69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61058.9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129425.47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1511433.14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134543.88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31801.8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30757.91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21905.91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36389.9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329905.44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322666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226693.25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380451.59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33209.160000000003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30414.5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24321.61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38761.279999999999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40435.89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374088.56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39200.97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25579.09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20.51</v>
      </c>
      <c r="F137" s="87">
        <v>34518.370000000003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227.04</v>
      </c>
      <c r="F138" s="87">
        <v>374146.47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21.4</v>
      </c>
      <c r="F139" s="87">
        <v>36031.25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</v>
      </c>
      <c r="F140" s="87">
        <v>9384.7900000000009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43010.080000000002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21752.53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63365.32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399317.21289999998</v>
      </c>
      <c r="C152" s="87">
        <v>659.75570000000005</v>
      </c>
      <c r="D152" s="87">
        <v>1643.2150999999999</v>
      </c>
      <c r="E152" s="87">
        <v>0</v>
      </c>
      <c r="F152" s="87">
        <v>6.8999999999999999E-3</v>
      </c>
      <c r="G152" s="87">
        <v>102159.56570000001</v>
      </c>
      <c r="H152" s="87">
        <v>165388.24470000001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346125.96049999999</v>
      </c>
      <c r="C153" s="87">
        <v>588.43610000000001</v>
      </c>
      <c r="D153" s="87">
        <v>1515.7861</v>
      </c>
      <c r="E153" s="87">
        <v>0</v>
      </c>
      <c r="F153" s="87">
        <v>6.3E-3</v>
      </c>
      <c r="G153" s="87">
        <v>94244.350300000006</v>
      </c>
      <c r="H153" s="87">
        <v>144872.13459999999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356470.37809999997</v>
      </c>
      <c r="C154" s="87">
        <v>643.89400000000001</v>
      </c>
      <c r="D154" s="87">
        <v>1770.1983</v>
      </c>
      <c r="E154" s="87">
        <v>0</v>
      </c>
      <c r="F154" s="87">
        <v>7.3000000000000001E-3</v>
      </c>
      <c r="G154" s="87">
        <v>110077.7767</v>
      </c>
      <c r="H154" s="87">
        <v>152664.7004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309371.90149999998</v>
      </c>
      <c r="C155" s="87">
        <v>580.92160000000001</v>
      </c>
      <c r="D155" s="87">
        <v>1658.3480999999999</v>
      </c>
      <c r="E155" s="87">
        <v>0</v>
      </c>
      <c r="F155" s="87">
        <v>6.7999999999999996E-3</v>
      </c>
      <c r="G155" s="87">
        <v>103130.3685</v>
      </c>
      <c r="H155" s="87">
        <v>134514.87270000001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320719.82250000001</v>
      </c>
      <c r="C156" s="87">
        <v>624.86019999999996</v>
      </c>
      <c r="D156" s="87">
        <v>1844.1306</v>
      </c>
      <c r="E156" s="87">
        <v>0</v>
      </c>
      <c r="F156" s="87">
        <v>7.4999999999999997E-3</v>
      </c>
      <c r="G156" s="87">
        <v>114691.39019999999</v>
      </c>
      <c r="H156" s="87">
        <v>141518.17610000001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336529.38010000001</v>
      </c>
      <c r="C157" s="87">
        <v>668.20590000000004</v>
      </c>
      <c r="D157" s="87">
        <v>2004.297</v>
      </c>
      <c r="E157" s="87">
        <v>0</v>
      </c>
      <c r="F157" s="87">
        <v>8.0999999999999996E-3</v>
      </c>
      <c r="G157" s="87">
        <v>124656.4215</v>
      </c>
      <c r="H157" s="87">
        <v>149641.1465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341153.31390000001</v>
      </c>
      <c r="C158" s="87">
        <v>679.65110000000004</v>
      </c>
      <c r="D158" s="87">
        <v>2044.3367000000001</v>
      </c>
      <c r="E158" s="87">
        <v>0</v>
      </c>
      <c r="F158" s="87">
        <v>8.2000000000000007E-3</v>
      </c>
      <c r="G158" s="87">
        <v>127147.3447</v>
      </c>
      <c r="H158" s="87">
        <v>151904.23329999999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366200.7291</v>
      </c>
      <c r="C159" s="87">
        <v>728.5557</v>
      </c>
      <c r="D159" s="87">
        <v>2188.9360999999999</v>
      </c>
      <c r="E159" s="87">
        <v>0</v>
      </c>
      <c r="F159" s="87">
        <v>8.8000000000000005E-3</v>
      </c>
      <c r="G159" s="87">
        <v>136140.4008</v>
      </c>
      <c r="H159" s="87">
        <v>162966.01120000001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312508.89689999999</v>
      </c>
      <c r="C160" s="87">
        <v>613.48159999999996</v>
      </c>
      <c r="D160" s="87">
        <v>1822.4208000000001</v>
      </c>
      <c r="E160" s="87">
        <v>0</v>
      </c>
      <c r="F160" s="87">
        <v>7.4000000000000003E-3</v>
      </c>
      <c r="G160" s="87">
        <v>113342.622</v>
      </c>
      <c r="H160" s="87">
        <v>138317.4178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319122.30489999999</v>
      </c>
      <c r="C161" s="87">
        <v>610.74680000000001</v>
      </c>
      <c r="D161" s="87">
        <v>1774.2027</v>
      </c>
      <c r="E161" s="87">
        <v>0</v>
      </c>
      <c r="F161" s="87">
        <v>7.1999999999999998E-3</v>
      </c>
      <c r="G161" s="87">
        <v>110339.0056</v>
      </c>
      <c r="H161" s="87">
        <v>139807.3781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337990.77510000003</v>
      </c>
      <c r="C162" s="87">
        <v>614.17690000000005</v>
      </c>
      <c r="D162" s="87">
        <v>1698.6542999999999</v>
      </c>
      <c r="E162" s="87">
        <v>0</v>
      </c>
      <c r="F162" s="87">
        <v>7.0000000000000001E-3</v>
      </c>
      <c r="G162" s="87">
        <v>105630.19990000001</v>
      </c>
      <c r="H162" s="87">
        <v>145085.39509999999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384633.6238</v>
      </c>
      <c r="C163" s="87">
        <v>648.41650000000004</v>
      </c>
      <c r="D163" s="87">
        <v>1654.1361999999999</v>
      </c>
      <c r="E163" s="87">
        <v>0</v>
      </c>
      <c r="F163" s="87">
        <v>6.8999999999999999E-3</v>
      </c>
      <c r="G163" s="87">
        <v>102844.0855</v>
      </c>
      <c r="H163" s="87">
        <v>160488.10279999999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4130140</v>
      </c>
      <c r="C165" s="87">
        <v>7661.1018000000004</v>
      </c>
      <c r="D165" s="87">
        <v>21618.661899999999</v>
      </c>
      <c r="E165" s="87">
        <v>0</v>
      </c>
      <c r="F165" s="87">
        <v>8.8200000000000001E-2</v>
      </c>
      <c r="G165" s="88">
        <v>1344400</v>
      </c>
      <c r="H165" s="88">
        <v>1787170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309371.90149999998</v>
      </c>
      <c r="C166" s="87">
        <v>580.92160000000001</v>
      </c>
      <c r="D166" s="87">
        <v>1515.7861</v>
      </c>
      <c r="E166" s="87">
        <v>0</v>
      </c>
      <c r="F166" s="87">
        <v>6.3E-3</v>
      </c>
      <c r="G166" s="87">
        <v>94244.350300000006</v>
      </c>
      <c r="H166" s="87">
        <v>134514.87270000001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399317.21289999998</v>
      </c>
      <c r="C167" s="87">
        <v>728.5557</v>
      </c>
      <c r="D167" s="87">
        <v>2188.9360999999999</v>
      </c>
      <c r="E167" s="87">
        <v>0</v>
      </c>
      <c r="F167" s="87">
        <v>8.8000000000000005E-3</v>
      </c>
      <c r="G167" s="87">
        <v>136140.4008</v>
      </c>
      <c r="H167" s="87">
        <v>165388.24470000001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1619880000000</v>
      </c>
      <c r="C170" s="87">
        <v>1362527.8929999999</v>
      </c>
      <c r="D170" s="87" t="s">
        <v>593</v>
      </c>
      <c r="E170" s="87">
        <v>645239.30700000003</v>
      </c>
      <c r="F170" s="87">
        <v>326066.95799999998</v>
      </c>
      <c r="G170" s="87">
        <v>39092.281000000003</v>
      </c>
      <c r="H170" s="87">
        <v>0</v>
      </c>
      <c r="I170" s="87">
        <v>101547.19</v>
      </c>
      <c r="J170" s="87">
        <v>0</v>
      </c>
      <c r="K170" s="87">
        <v>69433.36</v>
      </c>
      <c r="L170" s="87">
        <v>58926.819000000003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1494380000000</v>
      </c>
      <c r="C171" s="87">
        <v>1344336.3259999999</v>
      </c>
      <c r="D171" s="87" t="s">
        <v>600</v>
      </c>
      <c r="E171" s="87">
        <v>645239.30700000003</v>
      </c>
      <c r="F171" s="87">
        <v>326066.95799999998</v>
      </c>
      <c r="G171" s="87">
        <v>39092.281000000003</v>
      </c>
      <c r="H171" s="87">
        <v>0</v>
      </c>
      <c r="I171" s="87">
        <v>122274.448</v>
      </c>
      <c r="J171" s="87">
        <v>0</v>
      </c>
      <c r="K171" s="87">
        <v>67181.127999999997</v>
      </c>
      <c r="L171" s="87">
        <v>58926.819000000003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1745440000000</v>
      </c>
      <c r="C172" s="87">
        <v>1467858.5390000001</v>
      </c>
      <c r="D172" s="87" t="s">
        <v>622</v>
      </c>
      <c r="E172" s="87">
        <v>645239.30700000003</v>
      </c>
      <c r="F172" s="87">
        <v>326066.95799999998</v>
      </c>
      <c r="G172" s="87">
        <v>40153.307000000001</v>
      </c>
      <c r="H172" s="87">
        <v>0</v>
      </c>
      <c r="I172" s="87">
        <v>240854.67800000001</v>
      </c>
      <c r="J172" s="87">
        <v>0</v>
      </c>
      <c r="K172" s="87">
        <v>71062.085999999996</v>
      </c>
      <c r="L172" s="87">
        <v>58926.819000000003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1635280000000</v>
      </c>
      <c r="C173" s="87">
        <v>1465238.3929999999</v>
      </c>
      <c r="D173" s="87" t="s">
        <v>641</v>
      </c>
      <c r="E173" s="87">
        <v>645239.30700000003</v>
      </c>
      <c r="F173" s="87">
        <v>326066.95799999998</v>
      </c>
      <c r="G173" s="87">
        <v>41039.080999999998</v>
      </c>
      <c r="H173" s="87">
        <v>0</v>
      </c>
      <c r="I173" s="87">
        <v>237319.12899999999</v>
      </c>
      <c r="J173" s="87">
        <v>0</v>
      </c>
      <c r="K173" s="87">
        <v>71091.714000000007</v>
      </c>
      <c r="L173" s="87">
        <v>58926.819000000003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1818590000000</v>
      </c>
      <c r="C174" s="87">
        <v>1625722.2320000001</v>
      </c>
      <c r="D174" s="87" t="s">
        <v>661</v>
      </c>
      <c r="E174" s="87">
        <v>645239.30700000003</v>
      </c>
      <c r="F174" s="87">
        <v>326066.95799999998</v>
      </c>
      <c r="G174" s="87">
        <v>42968.747000000003</v>
      </c>
      <c r="H174" s="87">
        <v>0</v>
      </c>
      <c r="I174" s="87">
        <v>392388.94500000001</v>
      </c>
      <c r="J174" s="87">
        <v>0</v>
      </c>
      <c r="K174" s="87">
        <v>74576.070999999996</v>
      </c>
      <c r="L174" s="87">
        <v>58926.819000000003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1976600000000</v>
      </c>
      <c r="C175" s="87">
        <v>1789218.787</v>
      </c>
      <c r="D175" s="87" t="s">
        <v>562</v>
      </c>
      <c r="E175" s="87">
        <v>645239.30700000003</v>
      </c>
      <c r="F175" s="87">
        <v>326066.95799999998</v>
      </c>
      <c r="G175" s="87">
        <v>58085.993000000002</v>
      </c>
      <c r="H175" s="87">
        <v>0</v>
      </c>
      <c r="I175" s="87">
        <v>537197.60800000001</v>
      </c>
      <c r="J175" s="87">
        <v>0</v>
      </c>
      <c r="K175" s="87">
        <v>78146.717000000004</v>
      </c>
      <c r="L175" s="87">
        <v>58926.819000000003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2016100000000</v>
      </c>
      <c r="C176" s="87">
        <v>1847149.9920000001</v>
      </c>
      <c r="D176" s="87" t="s">
        <v>662</v>
      </c>
      <c r="E176" s="87">
        <v>645239.30700000003</v>
      </c>
      <c r="F176" s="87">
        <v>326066.95799999998</v>
      </c>
      <c r="G176" s="87">
        <v>64700.561000000002</v>
      </c>
      <c r="H176" s="87">
        <v>0</v>
      </c>
      <c r="I176" s="87">
        <v>587044.29399999999</v>
      </c>
      <c r="J176" s="87">
        <v>0</v>
      </c>
      <c r="K176" s="87">
        <v>79616.668000000005</v>
      </c>
      <c r="L176" s="87">
        <v>58926.819000000003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2158700000000</v>
      </c>
      <c r="C177" s="87">
        <v>1899310.784</v>
      </c>
      <c r="D177" s="87" t="s">
        <v>623</v>
      </c>
      <c r="E177" s="87">
        <v>645239.30700000003</v>
      </c>
      <c r="F177" s="87">
        <v>326066.95799999998</v>
      </c>
      <c r="G177" s="87">
        <v>59194.095999999998</v>
      </c>
      <c r="H177" s="87">
        <v>0</v>
      </c>
      <c r="I177" s="87">
        <v>644325.22499999998</v>
      </c>
      <c r="J177" s="87">
        <v>0</v>
      </c>
      <c r="K177" s="87">
        <v>80002.994000000006</v>
      </c>
      <c r="L177" s="87">
        <v>58926.819000000003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1797210000000</v>
      </c>
      <c r="C178" s="87">
        <v>1602715.175</v>
      </c>
      <c r="D178" s="87" t="s">
        <v>663</v>
      </c>
      <c r="E178" s="87">
        <v>645239.30700000003</v>
      </c>
      <c r="F178" s="87">
        <v>326066.95799999998</v>
      </c>
      <c r="G178" s="87">
        <v>58788.81</v>
      </c>
      <c r="H178" s="87">
        <v>0</v>
      </c>
      <c r="I178" s="87">
        <v>353290.05</v>
      </c>
      <c r="J178" s="87">
        <v>0</v>
      </c>
      <c r="K178" s="87">
        <v>74847.846000000005</v>
      </c>
      <c r="L178" s="87">
        <v>58926.819000000003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1749580000000</v>
      </c>
      <c r="C179" s="87">
        <v>1550009.335</v>
      </c>
      <c r="D179" s="87" t="s">
        <v>664</v>
      </c>
      <c r="E179" s="87">
        <v>645239.30700000003</v>
      </c>
      <c r="F179" s="87">
        <v>326066.95799999998</v>
      </c>
      <c r="G179" s="87">
        <v>52358.214999999997</v>
      </c>
      <c r="H179" s="87">
        <v>0</v>
      </c>
      <c r="I179" s="87">
        <v>308260.67800000001</v>
      </c>
      <c r="J179" s="87">
        <v>0</v>
      </c>
      <c r="K179" s="87">
        <v>73601.972999999998</v>
      </c>
      <c r="L179" s="87">
        <v>58926.819000000003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1674920000000</v>
      </c>
      <c r="C180" s="87">
        <v>1495909.7930000001</v>
      </c>
      <c r="D180" s="87" t="s">
        <v>624</v>
      </c>
      <c r="E180" s="87">
        <v>645239.30700000003</v>
      </c>
      <c r="F180" s="87">
        <v>326066.95799999998</v>
      </c>
      <c r="G180" s="87">
        <v>44342.857000000004</v>
      </c>
      <c r="H180" s="87">
        <v>0</v>
      </c>
      <c r="I180" s="87">
        <v>263827.47100000002</v>
      </c>
      <c r="J180" s="87">
        <v>0</v>
      </c>
      <c r="K180" s="87">
        <v>71950.994999999995</v>
      </c>
      <c r="L180" s="87">
        <v>58926.819000000003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1630740000000</v>
      </c>
      <c r="C181" s="87">
        <v>1312393.0020000001</v>
      </c>
      <c r="D181" s="87" t="s">
        <v>563</v>
      </c>
      <c r="E181" s="87">
        <v>645239.30700000003</v>
      </c>
      <c r="F181" s="87">
        <v>326066.95799999998</v>
      </c>
      <c r="G181" s="87">
        <v>39092.281000000003</v>
      </c>
      <c r="H181" s="87">
        <v>0</v>
      </c>
      <c r="I181" s="87">
        <v>54609.088000000003</v>
      </c>
      <c r="J181" s="87">
        <v>0</v>
      </c>
      <c r="K181" s="87">
        <v>66236.570999999996</v>
      </c>
      <c r="L181" s="87">
        <v>58926.819000000003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21317400000000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1494380000000</v>
      </c>
      <c r="C184" s="87">
        <v>1312393.0020000001</v>
      </c>
      <c r="D184" s="87"/>
      <c r="E184" s="87">
        <v>645239.30700000003</v>
      </c>
      <c r="F184" s="87">
        <v>326066.95799999998</v>
      </c>
      <c r="G184" s="87">
        <v>39092.281000000003</v>
      </c>
      <c r="H184" s="87">
        <v>0</v>
      </c>
      <c r="I184" s="87">
        <v>54609.088000000003</v>
      </c>
      <c r="J184" s="87">
        <v>0</v>
      </c>
      <c r="K184" s="87">
        <v>66236.570999999996</v>
      </c>
      <c r="L184" s="87">
        <v>58926.819000000003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2158700000000</v>
      </c>
      <c r="C185" s="87">
        <v>1899310.784</v>
      </c>
      <c r="D185" s="87"/>
      <c r="E185" s="87">
        <v>645239.30700000003</v>
      </c>
      <c r="F185" s="87">
        <v>326066.95799999998</v>
      </c>
      <c r="G185" s="87">
        <v>64700.561000000002</v>
      </c>
      <c r="H185" s="87">
        <v>0</v>
      </c>
      <c r="I185" s="87">
        <v>644325.22499999998</v>
      </c>
      <c r="J185" s="87">
        <v>0</v>
      </c>
      <c r="K185" s="87">
        <v>80002.994000000006</v>
      </c>
      <c r="L185" s="87">
        <v>58926.819000000003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412299.62</v>
      </c>
      <c r="C188" s="87">
        <v>101809.75</v>
      </c>
      <c r="D188" s="87">
        <v>0</v>
      </c>
      <c r="E188" s="87">
        <v>514109.38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8.9</v>
      </c>
      <c r="C189" s="87">
        <v>2.2000000000000002</v>
      </c>
      <c r="D189" s="87">
        <v>0</v>
      </c>
      <c r="E189" s="87">
        <v>11.1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8.9</v>
      </c>
      <c r="C190" s="87">
        <v>2.2000000000000002</v>
      </c>
      <c r="D190" s="87">
        <v>0</v>
      </c>
      <c r="E190" s="87">
        <v>11.1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25329.77</v>
      </c>
      <c r="C2" s="87">
        <v>546.84</v>
      </c>
      <c r="D2" s="87">
        <v>546.84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25329.77</v>
      </c>
      <c r="C3" s="87">
        <v>546.84</v>
      </c>
      <c r="D3" s="87">
        <v>546.84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69590.48</v>
      </c>
      <c r="C4" s="87">
        <v>1502.37</v>
      </c>
      <c r="D4" s="87">
        <v>1502.37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69590.48</v>
      </c>
      <c r="C5" s="87">
        <v>1502.37</v>
      </c>
      <c r="D5" s="87">
        <v>1502.37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6233.25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1605.77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48.38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950.29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671.65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497.06</v>
      </c>
      <c r="C21" s="87">
        <v>0</v>
      </c>
      <c r="D21" s="87">
        <v>0</v>
      </c>
      <c r="E21" s="87">
        <v>0</v>
      </c>
      <c r="F21" s="87">
        <v>0</v>
      </c>
      <c r="G21" s="87">
        <v>14916.06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259.88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18836.64</v>
      </c>
      <c r="C28" s="87">
        <v>6493.13</v>
      </c>
      <c r="D28" s="87">
        <v>0</v>
      </c>
      <c r="E28" s="87">
        <v>0</v>
      </c>
      <c r="F28" s="87">
        <v>0</v>
      </c>
      <c r="G28" s="87">
        <v>16420.189999999999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1.0449999999999999</v>
      </c>
      <c r="E60" s="87">
        <v>1.238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1.0449999999999999</v>
      </c>
      <c r="E61" s="87">
        <v>1.238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1.0449999999999999</v>
      </c>
      <c r="E62" s="87">
        <v>1.238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1.0449999999999999</v>
      </c>
      <c r="E63" s="87">
        <v>1.238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1.0449999999999999</v>
      </c>
      <c r="E64" s="87">
        <v>1.238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1.0449999999999999</v>
      </c>
      <c r="E65" s="87">
        <v>1.238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1.0449999999999999</v>
      </c>
      <c r="E66" s="87">
        <v>1.238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1.0449999999999999</v>
      </c>
      <c r="E67" s="87">
        <v>1.238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1.0449999999999999</v>
      </c>
      <c r="E68" s="87">
        <v>1.238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1.0449999999999999</v>
      </c>
      <c r="E69" s="87">
        <v>1.238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1.0449999999999999</v>
      </c>
      <c r="E70" s="87">
        <v>1.238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1.0449999999999999</v>
      </c>
      <c r="E71" s="87">
        <v>1.238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1.0449999999999999</v>
      </c>
      <c r="E72" s="87">
        <v>1.238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1.0449999999999999</v>
      </c>
      <c r="E73" s="87">
        <v>1.238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1.0449999999999999</v>
      </c>
      <c r="E74" s="87">
        <v>1.238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1.0449999999999999</v>
      </c>
      <c r="E75" s="87">
        <v>1.238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1.0449999999999999</v>
      </c>
      <c r="E76" s="87">
        <v>1.238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1.0449999999999999</v>
      </c>
      <c r="E77" s="87">
        <v>1.238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1.0449999999999999</v>
      </c>
      <c r="E78" s="87">
        <v>1.238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1.0449999999999999</v>
      </c>
      <c r="E79" s="87">
        <v>1.238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1.0449999999999999</v>
      </c>
      <c r="E80" s="87">
        <v>1.238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1.0449999999999999</v>
      </c>
      <c r="E81" s="87">
        <v>1.238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1.0449999999999999</v>
      </c>
      <c r="E82" s="87">
        <v>1.238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1.0449999999999999</v>
      </c>
      <c r="E83" s="87">
        <v>1.238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0.50600000000000001</v>
      </c>
      <c r="E84" s="87">
        <v>0.56000000000000005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5.835</v>
      </c>
      <c r="F87" s="87">
        <v>0.54</v>
      </c>
      <c r="G87" s="87">
        <v>0.38400000000000001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5.835</v>
      </c>
      <c r="F88" s="87">
        <v>0.54</v>
      </c>
      <c r="G88" s="87">
        <v>0.38400000000000001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5.835</v>
      </c>
      <c r="F89" s="87">
        <v>0.54</v>
      </c>
      <c r="G89" s="87">
        <v>0.38400000000000001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5.835</v>
      </c>
      <c r="F90" s="87">
        <v>0.54</v>
      </c>
      <c r="G90" s="87">
        <v>0.38400000000000001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5.835</v>
      </c>
      <c r="F91" s="87">
        <v>0.54</v>
      </c>
      <c r="G91" s="87">
        <v>0.38400000000000001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5.835</v>
      </c>
      <c r="F92" s="87">
        <v>0.54</v>
      </c>
      <c r="G92" s="87">
        <v>0.38400000000000001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5.835</v>
      </c>
      <c r="F93" s="87">
        <v>0.54</v>
      </c>
      <c r="G93" s="87">
        <v>0.38400000000000001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5.835</v>
      </c>
      <c r="F94" s="87">
        <v>0.54</v>
      </c>
      <c r="G94" s="87">
        <v>0.38400000000000001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5.835</v>
      </c>
      <c r="F95" s="87">
        <v>0.54</v>
      </c>
      <c r="G95" s="87">
        <v>0.38400000000000001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5.835</v>
      </c>
      <c r="F96" s="87">
        <v>0.54</v>
      </c>
      <c r="G96" s="87">
        <v>0.38400000000000001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5.835</v>
      </c>
      <c r="F97" s="87">
        <v>0.54</v>
      </c>
      <c r="G97" s="87">
        <v>0.38400000000000001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5.835</v>
      </c>
      <c r="F98" s="87">
        <v>0.54</v>
      </c>
      <c r="G98" s="87">
        <v>0.38400000000000001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0.54</v>
      </c>
      <c r="G99" s="87">
        <v>0.38400000000000001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0.54</v>
      </c>
      <c r="G100" s="87">
        <v>0.38400000000000001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0.54</v>
      </c>
      <c r="G101" s="87">
        <v>0.38400000000000001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3655805.09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3308351.42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3496981.46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337802.83</v>
      </c>
      <c r="D109" s="87">
        <v>219050.26</v>
      </c>
      <c r="E109" s="87">
        <v>118752.57</v>
      </c>
      <c r="F109" s="87">
        <v>0.65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3832819.21</v>
      </c>
      <c r="D110" s="87">
        <v>2490951.04</v>
      </c>
      <c r="E110" s="87">
        <v>1341868.17</v>
      </c>
      <c r="F110" s="87">
        <v>0.65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331101.53000000003</v>
      </c>
      <c r="D111" s="87">
        <v>214547.54</v>
      </c>
      <c r="E111" s="87">
        <v>116553.99</v>
      </c>
      <c r="F111" s="87">
        <v>0.65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69074.63</v>
      </c>
      <c r="D112" s="87">
        <v>44358.15</v>
      </c>
      <c r="E112" s="87">
        <v>24716.48</v>
      </c>
      <c r="F112" s="87">
        <v>0.64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48354.86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115249.5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1407761.16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109172.25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24426.12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26956.43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19019.04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33796.97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251988.47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280483.09999999998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196229.95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354389.27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24534.94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24893.67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20549.330000000002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35668.089999999997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28484.58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250247.88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29009.57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19811.28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21.73</v>
      </c>
      <c r="F137" s="87">
        <v>36573.42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246.61</v>
      </c>
      <c r="F138" s="87">
        <v>406388.24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21.27</v>
      </c>
      <c r="F139" s="87">
        <v>35801.82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4.79</v>
      </c>
      <c r="F140" s="87">
        <v>9131.57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33500.39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18737.68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49355.01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444987.1716</v>
      </c>
      <c r="C152" s="87">
        <v>714.85580000000004</v>
      </c>
      <c r="D152" s="87">
        <v>1684.8507</v>
      </c>
      <c r="E152" s="87">
        <v>0</v>
      </c>
      <c r="F152" s="87">
        <v>6.7000000000000002E-3</v>
      </c>
      <c r="G152" s="88">
        <v>1751570</v>
      </c>
      <c r="H152" s="87">
        <v>184510.4143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385462.0539</v>
      </c>
      <c r="C153" s="87">
        <v>632.22810000000004</v>
      </c>
      <c r="D153" s="87">
        <v>1529.8188</v>
      </c>
      <c r="E153" s="87">
        <v>0</v>
      </c>
      <c r="F153" s="87">
        <v>6.1000000000000004E-3</v>
      </c>
      <c r="G153" s="88">
        <v>1590500</v>
      </c>
      <c r="H153" s="87">
        <v>161103.68419999999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435491.40480000002</v>
      </c>
      <c r="C154" s="87">
        <v>730.07730000000004</v>
      </c>
      <c r="D154" s="87">
        <v>1813.8490999999999</v>
      </c>
      <c r="E154" s="87">
        <v>0</v>
      </c>
      <c r="F154" s="87">
        <v>7.1000000000000004E-3</v>
      </c>
      <c r="G154" s="88">
        <v>1885910</v>
      </c>
      <c r="H154" s="87">
        <v>183562.45430000001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398792.84419999999</v>
      </c>
      <c r="C155" s="87">
        <v>686.04390000000001</v>
      </c>
      <c r="D155" s="87">
        <v>1755.6605999999999</v>
      </c>
      <c r="E155" s="87">
        <v>0</v>
      </c>
      <c r="F155" s="87">
        <v>6.8999999999999999E-3</v>
      </c>
      <c r="G155" s="88">
        <v>1825530</v>
      </c>
      <c r="H155" s="87">
        <v>169809.33110000001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456648.58720000001</v>
      </c>
      <c r="C156" s="87">
        <v>796.80510000000004</v>
      </c>
      <c r="D156" s="87">
        <v>2071.1590999999999</v>
      </c>
      <c r="E156" s="87">
        <v>0</v>
      </c>
      <c r="F156" s="87">
        <v>8.0999999999999996E-3</v>
      </c>
      <c r="G156" s="88">
        <v>2153660</v>
      </c>
      <c r="H156" s="87">
        <v>195546.5123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478698.57939999999</v>
      </c>
      <c r="C157" s="87">
        <v>837.8143</v>
      </c>
      <c r="D157" s="87">
        <v>2184.8849</v>
      </c>
      <c r="E157" s="87">
        <v>0</v>
      </c>
      <c r="F157" s="87">
        <v>8.5000000000000006E-3</v>
      </c>
      <c r="G157" s="88">
        <v>2271930</v>
      </c>
      <c r="H157" s="87">
        <v>205237.36379999999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487870.58049999998</v>
      </c>
      <c r="C158" s="87">
        <v>854.74900000000002</v>
      </c>
      <c r="D158" s="87">
        <v>2231.5214999999998</v>
      </c>
      <c r="E158" s="87">
        <v>0</v>
      </c>
      <c r="F158" s="87">
        <v>8.6999999999999994E-3</v>
      </c>
      <c r="G158" s="88">
        <v>2320430</v>
      </c>
      <c r="H158" s="87">
        <v>209256.2801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513970.74420000002</v>
      </c>
      <c r="C159" s="87">
        <v>899.9221</v>
      </c>
      <c r="D159" s="87">
        <v>2347.9032999999999</v>
      </c>
      <c r="E159" s="87">
        <v>0</v>
      </c>
      <c r="F159" s="87">
        <v>9.1000000000000004E-3</v>
      </c>
      <c r="G159" s="88">
        <v>2441450</v>
      </c>
      <c r="H159" s="87">
        <v>220396.72399999999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448217.23570000002</v>
      </c>
      <c r="C160" s="87">
        <v>782.70010000000002</v>
      </c>
      <c r="D160" s="87">
        <v>2036.2028</v>
      </c>
      <c r="E160" s="87">
        <v>0</v>
      </c>
      <c r="F160" s="87">
        <v>7.9000000000000008E-3</v>
      </c>
      <c r="G160" s="88">
        <v>2117310</v>
      </c>
      <c r="H160" s="87">
        <v>191995.55559999999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423038.28749999998</v>
      </c>
      <c r="C161" s="87">
        <v>727.54110000000003</v>
      </c>
      <c r="D161" s="87">
        <v>1861.2507000000001</v>
      </c>
      <c r="E161" s="87">
        <v>0</v>
      </c>
      <c r="F161" s="87">
        <v>7.3000000000000001E-3</v>
      </c>
      <c r="G161" s="88">
        <v>1935320</v>
      </c>
      <c r="H161" s="87">
        <v>180112.42129999999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410128.16019999998</v>
      </c>
      <c r="C162" s="87">
        <v>683.05949999999996</v>
      </c>
      <c r="D162" s="87">
        <v>1683.8657000000001</v>
      </c>
      <c r="E162" s="87">
        <v>0</v>
      </c>
      <c r="F162" s="87">
        <v>6.6E-3</v>
      </c>
      <c r="G162" s="88">
        <v>1750730</v>
      </c>
      <c r="H162" s="87">
        <v>172430.5037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435394.7046</v>
      </c>
      <c r="C163" s="87">
        <v>699.6472</v>
      </c>
      <c r="D163" s="87">
        <v>1649.6204</v>
      </c>
      <c r="E163" s="87">
        <v>0</v>
      </c>
      <c r="F163" s="87">
        <v>6.6E-3</v>
      </c>
      <c r="G163" s="88">
        <v>1714940</v>
      </c>
      <c r="H163" s="87">
        <v>180552.71969999999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5318700</v>
      </c>
      <c r="C165" s="87">
        <v>9045.4434999999994</v>
      </c>
      <c r="D165" s="87">
        <v>22850.5874</v>
      </c>
      <c r="E165" s="87">
        <v>0</v>
      </c>
      <c r="F165" s="87">
        <v>8.9700000000000002E-2</v>
      </c>
      <c r="G165" s="88">
        <v>23759300</v>
      </c>
      <c r="H165" s="88">
        <v>2254510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385462.0539</v>
      </c>
      <c r="C166" s="87">
        <v>632.22810000000004</v>
      </c>
      <c r="D166" s="87">
        <v>1529.8188</v>
      </c>
      <c r="E166" s="87">
        <v>0</v>
      </c>
      <c r="F166" s="87">
        <v>6.1000000000000004E-3</v>
      </c>
      <c r="G166" s="88">
        <v>1590500</v>
      </c>
      <c r="H166" s="87">
        <v>161103.68419999999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513970.74420000002</v>
      </c>
      <c r="C167" s="87">
        <v>899.9221</v>
      </c>
      <c r="D167" s="87">
        <v>2347.9032999999999</v>
      </c>
      <c r="E167" s="87">
        <v>0</v>
      </c>
      <c r="F167" s="87">
        <v>9.1000000000000004E-3</v>
      </c>
      <c r="G167" s="88">
        <v>2441450</v>
      </c>
      <c r="H167" s="87">
        <v>220396.72399999999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1388660000000</v>
      </c>
      <c r="C170" s="87">
        <v>1280267.1029999999</v>
      </c>
      <c r="D170" s="87" t="s">
        <v>601</v>
      </c>
      <c r="E170" s="87">
        <v>645239.30700000003</v>
      </c>
      <c r="F170" s="87">
        <v>326066.95799999998</v>
      </c>
      <c r="G170" s="87">
        <v>53888.777999999998</v>
      </c>
      <c r="H170" s="87">
        <v>0</v>
      </c>
      <c r="I170" s="87">
        <v>71143.327000000005</v>
      </c>
      <c r="J170" s="87">
        <v>0</v>
      </c>
      <c r="K170" s="87">
        <v>52475.466</v>
      </c>
      <c r="L170" s="87">
        <v>45897.881999999998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1260970000000</v>
      </c>
      <c r="C171" s="87">
        <v>1363886.9280000001</v>
      </c>
      <c r="D171" s="87" t="s">
        <v>625</v>
      </c>
      <c r="E171" s="87">
        <v>645239.30700000003</v>
      </c>
      <c r="F171" s="87">
        <v>326066.95799999998</v>
      </c>
      <c r="G171" s="87">
        <v>57905.440000000002</v>
      </c>
      <c r="H171" s="87">
        <v>0</v>
      </c>
      <c r="I171" s="87">
        <v>147900.56</v>
      </c>
      <c r="J171" s="87">
        <v>0</v>
      </c>
      <c r="K171" s="87">
        <v>55321.396000000001</v>
      </c>
      <c r="L171" s="87">
        <v>45897.881999999998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1495170000000</v>
      </c>
      <c r="C172" s="87">
        <v>1363907.0430000001</v>
      </c>
      <c r="D172" s="87" t="s">
        <v>626</v>
      </c>
      <c r="E172" s="87">
        <v>645239.30700000003</v>
      </c>
      <c r="F172" s="87">
        <v>326066.95799999998</v>
      </c>
      <c r="G172" s="87">
        <v>57375.375</v>
      </c>
      <c r="H172" s="87">
        <v>0</v>
      </c>
      <c r="I172" s="87">
        <v>148510.00099999999</v>
      </c>
      <c r="J172" s="87">
        <v>0</v>
      </c>
      <c r="K172" s="87">
        <v>55262.135000000002</v>
      </c>
      <c r="L172" s="87">
        <v>45897.881999999998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1447300000000</v>
      </c>
      <c r="C173" s="87">
        <v>1426996.3970000001</v>
      </c>
      <c r="D173" s="87" t="s">
        <v>706</v>
      </c>
      <c r="E173" s="87">
        <v>645239.30700000003</v>
      </c>
      <c r="F173" s="87">
        <v>326066.95799999998</v>
      </c>
      <c r="G173" s="87">
        <v>63774.766000000003</v>
      </c>
      <c r="H173" s="87">
        <v>0</v>
      </c>
      <c r="I173" s="87">
        <v>202588.89499999999</v>
      </c>
      <c r="J173" s="87">
        <v>0</v>
      </c>
      <c r="K173" s="87">
        <v>57873.203999999998</v>
      </c>
      <c r="L173" s="87">
        <v>45897.881999999998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1707450000000</v>
      </c>
      <c r="C174" s="87">
        <v>1491904.2050000001</v>
      </c>
      <c r="D174" s="87" t="s">
        <v>557</v>
      </c>
      <c r="E174" s="87">
        <v>645239.30700000003</v>
      </c>
      <c r="F174" s="87">
        <v>326066.95799999998</v>
      </c>
      <c r="G174" s="87">
        <v>72309.736999999994</v>
      </c>
      <c r="H174" s="87">
        <v>0</v>
      </c>
      <c r="I174" s="87">
        <v>256738.62299999999</v>
      </c>
      <c r="J174" s="87">
        <v>0</v>
      </c>
      <c r="K174" s="87">
        <v>60096.313000000002</v>
      </c>
      <c r="L174" s="87">
        <v>45897.881999999998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1801210000000</v>
      </c>
      <c r="C175" s="87">
        <v>1625197.5930000001</v>
      </c>
      <c r="D175" s="87" t="s">
        <v>665</v>
      </c>
      <c r="E175" s="87">
        <v>645239.30700000003</v>
      </c>
      <c r="F175" s="87">
        <v>326066.95799999998</v>
      </c>
      <c r="G175" s="87">
        <v>115742.942</v>
      </c>
      <c r="H175" s="87">
        <v>0</v>
      </c>
      <c r="I175" s="87">
        <v>327238.34999999998</v>
      </c>
      <c r="J175" s="87">
        <v>0</v>
      </c>
      <c r="K175" s="87">
        <v>79456.769</v>
      </c>
      <c r="L175" s="87">
        <v>45897.881999999998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1839670000000</v>
      </c>
      <c r="C176" s="87">
        <v>1620843.9040000001</v>
      </c>
      <c r="D176" s="87" t="s">
        <v>707</v>
      </c>
      <c r="E176" s="87">
        <v>645239.30700000003</v>
      </c>
      <c r="F176" s="87">
        <v>326066.95799999998</v>
      </c>
      <c r="G176" s="87">
        <v>114375.65399999999</v>
      </c>
      <c r="H176" s="87">
        <v>0</v>
      </c>
      <c r="I176" s="87">
        <v>334312.73599999998</v>
      </c>
      <c r="J176" s="87">
        <v>0</v>
      </c>
      <c r="K176" s="87">
        <v>69395.982000000004</v>
      </c>
      <c r="L176" s="87">
        <v>45897.881999999998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1935610000000</v>
      </c>
      <c r="C177" s="87">
        <v>1653127.321</v>
      </c>
      <c r="D177" s="87" t="s">
        <v>666</v>
      </c>
      <c r="E177" s="87">
        <v>645239.30700000003</v>
      </c>
      <c r="F177" s="87">
        <v>326066.95799999998</v>
      </c>
      <c r="G177" s="87">
        <v>113953.493</v>
      </c>
      <c r="H177" s="87">
        <v>0</v>
      </c>
      <c r="I177" s="87">
        <v>368816.76899999997</v>
      </c>
      <c r="J177" s="87">
        <v>0</v>
      </c>
      <c r="K177" s="87">
        <v>67597.528000000006</v>
      </c>
      <c r="L177" s="87">
        <v>45897.881999999998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1678630000000</v>
      </c>
      <c r="C178" s="87">
        <v>1533922.6669999999</v>
      </c>
      <c r="D178" s="87" t="s">
        <v>663</v>
      </c>
      <c r="E178" s="87">
        <v>645239.30700000003</v>
      </c>
      <c r="F178" s="87">
        <v>326066.95799999998</v>
      </c>
      <c r="G178" s="87">
        <v>102163.049</v>
      </c>
      <c r="H178" s="87">
        <v>0</v>
      </c>
      <c r="I178" s="87">
        <v>262072.44</v>
      </c>
      <c r="J178" s="87">
        <v>0</v>
      </c>
      <c r="K178" s="87">
        <v>66927.645999999993</v>
      </c>
      <c r="L178" s="87">
        <v>45897.881999999998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1534350000000</v>
      </c>
      <c r="C179" s="87">
        <v>1450760.7679999999</v>
      </c>
      <c r="D179" s="87" t="s">
        <v>691</v>
      </c>
      <c r="E179" s="87">
        <v>645239.30700000003</v>
      </c>
      <c r="F179" s="87">
        <v>326066.95799999998</v>
      </c>
      <c r="G179" s="87">
        <v>62292.885999999999</v>
      </c>
      <c r="H179" s="87">
        <v>0</v>
      </c>
      <c r="I179" s="87">
        <v>218511.158</v>
      </c>
      <c r="J179" s="87">
        <v>0</v>
      </c>
      <c r="K179" s="87">
        <v>67197.192999999999</v>
      </c>
      <c r="L179" s="87">
        <v>45897.881999999998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1388000000000</v>
      </c>
      <c r="C180" s="87">
        <v>1337308.355</v>
      </c>
      <c r="D180" s="87" t="s">
        <v>598</v>
      </c>
      <c r="E180" s="87">
        <v>645239.30700000003</v>
      </c>
      <c r="F180" s="87">
        <v>326066.95799999998</v>
      </c>
      <c r="G180" s="87">
        <v>53718.432000000001</v>
      </c>
      <c r="H180" s="87">
        <v>0</v>
      </c>
      <c r="I180" s="87">
        <v>126783.573</v>
      </c>
      <c r="J180" s="87">
        <v>0</v>
      </c>
      <c r="K180" s="87">
        <v>54046.817999999999</v>
      </c>
      <c r="L180" s="87">
        <v>45897.881999999998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1359630000000</v>
      </c>
      <c r="C181" s="87">
        <v>1233961.68</v>
      </c>
      <c r="D181" s="87" t="s">
        <v>613</v>
      </c>
      <c r="E181" s="87">
        <v>645239.30700000003</v>
      </c>
      <c r="F181" s="87">
        <v>326066.95799999998</v>
      </c>
      <c r="G181" s="87">
        <v>47335.455000000002</v>
      </c>
      <c r="H181" s="87">
        <v>0</v>
      </c>
      <c r="I181" s="87">
        <v>32662.334999999999</v>
      </c>
      <c r="J181" s="87">
        <v>0</v>
      </c>
      <c r="K181" s="87">
        <v>51204.358</v>
      </c>
      <c r="L181" s="87">
        <v>45897.881999999998</v>
      </c>
      <c r="M181" s="87">
        <v>85555.384999999995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18836600000000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1260970000000</v>
      </c>
      <c r="C184" s="87">
        <v>1233961.68</v>
      </c>
      <c r="D184" s="87"/>
      <c r="E184" s="87">
        <v>645239.30700000003</v>
      </c>
      <c r="F184" s="87">
        <v>326066.95799999998</v>
      </c>
      <c r="G184" s="87">
        <v>47335.455000000002</v>
      </c>
      <c r="H184" s="87">
        <v>0</v>
      </c>
      <c r="I184" s="87">
        <v>32662.334999999999</v>
      </c>
      <c r="J184" s="87">
        <v>0</v>
      </c>
      <c r="K184" s="87">
        <v>51204.358</v>
      </c>
      <c r="L184" s="87">
        <v>45897.881999999998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1935610000000</v>
      </c>
      <c r="C185" s="87">
        <v>1653127.321</v>
      </c>
      <c r="D185" s="87"/>
      <c r="E185" s="87">
        <v>645239.30700000003</v>
      </c>
      <c r="F185" s="87">
        <v>326066.95799999998</v>
      </c>
      <c r="G185" s="87">
        <v>115742.942</v>
      </c>
      <c r="H185" s="87">
        <v>0</v>
      </c>
      <c r="I185" s="87">
        <v>368816.76899999997</v>
      </c>
      <c r="J185" s="87">
        <v>0</v>
      </c>
      <c r="K185" s="87">
        <v>79456.769</v>
      </c>
      <c r="L185" s="87">
        <v>45897.881999999998</v>
      </c>
      <c r="M185" s="87">
        <v>85555.384999999995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193413.4</v>
      </c>
      <c r="C188" s="87">
        <v>44715.360000000001</v>
      </c>
      <c r="D188" s="87">
        <v>0</v>
      </c>
      <c r="E188" s="87">
        <v>238128.76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4.18</v>
      </c>
      <c r="C189" s="87">
        <v>0.97</v>
      </c>
      <c r="D189" s="87">
        <v>0</v>
      </c>
      <c r="E189" s="87">
        <v>5.14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4.18</v>
      </c>
      <c r="C190" s="87">
        <v>0.97</v>
      </c>
      <c r="D190" s="87">
        <v>0</v>
      </c>
      <c r="E190" s="87">
        <v>5.14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28647.73</v>
      </c>
      <c r="C2" s="87">
        <v>618.47</v>
      </c>
      <c r="D2" s="87">
        <v>618.47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28647.73</v>
      </c>
      <c r="C3" s="87">
        <v>618.47</v>
      </c>
      <c r="D3" s="87">
        <v>618.47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42724.5</v>
      </c>
      <c r="C4" s="87">
        <v>922.37</v>
      </c>
      <c r="D4" s="87">
        <v>922.37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42724.5</v>
      </c>
      <c r="C5" s="87">
        <v>922.37</v>
      </c>
      <c r="D5" s="87">
        <v>922.37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10767.69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773.77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48.29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776.18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551.35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388.74</v>
      </c>
      <c r="C21" s="87">
        <v>0</v>
      </c>
      <c r="D21" s="87">
        <v>0</v>
      </c>
      <c r="E21" s="87">
        <v>0</v>
      </c>
      <c r="F21" s="87">
        <v>0</v>
      </c>
      <c r="G21" s="87">
        <v>5502.19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278.22000000000003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17601.82</v>
      </c>
      <c r="C28" s="87">
        <v>11045.9</v>
      </c>
      <c r="D28" s="87">
        <v>0</v>
      </c>
      <c r="E28" s="87">
        <v>0</v>
      </c>
      <c r="F28" s="87">
        <v>0</v>
      </c>
      <c r="G28" s="87">
        <v>7006.32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0.99399999999999999</v>
      </c>
      <c r="E60" s="87">
        <v>1.167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0.99399999999999999</v>
      </c>
      <c r="E61" s="87">
        <v>1.167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0.99399999999999999</v>
      </c>
      <c r="E62" s="87">
        <v>1.167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0.99399999999999999</v>
      </c>
      <c r="E63" s="87">
        <v>1.167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0.99399999999999999</v>
      </c>
      <c r="E64" s="87">
        <v>1.167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0.99399999999999999</v>
      </c>
      <c r="E65" s="87">
        <v>1.167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0.99399999999999999</v>
      </c>
      <c r="E66" s="87">
        <v>1.167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0.99399999999999999</v>
      </c>
      <c r="E67" s="87">
        <v>1.167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0.99399999999999999</v>
      </c>
      <c r="E68" s="87">
        <v>1.167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0.99399999999999999</v>
      </c>
      <c r="E69" s="87">
        <v>1.167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0.99399999999999999</v>
      </c>
      <c r="E70" s="87">
        <v>1.167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0.99399999999999999</v>
      </c>
      <c r="E71" s="87">
        <v>1.167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0.99399999999999999</v>
      </c>
      <c r="E72" s="87">
        <v>1.167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0.99399999999999999</v>
      </c>
      <c r="E73" s="87">
        <v>1.167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0.99399999999999999</v>
      </c>
      <c r="E74" s="87">
        <v>1.167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0.99399999999999999</v>
      </c>
      <c r="E75" s="87">
        <v>1.167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0.99399999999999999</v>
      </c>
      <c r="E76" s="87">
        <v>1.167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0.99399999999999999</v>
      </c>
      <c r="E77" s="87">
        <v>1.167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0.99399999999999999</v>
      </c>
      <c r="E78" s="87">
        <v>1.167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0.99399999999999999</v>
      </c>
      <c r="E79" s="87">
        <v>1.167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0.99399999999999999</v>
      </c>
      <c r="E80" s="87">
        <v>1.167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0.99399999999999999</v>
      </c>
      <c r="E81" s="87">
        <v>1.167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0.99399999999999999</v>
      </c>
      <c r="E82" s="87">
        <v>1.167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0.99399999999999999</v>
      </c>
      <c r="E83" s="87">
        <v>1.167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0.48299999999999998</v>
      </c>
      <c r="E84" s="87">
        <v>0.53200000000000003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5.835</v>
      </c>
      <c r="F87" s="87">
        <v>0.54</v>
      </c>
      <c r="G87" s="87">
        <v>0.38400000000000001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5.835</v>
      </c>
      <c r="F88" s="87">
        <v>0.54</v>
      </c>
      <c r="G88" s="87">
        <v>0.38400000000000001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5.835</v>
      </c>
      <c r="F89" s="87">
        <v>0.54</v>
      </c>
      <c r="G89" s="87">
        <v>0.38400000000000001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5.835</v>
      </c>
      <c r="F90" s="87">
        <v>0.54</v>
      </c>
      <c r="G90" s="87">
        <v>0.38400000000000001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5.835</v>
      </c>
      <c r="F91" s="87">
        <v>0.54</v>
      </c>
      <c r="G91" s="87">
        <v>0.38400000000000001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5.835</v>
      </c>
      <c r="F92" s="87">
        <v>0.54</v>
      </c>
      <c r="G92" s="87">
        <v>0.38400000000000001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5.835</v>
      </c>
      <c r="F93" s="87">
        <v>0.54</v>
      </c>
      <c r="G93" s="87">
        <v>0.38400000000000001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5.835</v>
      </c>
      <c r="F94" s="87">
        <v>0.54</v>
      </c>
      <c r="G94" s="87">
        <v>0.38400000000000001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5.835</v>
      </c>
      <c r="F95" s="87">
        <v>0.54</v>
      </c>
      <c r="G95" s="87">
        <v>0.38400000000000001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5.835</v>
      </c>
      <c r="F96" s="87">
        <v>0.54</v>
      </c>
      <c r="G96" s="87">
        <v>0.38400000000000001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5.835</v>
      </c>
      <c r="F97" s="87">
        <v>0.54</v>
      </c>
      <c r="G97" s="87">
        <v>0.38400000000000001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5.835</v>
      </c>
      <c r="F98" s="87">
        <v>0.54</v>
      </c>
      <c r="G98" s="87">
        <v>0.38400000000000001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0.54</v>
      </c>
      <c r="G99" s="87">
        <v>0.38400000000000001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0.54</v>
      </c>
      <c r="G100" s="87">
        <v>0.38400000000000001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0.54</v>
      </c>
      <c r="G101" s="87">
        <v>0.38400000000000001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3940486.88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3565454.81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3769295.48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419638.47</v>
      </c>
      <c r="D109" s="87">
        <v>297265.12</v>
      </c>
      <c r="E109" s="87">
        <v>122373.35</v>
      </c>
      <c r="F109" s="87">
        <v>0.71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4813702.54</v>
      </c>
      <c r="D110" s="87">
        <v>3416009.96</v>
      </c>
      <c r="E110" s="87">
        <v>1397692.58</v>
      </c>
      <c r="F110" s="87">
        <v>0.71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430501.16</v>
      </c>
      <c r="D111" s="87">
        <v>304987.42</v>
      </c>
      <c r="E111" s="87">
        <v>125513.74</v>
      </c>
      <c r="F111" s="87">
        <v>0.71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76902.14</v>
      </c>
      <c r="D112" s="87">
        <v>54392.42</v>
      </c>
      <c r="E112" s="87">
        <v>22509.72</v>
      </c>
      <c r="F112" s="87">
        <v>0.71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44739.82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115848.48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1449059.5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119134.57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42277.42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28153.62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16854.73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33842.06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453498.7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289984.71000000002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178176.43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355476.12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44296.77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26156.7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18041.900000000001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35447.660000000003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27437.52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232171.67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26720.799999999999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20251.78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19.59</v>
      </c>
      <c r="F137" s="87">
        <v>32974.94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225.35</v>
      </c>
      <c r="F138" s="87">
        <v>371360.26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20.09</v>
      </c>
      <c r="F139" s="87">
        <v>33823.93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3.7</v>
      </c>
      <c r="F140" s="87">
        <v>7054.15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36109.11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20193.849999999999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53198.35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166050.08249999999</v>
      </c>
      <c r="C152" s="87">
        <v>196.547</v>
      </c>
      <c r="D152" s="87">
        <v>293.2491</v>
      </c>
      <c r="E152" s="87">
        <v>0</v>
      </c>
      <c r="F152" s="87">
        <v>1.4E-3</v>
      </c>
      <c r="G152" s="88">
        <v>3869460</v>
      </c>
      <c r="H152" s="87">
        <v>62377.536599999999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128167.93339999999</v>
      </c>
      <c r="C153" s="87">
        <v>158.05670000000001</v>
      </c>
      <c r="D153" s="87">
        <v>266.88799999999998</v>
      </c>
      <c r="E153" s="87">
        <v>0</v>
      </c>
      <c r="F153" s="87">
        <v>1.1999999999999999E-3</v>
      </c>
      <c r="G153" s="88">
        <v>3523190</v>
      </c>
      <c r="H153" s="87">
        <v>48826.946499999998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138312.2611</v>
      </c>
      <c r="C154" s="87">
        <v>174.2381</v>
      </c>
      <c r="D154" s="87">
        <v>311.45269999999999</v>
      </c>
      <c r="E154" s="87">
        <v>0</v>
      </c>
      <c r="F154" s="87">
        <v>1.4E-3</v>
      </c>
      <c r="G154" s="88">
        <v>4112250</v>
      </c>
      <c r="H154" s="87">
        <v>53084.740299999998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110992.76880000001</v>
      </c>
      <c r="C155" s="87">
        <v>145.9819</v>
      </c>
      <c r="D155" s="87">
        <v>289.26139999999998</v>
      </c>
      <c r="E155" s="87">
        <v>0</v>
      </c>
      <c r="F155" s="87">
        <v>1.1999999999999999E-3</v>
      </c>
      <c r="G155" s="88">
        <v>3820440</v>
      </c>
      <c r="H155" s="87">
        <v>43259.104500000001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96224.903399999996</v>
      </c>
      <c r="C156" s="87">
        <v>138.96639999999999</v>
      </c>
      <c r="D156" s="87">
        <v>329.99619999999999</v>
      </c>
      <c r="E156" s="87">
        <v>0</v>
      </c>
      <c r="F156" s="87">
        <v>1.2999999999999999E-3</v>
      </c>
      <c r="G156" s="88">
        <v>4360510</v>
      </c>
      <c r="H156" s="87">
        <v>38832.259599999998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91386.058099999995</v>
      </c>
      <c r="C157" s="87">
        <v>136.75829999999999</v>
      </c>
      <c r="D157" s="87">
        <v>343.92140000000001</v>
      </c>
      <c r="E157" s="87">
        <v>0</v>
      </c>
      <c r="F157" s="87">
        <v>1.4E-3</v>
      </c>
      <c r="G157" s="88">
        <v>4545130</v>
      </c>
      <c r="H157" s="87">
        <v>37391.455399999999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87461.814100000003</v>
      </c>
      <c r="C158" s="87">
        <v>134.4949</v>
      </c>
      <c r="D158" s="87">
        <v>352.19690000000003</v>
      </c>
      <c r="E158" s="87">
        <v>0</v>
      </c>
      <c r="F158" s="87">
        <v>1.4E-3</v>
      </c>
      <c r="G158" s="88">
        <v>4654910</v>
      </c>
      <c r="H158" s="87">
        <v>36172.359799999998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95070.840800000005</v>
      </c>
      <c r="C159" s="87">
        <v>145.73060000000001</v>
      </c>
      <c r="D159" s="87">
        <v>379.86790000000002</v>
      </c>
      <c r="E159" s="87">
        <v>0</v>
      </c>
      <c r="F159" s="87">
        <v>1.5E-3</v>
      </c>
      <c r="G159" s="88">
        <v>5020580</v>
      </c>
      <c r="H159" s="87">
        <v>39269.481500000002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93625.954299999998</v>
      </c>
      <c r="C160" s="87">
        <v>136.70359999999999</v>
      </c>
      <c r="D160" s="87">
        <v>330.59980000000002</v>
      </c>
      <c r="E160" s="87">
        <v>0</v>
      </c>
      <c r="F160" s="87">
        <v>1.2999999999999999E-3</v>
      </c>
      <c r="G160" s="88">
        <v>4368680</v>
      </c>
      <c r="H160" s="87">
        <v>37943.068800000001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108925.0307</v>
      </c>
      <c r="C161" s="87">
        <v>147.07640000000001</v>
      </c>
      <c r="D161" s="87">
        <v>308.22460000000001</v>
      </c>
      <c r="E161" s="87">
        <v>0</v>
      </c>
      <c r="F161" s="87">
        <v>1.2999999999999999E-3</v>
      </c>
      <c r="G161" s="88">
        <v>4071530</v>
      </c>
      <c r="H161" s="87">
        <v>42861.695599999999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139607.68340000001</v>
      </c>
      <c r="C162" s="87">
        <v>171.95769999999999</v>
      </c>
      <c r="D162" s="87">
        <v>289.39069999999998</v>
      </c>
      <c r="E162" s="87">
        <v>0</v>
      </c>
      <c r="F162" s="87">
        <v>1.2999999999999999E-3</v>
      </c>
      <c r="G162" s="88">
        <v>3820200</v>
      </c>
      <c r="H162" s="87">
        <v>53162.922899999998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165609.91949999999</v>
      </c>
      <c r="C163" s="87">
        <v>195.17259999999999</v>
      </c>
      <c r="D163" s="87">
        <v>287.02330000000001</v>
      </c>
      <c r="E163" s="87">
        <v>0</v>
      </c>
      <c r="F163" s="87">
        <v>1.2999999999999999E-3</v>
      </c>
      <c r="G163" s="88">
        <v>3787100</v>
      </c>
      <c r="H163" s="87">
        <v>62120.793400000002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1421440</v>
      </c>
      <c r="C165" s="87">
        <v>1881.6840999999999</v>
      </c>
      <c r="D165" s="87">
        <v>3782.0718999999999</v>
      </c>
      <c r="E165" s="87">
        <v>0</v>
      </c>
      <c r="F165" s="87">
        <v>1.5900000000000001E-2</v>
      </c>
      <c r="G165" s="88">
        <v>49954000</v>
      </c>
      <c r="H165" s="87">
        <v>555302.36490000004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87461.814100000003</v>
      </c>
      <c r="C166" s="87">
        <v>134.4949</v>
      </c>
      <c r="D166" s="87">
        <v>266.88799999999998</v>
      </c>
      <c r="E166" s="87">
        <v>0</v>
      </c>
      <c r="F166" s="87">
        <v>1.1999999999999999E-3</v>
      </c>
      <c r="G166" s="88">
        <v>3523190</v>
      </c>
      <c r="H166" s="87">
        <v>36172.359799999998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166050.08249999999</v>
      </c>
      <c r="C167" s="87">
        <v>196.547</v>
      </c>
      <c r="D167" s="87">
        <v>379.86790000000002</v>
      </c>
      <c r="E167" s="87">
        <v>0</v>
      </c>
      <c r="F167" s="87">
        <v>1.5E-3</v>
      </c>
      <c r="G167" s="88">
        <v>5020580</v>
      </c>
      <c r="H167" s="87">
        <v>62377.536599999999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1363450000000</v>
      </c>
      <c r="C170" s="87">
        <v>1187403.605</v>
      </c>
      <c r="D170" s="87" t="s">
        <v>593</v>
      </c>
      <c r="E170" s="87">
        <v>645239.30700000003</v>
      </c>
      <c r="F170" s="87">
        <v>326066.95799999998</v>
      </c>
      <c r="G170" s="87">
        <v>38328.86</v>
      </c>
      <c r="H170" s="87">
        <v>0</v>
      </c>
      <c r="I170" s="87">
        <v>0</v>
      </c>
      <c r="J170" s="87">
        <v>0</v>
      </c>
      <c r="K170" s="87">
        <v>55546.502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1241430000000</v>
      </c>
      <c r="C171" s="87">
        <v>1276100.584</v>
      </c>
      <c r="D171" s="87" t="s">
        <v>627</v>
      </c>
      <c r="E171" s="87">
        <v>645239.30700000003</v>
      </c>
      <c r="F171" s="87">
        <v>326066.95799999998</v>
      </c>
      <c r="G171" s="87">
        <v>38328.86</v>
      </c>
      <c r="H171" s="87">
        <v>0</v>
      </c>
      <c r="I171" s="87">
        <v>75383.626999999993</v>
      </c>
      <c r="J171" s="87">
        <v>0</v>
      </c>
      <c r="K171" s="87">
        <v>56054.444000000003</v>
      </c>
      <c r="L171" s="87">
        <v>49472.002999999997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1449000000000</v>
      </c>
      <c r="C172" s="87">
        <v>1347971.1680000001</v>
      </c>
      <c r="D172" s="87" t="s">
        <v>606</v>
      </c>
      <c r="E172" s="87">
        <v>645239.30700000003</v>
      </c>
      <c r="F172" s="87">
        <v>326066.95799999998</v>
      </c>
      <c r="G172" s="87">
        <v>40978.902000000002</v>
      </c>
      <c r="H172" s="87">
        <v>0</v>
      </c>
      <c r="I172" s="87">
        <v>143310.894</v>
      </c>
      <c r="J172" s="87">
        <v>0</v>
      </c>
      <c r="K172" s="87">
        <v>57347.718000000001</v>
      </c>
      <c r="L172" s="87">
        <v>49472.002999999997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1346170000000</v>
      </c>
      <c r="C173" s="87">
        <v>1309059.629</v>
      </c>
      <c r="D173" s="87" t="s">
        <v>628</v>
      </c>
      <c r="E173" s="87">
        <v>645239.30700000003</v>
      </c>
      <c r="F173" s="87">
        <v>326066.95799999998</v>
      </c>
      <c r="G173" s="87">
        <v>38328.86</v>
      </c>
      <c r="H173" s="87">
        <v>0</v>
      </c>
      <c r="I173" s="87">
        <v>107833.959</v>
      </c>
      <c r="J173" s="87">
        <v>0</v>
      </c>
      <c r="K173" s="87">
        <v>56563.156000000003</v>
      </c>
      <c r="L173" s="87">
        <v>49472.002999999997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1536470000000</v>
      </c>
      <c r="C174" s="87">
        <v>1426341.6129999999</v>
      </c>
      <c r="D174" s="87" t="s">
        <v>667</v>
      </c>
      <c r="E174" s="87">
        <v>645239.30700000003</v>
      </c>
      <c r="F174" s="87">
        <v>326066.95799999998</v>
      </c>
      <c r="G174" s="87">
        <v>47228.139000000003</v>
      </c>
      <c r="H174" s="87">
        <v>0</v>
      </c>
      <c r="I174" s="87">
        <v>210433.55799999999</v>
      </c>
      <c r="J174" s="87">
        <v>0</v>
      </c>
      <c r="K174" s="87">
        <v>62346.262000000002</v>
      </c>
      <c r="L174" s="87">
        <v>49472.002999999997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1601520000000</v>
      </c>
      <c r="C175" s="87">
        <v>1448250.2649999999</v>
      </c>
      <c r="D175" s="87" t="s">
        <v>668</v>
      </c>
      <c r="E175" s="87">
        <v>645239.30700000003</v>
      </c>
      <c r="F175" s="87">
        <v>326066.95799999998</v>
      </c>
      <c r="G175" s="87">
        <v>47049.947</v>
      </c>
      <c r="H175" s="87">
        <v>0</v>
      </c>
      <c r="I175" s="87">
        <v>232944.459</v>
      </c>
      <c r="J175" s="87">
        <v>0</v>
      </c>
      <c r="K175" s="87">
        <v>61922.207000000002</v>
      </c>
      <c r="L175" s="87">
        <v>49472.002999999997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1640210000000</v>
      </c>
      <c r="C176" s="87">
        <v>1510437.6569999999</v>
      </c>
      <c r="D176" s="87" t="s">
        <v>564</v>
      </c>
      <c r="E176" s="87">
        <v>645239.30700000003</v>
      </c>
      <c r="F176" s="87">
        <v>326066.95799999998</v>
      </c>
      <c r="G176" s="87">
        <v>50247.548999999999</v>
      </c>
      <c r="H176" s="87">
        <v>0</v>
      </c>
      <c r="I176" s="87">
        <v>290755.076</v>
      </c>
      <c r="J176" s="87">
        <v>0</v>
      </c>
      <c r="K176" s="87">
        <v>63101.377999999997</v>
      </c>
      <c r="L176" s="87">
        <v>49472.002999999997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1769060000000</v>
      </c>
      <c r="C177" s="87">
        <v>1489305.568</v>
      </c>
      <c r="D177" s="87" t="s">
        <v>669</v>
      </c>
      <c r="E177" s="87">
        <v>645239.30700000003</v>
      </c>
      <c r="F177" s="87">
        <v>326066.95799999998</v>
      </c>
      <c r="G177" s="87">
        <v>49437.512999999999</v>
      </c>
      <c r="H177" s="87">
        <v>0</v>
      </c>
      <c r="I177" s="87">
        <v>270856.35100000002</v>
      </c>
      <c r="J177" s="87">
        <v>0</v>
      </c>
      <c r="K177" s="87">
        <v>62678.050999999999</v>
      </c>
      <c r="L177" s="87">
        <v>49472.002999999997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1539350000000</v>
      </c>
      <c r="C178" s="87">
        <v>1497869.3130000001</v>
      </c>
      <c r="D178" s="87" t="s">
        <v>708</v>
      </c>
      <c r="E178" s="87">
        <v>645239.30700000003</v>
      </c>
      <c r="F178" s="87">
        <v>326066.95799999998</v>
      </c>
      <c r="G178" s="87">
        <v>49012.928999999996</v>
      </c>
      <c r="H178" s="87">
        <v>0</v>
      </c>
      <c r="I178" s="87">
        <v>279794.92300000001</v>
      </c>
      <c r="J178" s="87">
        <v>0</v>
      </c>
      <c r="K178" s="87">
        <v>62727.807999999997</v>
      </c>
      <c r="L178" s="87">
        <v>49472.002999999997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1434650000000</v>
      </c>
      <c r="C179" s="87">
        <v>1377593.034</v>
      </c>
      <c r="D179" s="87" t="s">
        <v>629</v>
      </c>
      <c r="E179" s="87">
        <v>645239.30700000003</v>
      </c>
      <c r="F179" s="87">
        <v>326066.95799999998</v>
      </c>
      <c r="G179" s="87">
        <v>43289.665000000001</v>
      </c>
      <c r="H179" s="87">
        <v>0</v>
      </c>
      <c r="I179" s="87">
        <v>169971.81</v>
      </c>
      <c r="J179" s="87">
        <v>0</v>
      </c>
      <c r="K179" s="87">
        <v>57997.906000000003</v>
      </c>
      <c r="L179" s="87">
        <v>49472.002999999997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1346090000000</v>
      </c>
      <c r="C180" s="87">
        <v>1283831.3400000001</v>
      </c>
      <c r="D180" s="87" t="s">
        <v>624</v>
      </c>
      <c r="E180" s="87">
        <v>645239.30700000003</v>
      </c>
      <c r="F180" s="87">
        <v>326066.95799999998</v>
      </c>
      <c r="G180" s="87">
        <v>38328.86</v>
      </c>
      <c r="H180" s="87">
        <v>0</v>
      </c>
      <c r="I180" s="87">
        <v>82306.442999999999</v>
      </c>
      <c r="J180" s="87">
        <v>0</v>
      </c>
      <c r="K180" s="87">
        <v>56862.383999999998</v>
      </c>
      <c r="L180" s="87">
        <v>49472.002999999997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1334430000000</v>
      </c>
      <c r="C181" s="87">
        <v>1186852.415</v>
      </c>
      <c r="D181" s="87" t="s">
        <v>709</v>
      </c>
      <c r="E181" s="87">
        <v>645239.30700000003</v>
      </c>
      <c r="F181" s="87">
        <v>326066.95799999998</v>
      </c>
      <c r="G181" s="87">
        <v>38328.86</v>
      </c>
      <c r="H181" s="87">
        <v>0</v>
      </c>
      <c r="I181" s="87">
        <v>0.54400000000000004</v>
      </c>
      <c r="J181" s="87">
        <v>0</v>
      </c>
      <c r="K181" s="87">
        <v>54994.767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17601800000000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1241430000000</v>
      </c>
      <c r="C184" s="87">
        <v>1186852.415</v>
      </c>
      <c r="D184" s="87"/>
      <c r="E184" s="87">
        <v>645239.30700000003</v>
      </c>
      <c r="F184" s="87">
        <v>326066.95799999998</v>
      </c>
      <c r="G184" s="87">
        <v>38328.86</v>
      </c>
      <c r="H184" s="87">
        <v>0</v>
      </c>
      <c r="I184" s="87">
        <v>0</v>
      </c>
      <c r="J184" s="87">
        <v>0</v>
      </c>
      <c r="K184" s="87">
        <v>54994.767</v>
      </c>
      <c r="L184" s="87">
        <v>0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1769060000000</v>
      </c>
      <c r="C185" s="87">
        <v>1510437.6569999999</v>
      </c>
      <c r="D185" s="87"/>
      <c r="E185" s="87">
        <v>645239.30700000003</v>
      </c>
      <c r="F185" s="87">
        <v>326066.95799999998</v>
      </c>
      <c r="G185" s="87">
        <v>50247.548999999999</v>
      </c>
      <c r="H185" s="87">
        <v>0</v>
      </c>
      <c r="I185" s="87">
        <v>290755.076</v>
      </c>
      <c r="J185" s="87">
        <v>0</v>
      </c>
      <c r="K185" s="87">
        <v>63101.377999999997</v>
      </c>
      <c r="L185" s="87">
        <v>49472.002999999997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355390.19</v>
      </c>
      <c r="C188" s="87">
        <v>92899.65</v>
      </c>
      <c r="D188" s="87">
        <v>0</v>
      </c>
      <c r="E188" s="87">
        <v>448289.84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7.67</v>
      </c>
      <c r="C189" s="87">
        <v>2.0099999999999998</v>
      </c>
      <c r="D189" s="87">
        <v>0</v>
      </c>
      <c r="E189" s="87">
        <v>9.68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7.67</v>
      </c>
      <c r="C190" s="87">
        <v>2.0099999999999998</v>
      </c>
      <c r="D190" s="87">
        <v>0</v>
      </c>
      <c r="E190" s="87">
        <v>9.68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30296.59</v>
      </c>
      <c r="C2" s="87">
        <v>654.07000000000005</v>
      </c>
      <c r="D2" s="87">
        <v>654.07000000000005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30296.59</v>
      </c>
      <c r="C3" s="87">
        <v>654.07000000000005</v>
      </c>
      <c r="D3" s="87">
        <v>654.07000000000005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78857.69</v>
      </c>
      <c r="C4" s="87">
        <v>1702.44</v>
      </c>
      <c r="D4" s="87">
        <v>1702.44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78857.69</v>
      </c>
      <c r="C5" s="87">
        <v>1702.44</v>
      </c>
      <c r="D5" s="87">
        <v>1702.44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11356.5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1622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48.37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776.87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704.81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437.19</v>
      </c>
      <c r="C21" s="87">
        <v>0</v>
      </c>
      <c r="D21" s="87">
        <v>0</v>
      </c>
      <c r="E21" s="87">
        <v>0</v>
      </c>
      <c r="F21" s="87">
        <v>0</v>
      </c>
      <c r="G21" s="87">
        <v>8876.16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287.36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18652.73</v>
      </c>
      <c r="C28" s="87">
        <v>11643.86</v>
      </c>
      <c r="D28" s="87">
        <v>0</v>
      </c>
      <c r="E28" s="87">
        <v>0</v>
      </c>
      <c r="F28" s="87">
        <v>0</v>
      </c>
      <c r="G28" s="87">
        <v>10380.290000000001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0.88600000000000001</v>
      </c>
      <c r="E60" s="87">
        <v>1.0209999999999999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0.88600000000000001</v>
      </c>
      <c r="E61" s="87">
        <v>1.0209999999999999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0.88600000000000001</v>
      </c>
      <c r="E62" s="87">
        <v>1.0209999999999999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0.88600000000000001</v>
      </c>
      <c r="E63" s="87">
        <v>1.0209999999999999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0.88600000000000001</v>
      </c>
      <c r="E64" s="87">
        <v>1.0209999999999999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0.88600000000000001</v>
      </c>
      <c r="E65" s="87">
        <v>1.0209999999999999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0.88600000000000001</v>
      </c>
      <c r="E66" s="87">
        <v>1.0209999999999999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0.88600000000000001</v>
      </c>
      <c r="E67" s="87">
        <v>1.0209999999999999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0.88600000000000001</v>
      </c>
      <c r="E68" s="87">
        <v>1.0209999999999999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0.88600000000000001</v>
      </c>
      <c r="E69" s="87">
        <v>1.0209999999999999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0.88600000000000001</v>
      </c>
      <c r="E70" s="87">
        <v>1.0209999999999999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0.88600000000000001</v>
      </c>
      <c r="E71" s="87">
        <v>1.0209999999999999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0.88600000000000001</v>
      </c>
      <c r="E72" s="87">
        <v>1.0209999999999999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0.88600000000000001</v>
      </c>
      <c r="E73" s="87">
        <v>1.0209999999999999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0.88600000000000001</v>
      </c>
      <c r="E74" s="87">
        <v>1.0209999999999999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0.88600000000000001</v>
      </c>
      <c r="E75" s="87">
        <v>1.0209999999999999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0.88600000000000001</v>
      </c>
      <c r="E76" s="87">
        <v>1.0209999999999999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0.88600000000000001</v>
      </c>
      <c r="E77" s="87">
        <v>1.0209999999999999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0.88600000000000001</v>
      </c>
      <c r="E78" s="87">
        <v>1.0209999999999999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0.88600000000000001</v>
      </c>
      <c r="E79" s="87">
        <v>1.0209999999999999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0.88600000000000001</v>
      </c>
      <c r="E80" s="87">
        <v>1.0209999999999999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0.88600000000000001</v>
      </c>
      <c r="E81" s="87">
        <v>1.0209999999999999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0.88600000000000001</v>
      </c>
      <c r="E82" s="87">
        <v>1.0209999999999999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0.88600000000000001</v>
      </c>
      <c r="E83" s="87">
        <v>1.0209999999999999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0.4</v>
      </c>
      <c r="E84" s="87">
        <v>0.433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3.5249999999999999</v>
      </c>
      <c r="F87" s="87">
        <v>0.40699999999999997</v>
      </c>
      <c r="G87" s="87">
        <v>0.316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3.5249999999999999</v>
      </c>
      <c r="F88" s="87">
        <v>0.40699999999999997</v>
      </c>
      <c r="G88" s="87">
        <v>0.316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3.5249999999999999</v>
      </c>
      <c r="F89" s="87">
        <v>0.40699999999999997</v>
      </c>
      <c r="G89" s="87">
        <v>0.316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3.5249999999999999</v>
      </c>
      <c r="F90" s="87">
        <v>0.40699999999999997</v>
      </c>
      <c r="G90" s="87">
        <v>0.316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3.5249999999999999</v>
      </c>
      <c r="F91" s="87">
        <v>0.40699999999999997</v>
      </c>
      <c r="G91" s="87">
        <v>0.316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3.5249999999999999</v>
      </c>
      <c r="F92" s="87">
        <v>0.40699999999999997</v>
      </c>
      <c r="G92" s="87">
        <v>0.316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3.5249999999999999</v>
      </c>
      <c r="F93" s="87">
        <v>0.40699999999999997</v>
      </c>
      <c r="G93" s="87">
        <v>0.316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3.5249999999999999</v>
      </c>
      <c r="F94" s="87">
        <v>0.40699999999999997</v>
      </c>
      <c r="G94" s="87">
        <v>0.316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3.5249999999999999</v>
      </c>
      <c r="F95" s="87">
        <v>0.40699999999999997</v>
      </c>
      <c r="G95" s="87">
        <v>0.316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3.5249999999999999</v>
      </c>
      <c r="F96" s="87">
        <v>0.40699999999999997</v>
      </c>
      <c r="G96" s="87">
        <v>0.316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3.5249999999999999</v>
      </c>
      <c r="F97" s="87">
        <v>0.40699999999999997</v>
      </c>
      <c r="G97" s="87">
        <v>0.316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3.5249999999999999</v>
      </c>
      <c r="F98" s="87">
        <v>0.40699999999999997</v>
      </c>
      <c r="G98" s="87">
        <v>0.316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3.52</v>
      </c>
      <c r="F99" s="87">
        <v>0.40699999999999997</v>
      </c>
      <c r="G99" s="87">
        <v>0.316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3.52</v>
      </c>
      <c r="F100" s="87">
        <v>0.40699999999999997</v>
      </c>
      <c r="G100" s="87">
        <v>0.316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3.52</v>
      </c>
      <c r="F101" s="87">
        <v>0.40699999999999997</v>
      </c>
      <c r="G101" s="87">
        <v>0.316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4422396.16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3928622.31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4230268.57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402810.63</v>
      </c>
      <c r="D109" s="87">
        <v>280565.68</v>
      </c>
      <c r="E109" s="87">
        <v>122244.96</v>
      </c>
      <c r="F109" s="87">
        <v>0.7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4735790.29</v>
      </c>
      <c r="D110" s="87">
        <v>3312464.52</v>
      </c>
      <c r="E110" s="87">
        <v>1423325.77</v>
      </c>
      <c r="F110" s="87">
        <v>0.7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446719.69</v>
      </c>
      <c r="D111" s="87">
        <v>311699.40999999997</v>
      </c>
      <c r="E111" s="87">
        <v>135020.28</v>
      </c>
      <c r="F111" s="87">
        <v>0.7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121870.62</v>
      </c>
      <c r="D112" s="87">
        <v>84316.49</v>
      </c>
      <c r="E112" s="87">
        <v>37554.129999999997</v>
      </c>
      <c r="F112" s="87">
        <v>0.69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67683.600000000006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134840.88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1662076.62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152130.93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20522.669999999998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22757.3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17188.37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26268.17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224601.95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246581.85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200030.34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282270.55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22389.78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23091.119999999999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19001.099999999999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28955.23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61890.89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579551.11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59556.67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32770.21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18.46</v>
      </c>
      <c r="F137" s="87">
        <v>31081.85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217.96</v>
      </c>
      <c r="F138" s="87">
        <v>359174.64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20.46</v>
      </c>
      <c r="F139" s="87">
        <v>34447.160000000003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5.64</v>
      </c>
      <c r="F140" s="87">
        <v>10580.79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40525.14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22250.74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59704.34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608461.57050000003</v>
      </c>
      <c r="C152" s="87">
        <v>983.94410000000005</v>
      </c>
      <c r="D152" s="87">
        <v>2590.0985999999998</v>
      </c>
      <c r="E152" s="87">
        <v>0</v>
      </c>
      <c r="F152" s="87">
        <v>8.0999999999999996E-3</v>
      </c>
      <c r="G152" s="87">
        <v>596109.19429999997</v>
      </c>
      <c r="H152" s="87">
        <v>251858.98149999999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527858.79390000005</v>
      </c>
      <c r="C153" s="87">
        <v>869.66449999999998</v>
      </c>
      <c r="D153" s="87">
        <v>2343.2842000000001</v>
      </c>
      <c r="E153" s="87">
        <v>0</v>
      </c>
      <c r="F153" s="87">
        <v>7.3000000000000001E-3</v>
      </c>
      <c r="G153" s="87">
        <v>539331.86439999996</v>
      </c>
      <c r="H153" s="87">
        <v>220031.10149999999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579244.58790000004</v>
      </c>
      <c r="C154" s="87">
        <v>979.42790000000002</v>
      </c>
      <c r="D154" s="87">
        <v>2721.8867</v>
      </c>
      <c r="E154" s="87">
        <v>0</v>
      </c>
      <c r="F154" s="87">
        <v>8.3999999999999995E-3</v>
      </c>
      <c r="G154" s="87">
        <v>626511.45929999999</v>
      </c>
      <c r="H154" s="87">
        <v>243850.77669999999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507854.8713</v>
      </c>
      <c r="C155" s="87">
        <v>888.07799999999997</v>
      </c>
      <c r="D155" s="87">
        <v>2562.4351000000001</v>
      </c>
      <c r="E155" s="87">
        <v>0</v>
      </c>
      <c r="F155" s="87">
        <v>7.7999999999999996E-3</v>
      </c>
      <c r="G155" s="87">
        <v>589854.01870000002</v>
      </c>
      <c r="H155" s="87">
        <v>216604.30040000001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573672.59889999998</v>
      </c>
      <c r="C156" s="87">
        <v>1029.7697000000001</v>
      </c>
      <c r="D156" s="87">
        <v>3053.9686000000002</v>
      </c>
      <c r="E156" s="87">
        <v>0</v>
      </c>
      <c r="F156" s="87">
        <v>9.1999999999999998E-3</v>
      </c>
      <c r="G156" s="87">
        <v>703038.93539999996</v>
      </c>
      <c r="H156" s="87">
        <v>247219.084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632905.87569999998</v>
      </c>
      <c r="C157" s="87">
        <v>1148.9483</v>
      </c>
      <c r="D157" s="87">
        <v>3446.3440999999998</v>
      </c>
      <c r="E157" s="87">
        <v>0</v>
      </c>
      <c r="F157" s="87">
        <v>1.04E-2</v>
      </c>
      <c r="G157" s="87">
        <v>793382.88329999999</v>
      </c>
      <c r="H157" s="87">
        <v>273973.93089999998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640508.81640000001</v>
      </c>
      <c r="C158" s="87">
        <v>1164.1650999999999</v>
      </c>
      <c r="D158" s="87">
        <v>3496.2251000000001</v>
      </c>
      <c r="E158" s="87">
        <v>0</v>
      </c>
      <c r="F158" s="87">
        <v>1.0500000000000001E-2</v>
      </c>
      <c r="G158" s="87">
        <v>804867.84409999999</v>
      </c>
      <c r="H158" s="87">
        <v>277400.37540000002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680822.10430000001</v>
      </c>
      <c r="C159" s="87">
        <v>1236.4431</v>
      </c>
      <c r="D159" s="87">
        <v>3710.3172</v>
      </c>
      <c r="E159" s="87">
        <v>0</v>
      </c>
      <c r="F159" s="87">
        <v>1.12E-2</v>
      </c>
      <c r="G159" s="87">
        <v>854152.81590000005</v>
      </c>
      <c r="H159" s="87">
        <v>294764.77740000002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579036.82420000003</v>
      </c>
      <c r="C160" s="87">
        <v>1045.5471</v>
      </c>
      <c r="D160" s="87">
        <v>3119.3829000000001</v>
      </c>
      <c r="E160" s="87">
        <v>0</v>
      </c>
      <c r="F160" s="87">
        <v>9.4000000000000004E-3</v>
      </c>
      <c r="G160" s="87">
        <v>718105.83920000005</v>
      </c>
      <c r="H160" s="87">
        <v>250118.59529999999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540845.86300000001</v>
      </c>
      <c r="C161" s="87">
        <v>957.99630000000002</v>
      </c>
      <c r="D161" s="87">
        <v>2802.1949</v>
      </c>
      <c r="E161" s="87">
        <v>0</v>
      </c>
      <c r="F161" s="87">
        <v>8.5000000000000006E-3</v>
      </c>
      <c r="G161" s="87">
        <v>645062.21050000004</v>
      </c>
      <c r="H161" s="87">
        <v>231844.3057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528922.22519999999</v>
      </c>
      <c r="C162" s="87">
        <v>902.45320000000004</v>
      </c>
      <c r="D162" s="87">
        <v>2534.0610000000001</v>
      </c>
      <c r="E162" s="87">
        <v>0</v>
      </c>
      <c r="F162" s="87">
        <v>7.7999999999999996E-3</v>
      </c>
      <c r="G162" s="87">
        <v>583290.86100000003</v>
      </c>
      <c r="H162" s="87">
        <v>223441.80710000001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580150.31039999996</v>
      </c>
      <c r="C163" s="87">
        <v>950.04870000000005</v>
      </c>
      <c r="D163" s="87">
        <v>2540.8416999999999</v>
      </c>
      <c r="E163" s="87">
        <v>0</v>
      </c>
      <c r="F163" s="87">
        <v>7.9000000000000008E-3</v>
      </c>
      <c r="G163" s="87">
        <v>584792.60580000002</v>
      </c>
      <c r="H163" s="87">
        <v>241276.68150000001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6980280</v>
      </c>
      <c r="C165" s="87">
        <v>12156.486000000001</v>
      </c>
      <c r="D165" s="87">
        <v>34921.040200000003</v>
      </c>
      <c r="E165" s="87">
        <v>0</v>
      </c>
      <c r="F165" s="87">
        <v>0.1065</v>
      </c>
      <c r="G165" s="88">
        <v>8038500</v>
      </c>
      <c r="H165" s="88">
        <v>2972380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507854.8713</v>
      </c>
      <c r="C166" s="87">
        <v>869.66449999999998</v>
      </c>
      <c r="D166" s="87">
        <v>2343.2842000000001</v>
      </c>
      <c r="E166" s="87">
        <v>0</v>
      </c>
      <c r="F166" s="87">
        <v>7.3000000000000001E-3</v>
      </c>
      <c r="G166" s="87">
        <v>539331.86439999996</v>
      </c>
      <c r="H166" s="87">
        <v>216604.30040000001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680822.10430000001</v>
      </c>
      <c r="C167" s="87">
        <v>1236.4431</v>
      </c>
      <c r="D167" s="87">
        <v>3710.3172</v>
      </c>
      <c r="E167" s="87">
        <v>0</v>
      </c>
      <c r="F167" s="87">
        <v>1.12E-2</v>
      </c>
      <c r="G167" s="87">
        <v>854152.81590000005</v>
      </c>
      <c r="H167" s="87">
        <v>294764.77740000002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1383230000000</v>
      </c>
      <c r="C170" s="87">
        <v>1191889.83</v>
      </c>
      <c r="D170" s="87" t="s">
        <v>694</v>
      </c>
      <c r="E170" s="87">
        <v>645239.30700000003</v>
      </c>
      <c r="F170" s="87">
        <v>326066.95799999998</v>
      </c>
      <c r="G170" s="87">
        <v>37474.076999999997</v>
      </c>
      <c r="H170" s="87">
        <v>0</v>
      </c>
      <c r="I170" s="87">
        <v>0</v>
      </c>
      <c r="J170" s="87">
        <v>0</v>
      </c>
      <c r="K170" s="87">
        <v>60887.51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1251480000000</v>
      </c>
      <c r="C171" s="87">
        <v>1192034.362</v>
      </c>
      <c r="D171" s="87" t="s">
        <v>710</v>
      </c>
      <c r="E171" s="87">
        <v>645239.30700000003</v>
      </c>
      <c r="F171" s="87">
        <v>326066.95799999998</v>
      </c>
      <c r="G171" s="87">
        <v>37474.076999999997</v>
      </c>
      <c r="H171" s="87">
        <v>0</v>
      </c>
      <c r="I171" s="87">
        <v>8.5000000000000006E-2</v>
      </c>
      <c r="J171" s="87">
        <v>0</v>
      </c>
      <c r="K171" s="87">
        <v>61031.955999999998</v>
      </c>
      <c r="L171" s="87">
        <v>0</v>
      </c>
      <c r="M171" s="87">
        <v>122221.978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1453770000000</v>
      </c>
      <c r="C172" s="87">
        <v>1372127.6910000001</v>
      </c>
      <c r="D172" s="87" t="s">
        <v>670</v>
      </c>
      <c r="E172" s="87">
        <v>645239.30700000003</v>
      </c>
      <c r="F172" s="87">
        <v>326066.95799999998</v>
      </c>
      <c r="G172" s="87">
        <v>37474.076999999997</v>
      </c>
      <c r="H172" s="87">
        <v>0</v>
      </c>
      <c r="I172" s="87">
        <v>158417.927</v>
      </c>
      <c r="J172" s="87">
        <v>0</v>
      </c>
      <c r="K172" s="87">
        <v>63851.762000000002</v>
      </c>
      <c r="L172" s="87">
        <v>55522.275000000001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1368710000000</v>
      </c>
      <c r="C173" s="87">
        <v>1396383.6259999999</v>
      </c>
      <c r="D173" s="87" t="s">
        <v>711</v>
      </c>
      <c r="E173" s="87">
        <v>645239.30700000003</v>
      </c>
      <c r="F173" s="87">
        <v>326066.95799999998</v>
      </c>
      <c r="G173" s="87">
        <v>37474.076999999997</v>
      </c>
      <c r="H173" s="87">
        <v>0</v>
      </c>
      <c r="I173" s="87">
        <v>179913.391</v>
      </c>
      <c r="J173" s="87">
        <v>0</v>
      </c>
      <c r="K173" s="87">
        <v>66612.232999999993</v>
      </c>
      <c r="L173" s="87">
        <v>55522.275000000001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1631350000000</v>
      </c>
      <c r="C174" s="87">
        <v>1618368.625</v>
      </c>
      <c r="D174" s="87" t="s">
        <v>578</v>
      </c>
      <c r="E174" s="87">
        <v>645239.30700000003</v>
      </c>
      <c r="F174" s="87">
        <v>326066.95799999998</v>
      </c>
      <c r="G174" s="87">
        <v>37474.076999999997</v>
      </c>
      <c r="H174" s="87">
        <v>0</v>
      </c>
      <c r="I174" s="87">
        <v>396793.80499999999</v>
      </c>
      <c r="J174" s="87">
        <v>0</v>
      </c>
      <c r="K174" s="87">
        <v>71716.819000000003</v>
      </c>
      <c r="L174" s="87">
        <v>55522.275000000001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1840990000000</v>
      </c>
      <c r="C175" s="87">
        <v>1657553.1340000001</v>
      </c>
      <c r="D175" s="87" t="s">
        <v>712</v>
      </c>
      <c r="E175" s="87">
        <v>645239.30700000003</v>
      </c>
      <c r="F175" s="87">
        <v>326066.95799999998</v>
      </c>
      <c r="G175" s="87">
        <v>44582.836000000003</v>
      </c>
      <c r="H175" s="87">
        <v>0</v>
      </c>
      <c r="I175" s="87">
        <v>477061.85200000001</v>
      </c>
      <c r="J175" s="87">
        <v>0</v>
      </c>
      <c r="K175" s="87">
        <v>72413.312999999995</v>
      </c>
      <c r="L175" s="87">
        <v>55522.275000000001</v>
      </c>
      <c r="M175" s="87">
        <v>36666.593000000001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1867640000000</v>
      </c>
      <c r="C176" s="87">
        <v>1678737.595</v>
      </c>
      <c r="D176" s="87" t="s">
        <v>630</v>
      </c>
      <c r="E176" s="87">
        <v>645239.30700000003</v>
      </c>
      <c r="F176" s="87">
        <v>326066.95799999998</v>
      </c>
      <c r="G176" s="87">
        <v>49180.485000000001</v>
      </c>
      <c r="H176" s="87">
        <v>0</v>
      </c>
      <c r="I176" s="87">
        <v>444940.39600000001</v>
      </c>
      <c r="J176" s="87">
        <v>0</v>
      </c>
      <c r="K176" s="87">
        <v>72232.789000000004</v>
      </c>
      <c r="L176" s="87">
        <v>55522.275000000001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1982000000000</v>
      </c>
      <c r="C177" s="87">
        <v>1765794.2660000001</v>
      </c>
      <c r="D177" s="87" t="s">
        <v>631</v>
      </c>
      <c r="E177" s="87">
        <v>645239.30700000003</v>
      </c>
      <c r="F177" s="87">
        <v>326066.95799999998</v>
      </c>
      <c r="G177" s="87">
        <v>47728.063000000002</v>
      </c>
      <c r="H177" s="87">
        <v>0</v>
      </c>
      <c r="I177" s="87">
        <v>531887.576</v>
      </c>
      <c r="J177" s="87">
        <v>0</v>
      </c>
      <c r="K177" s="87">
        <v>73794.702000000005</v>
      </c>
      <c r="L177" s="87">
        <v>55522.275000000001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1666310000000</v>
      </c>
      <c r="C178" s="87">
        <v>1587005.905</v>
      </c>
      <c r="D178" s="87" t="s">
        <v>692</v>
      </c>
      <c r="E178" s="87">
        <v>645239.30700000003</v>
      </c>
      <c r="F178" s="87">
        <v>326066.95799999998</v>
      </c>
      <c r="G178" s="87">
        <v>39369.192999999999</v>
      </c>
      <c r="H178" s="87">
        <v>0</v>
      </c>
      <c r="I178" s="87">
        <v>411742.788</v>
      </c>
      <c r="J178" s="87">
        <v>0</v>
      </c>
      <c r="K178" s="87">
        <v>72398.789999999994</v>
      </c>
      <c r="L178" s="87">
        <v>55522.275000000001</v>
      </c>
      <c r="M178" s="87">
        <v>36666.593000000001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1496820000000</v>
      </c>
      <c r="C179" s="87">
        <v>1487760.58</v>
      </c>
      <c r="D179" s="87" t="s">
        <v>579</v>
      </c>
      <c r="E179" s="87">
        <v>645239.30700000003</v>
      </c>
      <c r="F179" s="87">
        <v>326066.95799999998</v>
      </c>
      <c r="G179" s="87">
        <v>37474.076999999997</v>
      </c>
      <c r="H179" s="87">
        <v>0</v>
      </c>
      <c r="I179" s="87">
        <v>233461.79399999999</v>
      </c>
      <c r="J179" s="87">
        <v>0</v>
      </c>
      <c r="K179" s="87">
        <v>67774.191000000006</v>
      </c>
      <c r="L179" s="87">
        <v>55522.275000000001</v>
      </c>
      <c r="M179" s="87">
        <v>122221.978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1353480000000</v>
      </c>
      <c r="C180" s="87">
        <v>1500472.047</v>
      </c>
      <c r="D180" s="87" t="s">
        <v>632</v>
      </c>
      <c r="E180" s="87">
        <v>645239.30700000003</v>
      </c>
      <c r="F180" s="87">
        <v>326066.95799999998</v>
      </c>
      <c r="G180" s="87">
        <v>37474.076999999997</v>
      </c>
      <c r="H180" s="87">
        <v>0</v>
      </c>
      <c r="I180" s="87">
        <v>245580.71100000001</v>
      </c>
      <c r="J180" s="87">
        <v>0</v>
      </c>
      <c r="K180" s="87">
        <v>68366.740999999995</v>
      </c>
      <c r="L180" s="87">
        <v>55522.275000000001</v>
      </c>
      <c r="M180" s="87">
        <v>122221.978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1356970000000</v>
      </c>
      <c r="C181" s="87">
        <v>1191784.0660000001</v>
      </c>
      <c r="D181" s="87" t="s">
        <v>713</v>
      </c>
      <c r="E181" s="87">
        <v>645239.30700000003</v>
      </c>
      <c r="F181" s="87">
        <v>326066.95799999998</v>
      </c>
      <c r="G181" s="87">
        <v>37474.076999999997</v>
      </c>
      <c r="H181" s="87">
        <v>0</v>
      </c>
      <c r="I181" s="87">
        <v>0</v>
      </c>
      <c r="J181" s="87">
        <v>0</v>
      </c>
      <c r="K181" s="87">
        <v>60781.745000000003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18652700000000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1251480000000</v>
      </c>
      <c r="C184" s="87">
        <v>1191784.0660000001</v>
      </c>
      <c r="D184" s="87"/>
      <c r="E184" s="87">
        <v>645239.30700000003</v>
      </c>
      <c r="F184" s="87">
        <v>326066.95799999998</v>
      </c>
      <c r="G184" s="87">
        <v>37474.076999999997</v>
      </c>
      <c r="H184" s="87">
        <v>0</v>
      </c>
      <c r="I184" s="87">
        <v>0</v>
      </c>
      <c r="J184" s="87">
        <v>0</v>
      </c>
      <c r="K184" s="87">
        <v>60781.745000000003</v>
      </c>
      <c r="L184" s="87">
        <v>0</v>
      </c>
      <c r="M184" s="87">
        <v>36666.593000000001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1982000000000</v>
      </c>
      <c r="C185" s="87">
        <v>1765794.2660000001</v>
      </c>
      <c r="D185" s="87"/>
      <c r="E185" s="87">
        <v>645239.30700000003</v>
      </c>
      <c r="F185" s="87">
        <v>326066.95799999998</v>
      </c>
      <c r="G185" s="87">
        <v>49180.485000000001</v>
      </c>
      <c r="H185" s="87">
        <v>0</v>
      </c>
      <c r="I185" s="87">
        <v>531887.576</v>
      </c>
      <c r="J185" s="87">
        <v>0</v>
      </c>
      <c r="K185" s="87">
        <v>73794.702000000005</v>
      </c>
      <c r="L185" s="87">
        <v>55522.275000000001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452026.62</v>
      </c>
      <c r="C188" s="87">
        <v>97417.89</v>
      </c>
      <c r="D188" s="87">
        <v>0</v>
      </c>
      <c r="E188" s="87">
        <v>549444.51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9.76</v>
      </c>
      <c r="C189" s="87">
        <v>2.1</v>
      </c>
      <c r="D189" s="87">
        <v>0</v>
      </c>
      <c r="E189" s="87">
        <v>11.86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9.76</v>
      </c>
      <c r="C190" s="87">
        <v>2.1</v>
      </c>
      <c r="D190" s="87">
        <v>0</v>
      </c>
      <c r="E190" s="87">
        <v>11.86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25118.7</v>
      </c>
      <c r="C2" s="87">
        <v>542.28</v>
      </c>
      <c r="D2" s="87">
        <v>542.28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25118.7</v>
      </c>
      <c r="C3" s="87">
        <v>542.28</v>
      </c>
      <c r="D3" s="87">
        <v>542.28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66719.09</v>
      </c>
      <c r="C4" s="87">
        <v>1440.38</v>
      </c>
      <c r="D4" s="87">
        <v>1440.38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66719.09</v>
      </c>
      <c r="C5" s="87">
        <v>1440.38</v>
      </c>
      <c r="D5" s="87">
        <v>1440.38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7182.26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968.28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48.34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766.18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479.12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324.83999999999997</v>
      </c>
      <c r="C21" s="87">
        <v>0</v>
      </c>
      <c r="D21" s="87">
        <v>0</v>
      </c>
      <c r="E21" s="87">
        <v>0</v>
      </c>
      <c r="F21" s="87">
        <v>0</v>
      </c>
      <c r="G21" s="87">
        <v>9113.73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286.18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17650.259999999998</v>
      </c>
      <c r="C28" s="87">
        <v>7468.44</v>
      </c>
      <c r="D28" s="87">
        <v>0</v>
      </c>
      <c r="E28" s="87">
        <v>0</v>
      </c>
      <c r="F28" s="87">
        <v>0</v>
      </c>
      <c r="G28" s="87">
        <v>10617.86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0.91400000000000003</v>
      </c>
      <c r="E60" s="87">
        <v>1.0589999999999999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0.91400000000000003</v>
      </c>
      <c r="E61" s="87">
        <v>1.0589999999999999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0.91400000000000003</v>
      </c>
      <c r="E62" s="87">
        <v>1.0589999999999999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0.91400000000000003</v>
      </c>
      <c r="E63" s="87">
        <v>1.0589999999999999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0.91400000000000003</v>
      </c>
      <c r="E64" s="87">
        <v>1.0589999999999999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0.91400000000000003</v>
      </c>
      <c r="E65" s="87">
        <v>1.0589999999999999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0.91400000000000003</v>
      </c>
      <c r="E66" s="87">
        <v>1.0589999999999999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0.91400000000000003</v>
      </c>
      <c r="E67" s="87">
        <v>1.0589999999999999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0.91400000000000003</v>
      </c>
      <c r="E68" s="87">
        <v>1.0589999999999999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0.91400000000000003</v>
      </c>
      <c r="E69" s="87">
        <v>1.0589999999999999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0.91400000000000003</v>
      </c>
      <c r="E70" s="87">
        <v>1.0589999999999999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0.91400000000000003</v>
      </c>
      <c r="E71" s="87">
        <v>1.0589999999999999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0.91400000000000003</v>
      </c>
      <c r="E72" s="87">
        <v>1.0589999999999999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0.91400000000000003</v>
      </c>
      <c r="E73" s="87">
        <v>1.0589999999999999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0.91400000000000003</v>
      </c>
      <c r="E74" s="87">
        <v>1.0589999999999999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0.91400000000000003</v>
      </c>
      <c r="E75" s="87">
        <v>1.0589999999999999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0.91400000000000003</v>
      </c>
      <c r="E76" s="87">
        <v>1.0589999999999999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0.91400000000000003</v>
      </c>
      <c r="E77" s="87">
        <v>1.0589999999999999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0.91400000000000003</v>
      </c>
      <c r="E78" s="87">
        <v>1.0589999999999999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0.91400000000000003</v>
      </c>
      <c r="E79" s="87">
        <v>1.0589999999999999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0.91400000000000003</v>
      </c>
      <c r="E80" s="87">
        <v>1.0589999999999999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0.91400000000000003</v>
      </c>
      <c r="E81" s="87">
        <v>1.0589999999999999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0.91400000000000003</v>
      </c>
      <c r="E82" s="87">
        <v>1.0589999999999999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0.91400000000000003</v>
      </c>
      <c r="E83" s="87">
        <v>1.0589999999999999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0.42199999999999999</v>
      </c>
      <c r="E84" s="87">
        <v>0.45900000000000002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3.5249999999999999</v>
      </c>
      <c r="F87" s="87">
        <v>0.40699999999999997</v>
      </c>
      <c r="G87" s="87">
        <v>0.316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3.5249999999999999</v>
      </c>
      <c r="F88" s="87">
        <v>0.40699999999999997</v>
      </c>
      <c r="G88" s="87">
        <v>0.316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3.5249999999999999</v>
      </c>
      <c r="F89" s="87">
        <v>0.40699999999999997</v>
      </c>
      <c r="G89" s="87">
        <v>0.316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3.5249999999999999</v>
      </c>
      <c r="F90" s="87">
        <v>0.40699999999999997</v>
      </c>
      <c r="G90" s="87">
        <v>0.316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3.5249999999999999</v>
      </c>
      <c r="F91" s="87">
        <v>0.40699999999999997</v>
      </c>
      <c r="G91" s="87">
        <v>0.316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3.5249999999999999</v>
      </c>
      <c r="F92" s="87">
        <v>0.40699999999999997</v>
      </c>
      <c r="G92" s="87">
        <v>0.316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3.5249999999999999</v>
      </c>
      <c r="F93" s="87">
        <v>0.40699999999999997</v>
      </c>
      <c r="G93" s="87">
        <v>0.316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3.5249999999999999</v>
      </c>
      <c r="F94" s="87">
        <v>0.40699999999999997</v>
      </c>
      <c r="G94" s="87">
        <v>0.316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3.5249999999999999</v>
      </c>
      <c r="F95" s="87">
        <v>0.40699999999999997</v>
      </c>
      <c r="G95" s="87">
        <v>0.316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3.5249999999999999</v>
      </c>
      <c r="F96" s="87">
        <v>0.40699999999999997</v>
      </c>
      <c r="G96" s="87">
        <v>0.316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3.5249999999999999</v>
      </c>
      <c r="F97" s="87">
        <v>0.40699999999999997</v>
      </c>
      <c r="G97" s="87">
        <v>0.316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3.5249999999999999</v>
      </c>
      <c r="F98" s="87">
        <v>0.40699999999999997</v>
      </c>
      <c r="G98" s="87">
        <v>0.316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3.52</v>
      </c>
      <c r="F99" s="87">
        <v>0.40699999999999997</v>
      </c>
      <c r="G99" s="87">
        <v>0.316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3.52</v>
      </c>
      <c r="F100" s="87">
        <v>0.40699999999999997</v>
      </c>
      <c r="G100" s="87">
        <v>0.316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3.52</v>
      </c>
      <c r="F101" s="87">
        <v>0.40699999999999997</v>
      </c>
      <c r="G101" s="87">
        <v>0.316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3174822.21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3205211.57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3036894.52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287687.23</v>
      </c>
      <c r="D109" s="87">
        <v>183935.86</v>
      </c>
      <c r="E109" s="87">
        <v>103751.37</v>
      </c>
      <c r="F109" s="87">
        <v>0.64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3344922.82</v>
      </c>
      <c r="D110" s="87">
        <v>2144344.7400000002</v>
      </c>
      <c r="E110" s="87">
        <v>1200578.07</v>
      </c>
      <c r="F110" s="87">
        <v>0.64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274098.95</v>
      </c>
      <c r="D111" s="87">
        <v>175016.99</v>
      </c>
      <c r="E111" s="87">
        <v>99081.97</v>
      </c>
      <c r="F111" s="87">
        <v>0.64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65606.58</v>
      </c>
      <c r="D112" s="87">
        <v>41779.410000000003</v>
      </c>
      <c r="E112" s="87">
        <v>23827.17</v>
      </c>
      <c r="F112" s="87">
        <v>0.64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46975.87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114038.44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1386554.48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104167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16324.99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19397.080000000002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14018.3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24015.02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178682.12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205864.67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149518.64000000001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258683.16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16768.62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17243.099999999999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16093.16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25882.41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48455.14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454103.77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49306.18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26041.9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18.63</v>
      </c>
      <c r="F137" s="87">
        <v>31355.51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216.16</v>
      </c>
      <c r="F138" s="87">
        <v>356212.79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17.73</v>
      </c>
      <c r="F139" s="87">
        <v>29851.47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4.66</v>
      </c>
      <c r="F140" s="87">
        <v>8887.49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29092.85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18153.52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42861.53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446518.79889999999</v>
      </c>
      <c r="C152" s="87">
        <v>711.94159999999999</v>
      </c>
      <c r="D152" s="87">
        <v>1661.5594000000001</v>
      </c>
      <c r="E152" s="87">
        <v>0</v>
      </c>
      <c r="F152" s="87">
        <v>6.6E-3</v>
      </c>
      <c r="G152" s="88">
        <v>1727310</v>
      </c>
      <c r="H152" s="87">
        <v>184618.29259999999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387077.40240000002</v>
      </c>
      <c r="C153" s="87">
        <v>627.86839999999995</v>
      </c>
      <c r="D153" s="87">
        <v>1498.2929999999999</v>
      </c>
      <c r="E153" s="87">
        <v>0</v>
      </c>
      <c r="F153" s="87">
        <v>6.0000000000000001E-3</v>
      </c>
      <c r="G153" s="88">
        <v>1557670</v>
      </c>
      <c r="H153" s="87">
        <v>161091.2997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430700.18839999998</v>
      </c>
      <c r="C154" s="87">
        <v>715.88599999999997</v>
      </c>
      <c r="D154" s="87">
        <v>1760.5569</v>
      </c>
      <c r="E154" s="87">
        <v>0</v>
      </c>
      <c r="F154" s="87">
        <v>7.0000000000000001E-3</v>
      </c>
      <c r="G154" s="88">
        <v>1830460</v>
      </c>
      <c r="H154" s="87">
        <v>180938.77799999999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383258.0221</v>
      </c>
      <c r="C155" s="87">
        <v>654.37530000000004</v>
      </c>
      <c r="D155" s="87">
        <v>1660.5096000000001</v>
      </c>
      <c r="E155" s="87">
        <v>0</v>
      </c>
      <c r="F155" s="87">
        <v>6.4999999999999997E-3</v>
      </c>
      <c r="G155" s="88">
        <v>1726560</v>
      </c>
      <c r="H155" s="87">
        <v>162709.51029999999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412596.86109999998</v>
      </c>
      <c r="C156" s="87">
        <v>714.38890000000004</v>
      </c>
      <c r="D156" s="87">
        <v>1841.3179</v>
      </c>
      <c r="E156" s="87">
        <v>0</v>
      </c>
      <c r="F156" s="87">
        <v>7.1999999999999998E-3</v>
      </c>
      <c r="G156" s="88">
        <v>1914630</v>
      </c>
      <c r="H156" s="87">
        <v>176138.19930000001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429710.9608</v>
      </c>
      <c r="C157" s="87">
        <v>749.75739999999996</v>
      </c>
      <c r="D157" s="87">
        <v>1948.742</v>
      </c>
      <c r="E157" s="87">
        <v>0</v>
      </c>
      <c r="F157" s="87">
        <v>7.6E-3</v>
      </c>
      <c r="G157" s="88">
        <v>2026360</v>
      </c>
      <c r="H157" s="87">
        <v>184006.90950000001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450100.64480000001</v>
      </c>
      <c r="C158" s="87">
        <v>788.23900000000003</v>
      </c>
      <c r="D158" s="87">
        <v>2056.9373999999998</v>
      </c>
      <c r="E158" s="87">
        <v>0</v>
      </c>
      <c r="F158" s="87">
        <v>8.0000000000000002E-3</v>
      </c>
      <c r="G158" s="88">
        <v>2138890</v>
      </c>
      <c r="H158" s="87">
        <v>193023.02900000001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468238.80180000002</v>
      </c>
      <c r="C159" s="87">
        <v>819.58019999999999</v>
      </c>
      <c r="D159" s="87">
        <v>2137.5367000000001</v>
      </c>
      <c r="E159" s="87">
        <v>0</v>
      </c>
      <c r="F159" s="87">
        <v>8.3000000000000001E-3</v>
      </c>
      <c r="G159" s="88">
        <v>2222700</v>
      </c>
      <c r="H159" s="87">
        <v>200759.94940000001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404225.08730000001</v>
      </c>
      <c r="C160" s="87">
        <v>703.96209999999996</v>
      </c>
      <c r="D160" s="87">
        <v>1825.9775999999999</v>
      </c>
      <c r="E160" s="87">
        <v>0</v>
      </c>
      <c r="F160" s="87">
        <v>7.1000000000000004E-3</v>
      </c>
      <c r="G160" s="88">
        <v>1898700</v>
      </c>
      <c r="H160" s="87">
        <v>172963.35550000001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405466.38459999999</v>
      </c>
      <c r="C161" s="87">
        <v>695.21010000000001</v>
      </c>
      <c r="D161" s="87">
        <v>1772.5138999999999</v>
      </c>
      <c r="E161" s="87">
        <v>0</v>
      </c>
      <c r="F161" s="87">
        <v>6.8999999999999999E-3</v>
      </c>
      <c r="G161" s="88">
        <v>1843040</v>
      </c>
      <c r="H161" s="87">
        <v>172423.96479999999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402659.054</v>
      </c>
      <c r="C162" s="87">
        <v>666.07830000000001</v>
      </c>
      <c r="D162" s="87">
        <v>1628.6184000000001</v>
      </c>
      <c r="E162" s="87">
        <v>0</v>
      </c>
      <c r="F162" s="87">
        <v>6.4000000000000003E-3</v>
      </c>
      <c r="G162" s="88">
        <v>1693260</v>
      </c>
      <c r="H162" s="87">
        <v>168844.77989999999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435281.91970000003</v>
      </c>
      <c r="C163" s="87">
        <v>693.92499999999995</v>
      </c>
      <c r="D163" s="87">
        <v>1619.203</v>
      </c>
      <c r="E163" s="87">
        <v>0</v>
      </c>
      <c r="F163" s="87">
        <v>6.4999999999999997E-3</v>
      </c>
      <c r="G163" s="88">
        <v>1683280</v>
      </c>
      <c r="H163" s="87">
        <v>179962.4474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5055830</v>
      </c>
      <c r="C165" s="87">
        <v>8541.2122999999992</v>
      </c>
      <c r="D165" s="87">
        <v>21411.765800000001</v>
      </c>
      <c r="E165" s="87">
        <v>0</v>
      </c>
      <c r="F165" s="87">
        <v>8.4199999999999997E-2</v>
      </c>
      <c r="G165" s="88">
        <v>22262900</v>
      </c>
      <c r="H165" s="88">
        <v>2137480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383258.0221</v>
      </c>
      <c r="C166" s="87">
        <v>627.86839999999995</v>
      </c>
      <c r="D166" s="87">
        <v>1498.2929999999999</v>
      </c>
      <c r="E166" s="87">
        <v>0</v>
      </c>
      <c r="F166" s="87">
        <v>6.0000000000000001E-3</v>
      </c>
      <c r="G166" s="88">
        <v>1557670</v>
      </c>
      <c r="H166" s="87">
        <v>161091.2997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468238.80180000002</v>
      </c>
      <c r="C167" s="87">
        <v>819.58019999999999</v>
      </c>
      <c r="D167" s="87">
        <v>2137.5367000000001</v>
      </c>
      <c r="E167" s="87">
        <v>0</v>
      </c>
      <c r="F167" s="87">
        <v>8.3000000000000001E-3</v>
      </c>
      <c r="G167" s="88">
        <v>2222700</v>
      </c>
      <c r="H167" s="87">
        <v>200759.94940000001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1369440000000</v>
      </c>
      <c r="C170" s="87">
        <v>1239410.281</v>
      </c>
      <c r="D170" s="87" t="s">
        <v>633</v>
      </c>
      <c r="E170" s="87">
        <v>645239.30700000003</v>
      </c>
      <c r="F170" s="87">
        <v>326066.95799999998</v>
      </c>
      <c r="G170" s="87">
        <v>36808.847000000002</v>
      </c>
      <c r="H170" s="87">
        <v>0</v>
      </c>
      <c r="I170" s="87">
        <v>60571.692000000003</v>
      </c>
      <c r="J170" s="87">
        <v>0</v>
      </c>
      <c r="K170" s="87">
        <v>45308.851000000002</v>
      </c>
      <c r="L170" s="87">
        <v>39859.241000000002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1234940000000</v>
      </c>
      <c r="C171" s="87">
        <v>1173678.389</v>
      </c>
      <c r="D171" s="87" t="s">
        <v>714</v>
      </c>
      <c r="E171" s="87">
        <v>645239.30700000003</v>
      </c>
      <c r="F171" s="87">
        <v>326066.95799999998</v>
      </c>
      <c r="G171" s="87">
        <v>36721.847000000002</v>
      </c>
      <c r="H171" s="87">
        <v>0</v>
      </c>
      <c r="I171" s="87">
        <v>0.46400000000000002</v>
      </c>
      <c r="J171" s="87">
        <v>0</v>
      </c>
      <c r="K171" s="87">
        <v>43427.834999999999</v>
      </c>
      <c r="L171" s="87">
        <v>0</v>
      </c>
      <c r="M171" s="87">
        <v>122221.978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1451210000000</v>
      </c>
      <c r="C172" s="87">
        <v>1307439.54</v>
      </c>
      <c r="D172" s="87" t="s">
        <v>634</v>
      </c>
      <c r="E172" s="87">
        <v>645239.30700000003</v>
      </c>
      <c r="F172" s="87">
        <v>326066.95799999998</v>
      </c>
      <c r="G172" s="87">
        <v>40025.099000000002</v>
      </c>
      <c r="H172" s="87">
        <v>0</v>
      </c>
      <c r="I172" s="87">
        <v>123345.947</v>
      </c>
      <c r="J172" s="87">
        <v>0</v>
      </c>
      <c r="K172" s="87">
        <v>47347.603999999999</v>
      </c>
      <c r="L172" s="87">
        <v>39859.241000000002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1368840000000</v>
      </c>
      <c r="C173" s="87">
        <v>1343288.983</v>
      </c>
      <c r="D173" s="87" t="s">
        <v>580</v>
      </c>
      <c r="E173" s="87">
        <v>645239.30700000003</v>
      </c>
      <c r="F173" s="87">
        <v>326066.95799999998</v>
      </c>
      <c r="G173" s="87">
        <v>45211.283000000003</v>
      </c>
      <c r="H173" s="87">
        <v>0</v>
      </c>
      <c r="I173" s="87">
        <v>152899.54</v>
      </c>
      <c r="J173" s="87">
        <v>0</v>
      </c>
      <c r="K173" s="87">
        <v>48457.27</v>
      </c>
      <c r="L173" s="87">
        <v>39859.241000000002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1517940000000</v>
      </c>
      <c r="C174" s="87">
        <v>1402824.5079999999</v>
      </c>
      <c r="D174" s="87" t="s">
        <v>581</v>
      </c>
      <c r="E174" s="87">
        <v>645239.30700000003</v>
      </c>
      <c r="F174" s="87">
        <v>326066.95799999998</v>
      </c>
      <c r="G174" s="87">
        <v>53142.097000000002</v>
      </c>
      <c r="H174" s="87">
        <v>0</v>
      </c>
      <c r="I174" s="87">
        <v>199108.77299999999</v>
      </c>
      <c r="J174" s="87">
        <v>0</v>
      </c>
      <c r="K174" s="87">
        <v>53852.748</v>
      </c>
      <c r="L174" s="87">
        <v>39859.241000000002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1606530000000</v>
      </c>
      <c r="C175" s="87">
        <v>1482316.102</v>
      </c>
      <c r="D175" s="87" t="s">
        <v>715</v>
      </c>
      <c r="E175" s="87">
        <v>645239.30700000003</v>
      </c>
      <c r="F175" s="87">
        <v>326066.95799999998</v>
      </c>
      <c r="G175" s="87">
        <v>83045.603000000003</v>
      </c>
      <c r="H175" s="87">
        <v>0</v>
      </c>
      <c r="I175" s="87">
        <v>238905.22</v>
      </c>
      <c r="J175" s="87">
        <v>0</v>
      </c>
      <c r="K175" s="87">
        <v>63644.387999999999</v>
      </c>
      <c r="L175" s="87">
        <v>39859.241000000002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1695740000000</v>
      </c>
      <c r="C176" s="87">
        <v>1514933.841</v>
      </c>
      <c r="D176" s="87" t="s">
        <v>716</v>
      </c>
      <c r="E176" s="87">
        <v>645239.30700000003</v>
      </c>
      <c r="F176" s="87">
        <v>326066.95799999998</v>
      </c>
      <c r="G176" s="87">
        <v>88709.731</v>
      </c>
      <c r="H176" s="87">
        <v>0</v>
      </c>
      <c r="I176" s="87">
        <v>270054.408</v>
      </c>
      <c r="J176" s="87">
        <v>0</v>
      </c>
      <c r="K176" s="87">
        <v>59448.811000000002</v>
      </c>
      <c r="L176" s="87">
        <v>39859.241000000002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1762180000000</v>
      </c>
      <c r="C177" s="87">
        <v>1508940.926</v>
      </c>
      <c r="D177" s="87" t="s">
        <v>582</v>
      </c>
      <c r="E177" s="87">
        <v>645239.30700000003</v>
      </c>
      <c r="F177" s="87">
        <v>326066.95799999998</v>
      </c>
      <c r="G177" s="87">
        <v>90028.862999999998</v>
      </c>
      <c r="H177" s="87">
        <v>0</v>
      </c>
      <c r="I177" s="87">
        <v>261223.91200000001</v>
      </c>
      <c r="J177" s="87">
        <v>0</v>
      </c>
      <c r="K177" s="87">
        <v>60967.260999999999</v>
      </c>
      <c r="L177" s="87">
        <v>39859.241000000002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1505310000000</v>
      </c>
      <c r="C178" s="87">
        <v>1428067.416</v>
      </c>
      <c r="D178" s="87" t="s">
        <v>566</v>
      </c>
      <c r="E178" s="87">
        <v>645239.30700000003</v>
      </c>
      <c r="F178" s="87">
        <v>326066.95799999998</v>
      </c>
      <c r="G178" s="87">
        <v>59678.142</v>
      </c>
      <c r="H178" s="87">
        <v>0</v>
      </c>
      <c r="I178" s="87">
        <v>219923.77900000001</v>
      </c>
      <c r="J178" s="87">
        <v>0</v>
      </c>
      <c r="K178" s="87">
        <v>51744.603999999999</v>
      </c>
      <c r="L178" s="87">
        <v>39859.241000000002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1461180000000</v>
      </c>
      <c r="C179" s="87">
        <v>1379591.7320000001</v>
      </c>
      <c r="D179" s="87" t="s">
        <v>693</v>
      </c>
      <c r="E179" s="87">
        <v>645239.30700000003</v>
      </c>
      <c r="F179" s="87">
        <v>326066.95799999998</v>
      </c>
      <c r="G179" s="87">
        <v>52209.065999999999</v>
      </c>
      <c r="H179" s="87">
        <v>0</v>
      </c>
      <c r="I179" s="87">
        <v>180707.74400000001</v>
      </c>
      <c r="J179" s="87">
        <v>0</v>
      </c>
      <c r="K179" s="87">
        <v>49954.031999999999</v>
      </c>
      <c r="L179" s="87">
        <v>39859.241000000002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1342430000000</v>
      </c>
      <c r="C180" s="87">
        <v>1264897.4890000001</v>
      </c>
      <c r="D180" s="87" t="s">
        <v>583</v>
      </c>
      <c r="E180" s="87">
        <v>645239.30700000003</v>
      </c>
      <c r="F180" s="87">
        <v>326066.95799999998</v>
      </c>
      <c r="G180" s="87">
        <v>45101.603000000003</v>
      </c>
      <c r="H180" s="87">
        <v>0</v>
      </c>
      <c r="I180" s="87">
        <v>124301.40399999999</v>
      </c>
      <c r="J180" s="87">
        <v>0</v>
      </c>
      <c r="K180" s="87">
        <v>47662.383000000002</v>
      </c>
      <c r="L180" s="87">
        <v>39859.241000000002</v>
      </c>
      <c r="M180" s="87">
        <v>36666.593000000001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1334530000000</v>
      </c>
      <c r="C181" s="87">
        <v>1173853.165</v>
      </c>
      <c r="D181" s="87" t="s">
        <v>717</v>
      </c>
      <c r="E181" s="87">
        <v>645239.30700000003</v>
      </c>
      <c r="F181" s="87">
        <v>326066.95799999998</v>
      </c>
      <c r="G181" s="87">
        <v>36721.847000000002</v>
      </c>
      <c r="H181" s="87">
        <v>0</v>
      </c>
      <c r="I181" s="87">
        <v>0.39200000000000002</v>
      </c>
      <c r="J181" s="87">
        <v>0</v>
      </c>
      <c r="K181" s="87">
        <v>43602.682999999997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17650300000000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1234940000000</v>
      </c>
      <c r="C184" s="87">
        <v>1173678.389</v>
      </c>
      <c r="D184" s="87"/>
      <c r="E184" s="87">
        <v>645239.30700000003</v>
      </c>
      <c r="F184" s="87">
        <v>326066.95799999998</v>
      </c>
      <c r="G184" s="87">
        <v>36721.847000000002</v>
      </c>
      <c r="H184" s="87">
        <v>0</v>
      </c>
      <c r="I184" s="87">
        <v>0.39200000000000002</v>
      </c>
      <c r="J184" s="87">
        <v>0</v>
      </c>
      <c r="K184" s="87">
        <v>43427.834999999999</v>
      </c>
      <c r="L184" s="87">
        <v>0</v>
      </c>
      <c r="M184" s="87">
        <v>36666.593000000001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1762180000000</v>
      </c>
      <c r="C185" s="87">
        <v>1514933.841</v>
      </c>
      <c r="D185" s="87"/>
      <c r="E185" s="87">
        <v>645239.30700000003</v>
      </c>
      <c r="F185" s="87">
        <v>326066.95799999998</v>
      </c>
      <c r="G185" s="87">
        <v>90028.862999999998</v>
      </c>
      <c r="H185" s="87">
        <v>0</v>
      </c>
      <c r="I185" s="87">
        <v>270054.408</v>
      </c>
      <c r="J185" s="87">
        <v>0</v>
      </c>
      <c r="K185" s="87">
        <v>63644.387999999999</v>
      </c>
      <c r="L185" s="87">
        <v>39859.241000000002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181243.83</v>
      </c>
      <c r="C188" s="87">
        <v>51566.9</v>
      </c>
      <c r="D188" s="87">
        <v>0</v>
      </c>
      <c r="E188" s="87">
        <v>232810.73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3.91</v>
      </c>
      <c r="C189" s="87">
        <v>1.1100000000000001</v>
      </c>
      <c r="D189" s="87">
        <v>0</v>
      </c>
      <c r="E189" s="87">
        <v>5.03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3.91</v>
      </c>
      <c r="C190" s="87">
        <v>1.1100000000000001</v>
      </c>
      <c r="D190" s="87">
        <v>0</v>
      </c>
      <c r="E190" s="87">
        <v>5.03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32391.4</v>
      </c>
      <c r="C2" s="87">
        <v>699.29</v>
      </c>
      <c r="D2" s="87">
        <v>699.29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32391.4</v>
      </c>
      <c r="C3" s="87">
        <v>699.29</v>
      </c>
      <c r="D3" s="87">
        <v>699.29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78138</v>
      </c>
      <c r="C4" s="87">
        <v>1686.9</v>
      </c>
      <c r="D4" s="87">
        <v>1686.9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78138</v>
      </c>
      <c r="C5" s="87">
        <v>1686.9</v>
      </c>
      <c r="D5" s="87">
        <v>1686.9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13847.16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1362.13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48.34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751.06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627.07000000000005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385.26</v>
      </c>
      <c r="C21" s="87">
        <v>0</v>
      </c>
      <c r="D21" s="87">
        <v>0</v>
      </c>
      <c r="E21" s="87">
        <v>0</v>
      </c>
      <c r="F21" s="87">
        <v>0</v>
      </c>
      <c r="G21" s="87">
        <v>7429.4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306.88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18237.349999999999</v>
      </c>
      <c r="C28" s="87">
        <v>14154.04</v>
      </c>
      <c r="D28" s="87">
        <v>0</v>
      </c>
      <c r="E28" s="87">
        <v>0</v>
      </c>
      <c r="F28" s="87">
        <v>0</v>
      </c>
      <c r="G28" s="87">
        <v>8933.5300000000007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0.82299999999999995</v>
      </c>
      <c r="E60" s="87">
        <v>0.93899999999999995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0.82299999999999995</v>
      </c>
      <c r="E61" s="87">
        <v>0.93899999999999995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0.82299999999999995</v>
      </c>
      <c r="E62" s="87">
        <v>0.93899999999999995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0.82299999999999995</v>
      </c>
      <c r="E63" s="87">
        <v>0.93899999999999995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0.82299999999999995</v>
      </c>
      <c r="E64" s="87">
        <v>0.93899999999999995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0.82299999999999995</v>
      </c>
      <c r="E65" s="87">
        <v>0.93899999999999995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0.82299999999999995</v>
      </c>
      <c r="E66" s="87">
        <v>0.93899999999999995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0.82299999999999995</v>
      </c>
      <c r="E67" s="87">
        <v>0.93899999999999995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0.82299999999999995</v>
      </c>
      <c r="E68" s="87">
        <v>0.93899999999999995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0.82299999999999995</v>
      </c>
      <c r="E69" s="87">
        <v>0.93899999999999995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0.82299999999999995</v>
      </c>
      <c r="E70" s="87">
        <v>0.93899999999999995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0.82299999999999995</v>
      </c>
      <c r="E71" s="87">
        <v>0.93899999999999995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0.82299999999999995</v>
      </c>
      <c r="E72" s="87">
        <v>0.93899999999999995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0.82299999999999995</v>
      </c>
      <c r="E73" s="87">
        <v>0.93899999999999995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0.82299999999999995</v>
      </c>
      <c r="E74" s="87">
        <v>0.93899999999999995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0.82299999999999995</v>
      </c>
      <c r="E75" s="87">
        <v>0.93899999999999995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0.82299999999999995</v>
      </c>
      <c r="E76" s="87">
        <v>0.93899999999999995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0.82299999999999995</v>
      </c>
      <c r="E77" s="87">
        <v>0.93899999999999995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0.82299999999999995</v>
      </c>
      <c r="E78" s="87">
        <v>0.93899999999999995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0.82299999999999995</v>
      </c>
      <c r="E79" s="87">
        <v>0.93899999999999995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0.82299999999999995</v>
      </c>
      <c r="E80" s="87">
        <v>0.93899999999999995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0.82299999999999995</v>
      </c>
      <c r="E81" s="87">
        <v>0.93899999999999995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0.82299999999999995</v>
      </c>
      <c r="E82" s="87">
        <v>0.93899999999999995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0.82299999999999995</v>
      </c>
      <c r="E83" s="87">
        <v>0.93899999999999995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0.33500000000000002</v>
      </c>
      <c r="E84" s="87">
        <v>0.35699999999999998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3.5249999999999999</v>
      </c>
      <c r="F87" s="87">
        <v>0.40699999999999997</v>
      </c>
      <c r="G87" s="87">
        <v>0.316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3.5249999999999999</v>
      </c>
      <c r="F88" s="87">
        <v>0.40699999999999997</v>
      </c>
      <c r="G88" s="87">
        <v>0.316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3.5249999999999999</v>
      </c>
      <c r="F89" s="87">
        <v>0.40699999999999997</v>
      </c>
      <c r="G89" s="87">
        <v>0.316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3.5249999999999999</v>
      </c>
      <c r="F90" s="87">
        <v>0.40699999999999997</v>
      </c>
      <c r="G90" s="87">
        <v>0.316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3.5249999999999999</v>
      </c>
      <c r="F91" s="87">
        <v>0.40699999999999997</v>
      </c>
      <c r="G91" s="87">
        <v>0.316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3.5249999999999999</v>
      </c>
      <c r="F92" s="87">
        <v>0.40699999999999997</v>
      </c>
      <c r="G92" s="87">
        <v>0.316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3.5249999999999999</v>
      </c>
      <c r="F93" s="87">
        <v>0.40699999999999997</v>
      </c>
      <c r="G93" s="87">
        <v>0.316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3.5249999999999999</v>
      </c>
      <c r="F94" s="87">
        <v>0.40699999999999997</v>
      </c>
      <c r="G94" s="87">
        <v>0.316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3.5249999999999999</v>
      </c>
      <c r="F95" s="87">
        <v>0.40699999999999997</v>
      </c>
      <c r="G95" s="87">
        <v>0.316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3.5249999999999999</v>
      </c>
      <c r="F96" s="87">
        <v>0.40699999999999997</v>
      </c>
      <c r="G96" s="87">
        <v>0.316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3.5249999999999999</v>
      </c>
      <c r="F97" s="87">
        <v>0.40699999999999997</v>
      </c>
      <c r="G97" s="87">
        <v>0.316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3.5249999999999999</v>
      </c>
      <c r="F98" s="87">
        <v>0.40699999999999997</v>
      </c>
      <c r="G98" s="87">
        <v>0.316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3.52</v>
      </c>
      <c r="F99" s="87">
        <v>0.40699999999999997</v>
      </c>
      <c r="G99" s="87">
        <v>0.316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3.52</v>
      </c>
      <c r="F100" s="87">
        <v>0.40699999999999997</v>
      </c>
      <c r="G100" s="87">
        <v>0.316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3.52</v>
      </c>
      <c r="F101" s="87">
        <v>0.40699999999999997</v>
      </c>
      <c r="G101" s="87">
        <v>0.316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4129989.62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3883161.21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3950565.41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374172.07</v>
      </c>
      <c r="D109" s="87">
        <v>255865.4</v>
      </c>
      <c r="E109" s="87">
        <v>118306.67</v>
      </c>
      <c r="F109" s="87">
        <v>0.68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4420941.4000000004</v>
      </c>
      <c r="D110" s="87">
        <v>3039974.56</v>
      </c>
      <c r="E110" s="87">
        <v>1380966.85</v>
      </c>
      <c r="F110" s="87">
        <v>0.69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417380.01</v>
      </c>
      <c r="D111" s="87">
        <v>286252.09000000003</v>
      </c>
      <c r="E111" s="87">
        <v>131127.92000000001</v>
      </c>
      <c r="F111" s="87">
        <v>0.69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100898.53</v>
      </c>
      <c r="D112" s="87">
        <v>68433.210000000006</v>
      </c>
      <c r="E112" s="87">
        <v>32465.32</v>
      </c>
      <c r="F112" s="87">
        <v>0.68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56446.96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117335.39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1496419.6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136773.57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22313.42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22691.3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16668.05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25910.42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243614.61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242911.5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179794.93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278043.26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23765.43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22763.79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20701.650000000001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28021.81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72340.62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697942.16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71060.45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35982.199999999997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17.21</v>
      </c>
      <c r="F137" s="87">
        <v>28967.8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204.97</v>
      </c>
      <c r="F138" s="87">
        <v>337771.4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19.260000000000002</v>
      </c>
      <c r="F139" s="87">
        <v>32415.48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4.74</v>
      </c>
      <c r="F140" s="87">
        <v>9041.6200000000008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37845.64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21993.26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55756.72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489973.29560000001</v>
      </c>
      <c r="C152" s="87">
        <v>721.19669999999996</v>
      </c>
      <c r="D152" s="87">
        <v>902.40949999999998</v>
      </c>
      <c r="E152" s="87">
        <v>0</v>
      </c>
      <c r="F152" s="87">
        <v>7.0000000000000001E-3</v>
      </c>
      <c r="G152" s="87">
        <v>592556.99490000005</v>
      </c>
      <c r="H152" s="87">
        <v>196005.08240000001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402523.0318</v>
      </c>
      <c r="C153" s="87">
        <v>615.54650000000004</v>
      </c>
      <c r="D153" s="87">
        <v>816.4633</v>
      </c>
      <c r="E153" s="87">
        <v>0</v>
      </c>
      <c r="F153" s="87">
        <v>6.1999999999999998E-3</v>
      </c>
      <c r="G153" s="87">
        <v>536259.55229999998</v>
      </c>
      <c r="H153" s="87">
        <v>163227.2274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398529.64909999998</v>
      </c>
      <c r="C154" s="87">
        <v>651.07429999999999</v>
      </c>
      <c r="D154" s="87">
        <v>943.93219999999997</v>
      </c>
      <c r="E154" s="87">
        <v>0</v>
      </c>
      <c r="F154" s="87">
        <v>7.1000000000000004E-3</v>
      </c>
      <c r="G154" s="87">
        <v>620208.51950000005</v>
      </c>
      <c r="H154" s="87">
        <v>165587.58059999999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332302.88880000002</v>
      </c>
      <c r="C155" s="87">
        <v>574.11940000000004</v>
      </c>
      <c r="D155" s="87">
        <v>888.79139999999995</v>
      </c>
      <c r="E155" s="87">
        <v>0</v>
      </c>
      <c r="F155" s="87">
        <v>6.6E-3</v>
      </c>
      <c r="G155" s="87">
        <v>584123.89580000006</v>
      </c>
      <c r="H155" s="87">
        <v>141056.65760000001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369333.43050000002</v>
      </c>
      <c r="C156" s="87">
        <v>662.36260000000004</v>
      </c>
      <c r="D156" s="87">
        <v>1066.8476000000001</v>
      </c>
      <c r="E156" s="87">
        <v>0</v>
      </c>
      <c r="F156" s="87">
        <v>7.7999999999999996E-3</v>
      </c>
      <c r="G156" s="87">
        <v>701244.46959999995</v>
      </c>
      <c r="H156" s="87">
        <v>159094.92879999999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394373.81920000003</v>
      </c>
      <c r="C157" s="87">
        <v>716.38030000000003</v>
      </c>
      <c r="D157" s="87">
        <v>1168.8432</v>
      </c>
      <c r="E157" s="87">
        <v>0</v>
      </c>
      <c r="F157" s="87">
        <v>8.5000000000000006E-3</v>
      </c>
      <c r="G157" s="87">
        <v>768321.53579999995</v>
      </c>
      <c r="H157" s="87">
        <v>170752.20809999999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399546.02179999999</v>
      </c>
      <c r="C158" s="87">
        <v>727.45140000000004</v>
      </c>
      <c r="D158" s="87">
        <v>1189.6291000000001</v>
      </c>
      <c r="E158" s="87">
        <v>0</v>
      </c>
      <c r="F158" s="87">
        <v>8.6999999999999994E-3</v>
      </c>
      <c r="G158" s="87">
        <v>781991.05980000005</v>
      </c>
      <c r="H158" s="87">
        <v>173151.79889999999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428382.85460000002</v>
      </c>
      <c r="C159" s="87">
        <v>779.04740000000004</v>
      </c>
      <c r="D159" s="87">
        <v>1272.5358000000001</v>
      </c>
      <c r="E159" s="87">
        <v>0</v>
      </c>
      <c r="F159" s="87">
        <v>9.2999999999999992E-3</v>
      </c>
      <c r="G159" s="87">
        <v>836485.61049999995</v>
      </c>
      <c r="H159" s="87">
        <v>185562.1519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350089.14159999997</v>
      </c>
      <c r="C160" s="87">
        <v>629.77</v>
      </c>
      <c r="D160" s="87">
        <v>1017.5112</v>
      </c>
      <c r="E160" s="87">
        <v>0</v>
      </c>
      <c r="F160" s="87">
        <v>7.4000000000000003E-3</v>
      </c>
      <c r="G160" s="87">
        <v>668822.74950000003</v>
      </c>
      <c r="H160" s="87">
        <v>150988.7519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345054.12790000002</v>
      </c>
      <c r="C161" s="87">
        <v>595.95929999999998</v>
      </c>
      <c r="D161" s="87">
        <v>922.27650000000006</v>
      </c>
      <c r="E161" s="87">
        <v>0</v>
      </c>
      <c r="F161" s="87">
        <v>6.7999999999999996E-3</v>
      </c>
      <c r="G161" s="87">
        <v>606129.89809999999</v>
      </c>
      <c r="H161" s="87">
        <v>146451.1335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381533.772</v>
      </c>
      <c r="C162" s="87">
        <v>618.22069999999997</v>
      </c>
      <c r="D162" s="87">
        <v>887.11090000000002</v>
      </c>
      <c r="E162" s="87">
        <v>0</v>
      </c>
      <c r="F162" s="87">
        <v>6.6E-3</v>
      </c>
      <c r="G162" s="87">
        <v>582850.54460000002</v>
      </c>
      <c r="H162" s="87">
        <v>158039.55470000001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443411.51360000001</v>
      </c>
      <c r="C163" s="87">
        <v>673.2989</v>
      </c>
      <c r="D163" s="87">
        <v>883.85140000000001</v>
      </c>
      <c r="E163" s="87">
        <v>0</v>
      </c>
      <c r="F163" s="87">
        <v>6.7999999999999996E-3</v>
      </c>
      <c r="G163" s="87">
        <v>580494.65260000003</v>
      </c>
      <c r="H163" s="87">
        <v>179351.48850000001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4735050</v>
      </c>
      <c r="C165" s="87">
        <v>7964.4276</v>
      </c>
      <c r="D165" s="87">
        <v>11960.201999999999</v>
      </c>
      <c r="E165" s="87">
        <v>0</v>
      </c>
      <c r="F165" s="87">
        <v>8.8700000000000001E-2</v>
      </c>
      <c r="G165" s="88">
        <v>7859490</v>
      </c>
      <c r="H165" s="88">
        <v>1989270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332302.88880000002</v>
      </c>
      <c r="C166" s="87">
        <v>574.11940000000004</v>
      </c>
      <c r="D166" s="87">
        <v>816.4633</v>
      </c>
      <c r="E166" s="87">
        <v>0</v>
      </c>
      <c r="F166" s="87">
        <v>6.1999999999999998E-3</v>
      </c>
      <c r="G166" s="87">
        <v>536259.55229999998</v>
      </c>
      <c r="H166" s="87">
        <v>141056.65760000001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489973.29560000001</v>
      </c>
      <c r="C167" s="87">
        <v>779.04740000000004</v>
      </c>
      <c r="D167" s="87">
        <v>1272.5358000000001</v>
      </c>
      <c r="E167" s="87">
        <v>0</v>
      </c>
      <c r="F167" s="87">
        <v>9.2999999999999992E-3</v>
      </c>
      <c r="G167" s="87">
        <v>836485.61049999995</v>
      </c>
      <c r="H167" s="87">
        <v>196005.08240000001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1374980000000</v>
      </c>
      <c r="C170" s="87">
        <v>1185735.969</v>
      </c>
      <c r="D170" s="87" t="s">
        <v>718</v>
      </c>
      <c r="E170" s="87">
        <v>645239.30700000003</v>
      </c>
      <c r="F170" s="87">
        <v>326066.95799999998</v>
      </c>
      <c r="G170" s="87">
        <v>35176.837</v>
      </c>
      <c r="H170" s="87">
        <v>0</v>
      </c>
      <c r="I170" s="87">
        <v>0</v>
      </c>
      <c r="J170" s="87">
        <v>0</v>
      </c>
      <c r="K170" s="87">
        <v>57030.889000000003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1244350000000</v>
      </c>
      <c r="C171" s="87">
        <v>1185954.0390000001</v>
      </c>
      <c r="D171" s="87" t="s">
        <v>719</v>
      </c>
      <c r="E171" s="87">
        <v>645239.30700000003</v>
      </c>
      <c r="F171" s="87">
        <v>326066.95799999998</v>
      </c>
      <c r="G171" s="87">
        <v>35176.837</v>
      </c>
      <c r="H171" s="87">
        <v>0</v>
      </c>
      <c r="I171" s="87">
        <v>0</v>
      </c>
      <c r="J171" s="87">
        <v>0</v>
      </c>
      <c r="K171" s="87">
        <v>57248.959000000003</v>
      </c>
      <c r="L171" s="87">
        <v>0</v>
      </c>
      <c r="M171" s="87">
        <v>122221.978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1439150000000</v>
      </c>
      <c r="C172" s="87">
        <v>1224974.1270000001</v>
      </c>
      <c r="D172" s="87" t="s">
        <v>584</v>
      </c>
      <c r="E172" s="87">
        <v>645239.30700000003</v>
      </c>
      <c r="F172" s="87">
        <v>326066.95799999998</v>
      </c>
      <c r="G172" s="87">
        <v>35341.737000000001</v>
      </c>
      <c r="H172" s="87">
        <v>0</v>
      </c>
      <c r="I172" s="87">
        <v>74054.490999999995</v>
      </c>
      <c r="J172" s="87">
        <v>0</v>
      </c>
      <c r="K172" s="87">
        <v>58716.248</v>
      </c>
      <c r="L172" s="87">
        <v>0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1355420000000</v>
      </c>
      <c r="C173" s="87">
        <v>1357700.3489999999</v>
      </c>
      <c r="D173" s="87" t="s">
        <v>585</v>
      </c>
      <c r="E173" s="87">
        <v>645239.30700000003</v>
      </c>
      <c r="F173" s="87">
        <v>326066.95799999998</v>
      </c>
      <c r="G173" s="87">
        <v>35550.773000000001</v>
      </c>
      <c r="H173" s="87">
        <v>0</v>
      </c>
      <c r="I173" s="87">
        <v>153637.726</v>
      </c>
      <c r="J173" s="87">
        <v>0</v>
      </c>
      <c r="K173" s="87">
        <v>59799.029000000002</v>
      </c>
      <c r="L173" s="87">
        <v>51851.171000000002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1627180000000</v>
      </c>
      <c r="C174" s="87">
        <v>1500440.672</v>
      </c>
      <c r="D174" s="87" t="s">
        <v>635</v>
      </c>
      <c r="E174" s="87">
        <v>645239.30700000003</v>
      </c>
      <c r="F174" s="87">
        <v>326066.95799999998</v>
      </c>
      <c r="G174" s="87">
        <v>38370.934000000001</v>
      </c>
      <c r="H174" s="87">
        <v>0</v>
      </c>
      <c r="I174" s="87">
        <v>288148.28000000003</v>
      </c>
      <c r="J174" s="87">
        <v>0</v>
      </c>
      <c r="K174" s="87">
        <v>65208.637000000002</v>
      </c>
      <c r="L174" s="87">
        <v>51851.171000000002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1782830000000</v>
      </c>
      <c r="C175" s="87">
        <v>1662986.591</v>
      </c>
      <c r="D175" s="87" t="s">
        <v>586</v>
      </c>
      <c r="E175" s="87">
        <v>645239.30700000003</v>
      </c>
      <c r="F175" s="87">
        <v>326066.95799999998</v>
      </c>
      <c r="G175" s="87">
        <v>50664.389000000003</v>
      </c>
      <c r="H175" s="87">
        <v>0</v>
      </c>
      <c r="I175" s="87">
        <v>435015.07400000002</v>
      </c>
      <c r="J175" s="87">
        <v>0</v>
      </c>
      <c r="K175" s="87">
        <v>68594.307000000001</v>
      </c>
      <c r="L175" s="87">
        <v>51851.171000000002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1814550000000</v>
      </c>
      <c r="C176" s="87">
        <v>1694292.936</v>
      </c>
      <c r="D176" s="87" t="s">
        <v>587</v>
      </c>
      <c r="E176" s="87">
        <v>645239.30700000003</v>
      </c>
      <c r="F176" s="87">
        <v>326066.95799999998</v>
      </c>
      <c r="G176" s="87">
        <v>45568.892999999996</v>
      </c>
      <c r="H176" s="87">
        <v>0</v>
      </c>
      <c r="I176" s="87">
        <v>471234.18699999998</v>
      </c>
      <c r="J176" s="87">
        <v>0</v>
      </c>
      <c r="K176" s="87">
        <v>68777.035000000003</v>
      </c>
      <c r="L176" s="87">
        <v>51851.171000000002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1941000000000</v>
      </c>
      <c r="C177" s="87">
        <v>1665497.32</v>
      </c>
      <c r="D177" s="87" t="s">
        <v>720</v>
      </c>
      <c r="E177" s="87">
        <v>645239.30700000003</v>
      </c>
      <c r="F177" s="87">
        <v>326066.95799999998</v>
      </c>
      <c r="G177" s="87">
        <v>45345.622000000003</v>
      </c>
      <c r="H177" s="87">
        <v>0</v>
      </c>
      <c r="I177" s="87">
        <v>443153.23100000003</v>
      </c>
      <c r="J177" s="87">
        <v>0</v>
      </c>
      <c r="K177" s="87">
        <v>68285.646999999997</v>
      </c>
      <c r="L177" s="87">
        <v>51851.171000000002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1551950000000</v>
      </c>
      <c r="C178" s="87">
        <v>1558823.415</v>
      </c>
      <c r="D178" s="87" t="s">
        <v>636</v>
      </c>
      <c r="E178" s="87">
        <v>645239.30700000003</v>
      </c>
      <c r="F178" s="87">
        <v>326066.95799999998</v>
      </c>
      <c r="G178" s="87">
        <v>35176.837</v>
      </c>
      <c r="H178" s="87">
        <v>0</v>
      </c>
      <c r="I178" s="87">
        <v>348433.93199999997</v>
      </c>
      <c r="J178" s="87">
        <v>0</v>
      </c>
      <c r="K178" s="87">
        <v>66499.824999999997</v>
      </c>
      <c r="L178" s="87">
        <v>51851.171000000002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1406480000000</v>
      </c>
      <c r="C179" s="87">
        <v>1383377.747</v>
      </c>
      <c r="D179" s="87" t="s">
        <v>637</v>
      </c>
      <c r="E179" s="87">
        <v>645239.30700000003</v>
      </c>
      <c r="F179" s="87">
        <v>326066.95799999998</v>
      </c>
      <c r="G179" s="87">
        <v>39014.023000000001</v>
      </c>
      <c r="H179" s="87">
        <v>0</v>
      </c>
      <c r="I179" s="87">
        <v>170841.516</v>
      </c>
      <c r="J179" s="87">
        <v>0</v>
      </c>
      <c r="K179" s="87">
        <v>64809.387000000002</v>
      </c>
      <c r="L179" s="87">
        <v>51851.171000000002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1352460000000</v>
      </c>
      <c r="C180" s="87">
        <v>1332179.219</v>
      </c>
      <c r="D180" s="87" t="s">
        <v>638</v>
      </c>
      <c r="E180" s="87">
        <v>645239.30700000003</v>
      </c>
      <c r="F180" s="87">
        <v>326066.95799999998</v>
      </c>
      <c r="G180" s="87">
        <v>39199.124000000003</v>
      </c>
      <c r="H180" s="87">
        <v>0</v>
      </c>
      <c r="I180" s="87">
        <v>124833.49099999999</v>
      </c>
      <c r="J180" s="87">
        <v>0</v>
      </c>
      <c r="K180" s="87">
        <v>59433.783000000003</v>
      </c>
      <c r="L180" s="87">
        <v>51851.171000000002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1346990000000</v>
      </c>
      <c r="C181" s="87">
        <v>1185409.4410000001</v>
      </c>
      <c r="D181" s="87" t="s">
        <v>697</v>
      </c>
      <c r="E181" s="87">
        <v>645239.30700000003</v>
      </c>
      <c r="F181" s="87">
        <v>326066.95799999998</v>
      </c>
      <c r="G181" s="87">
        <v>35176.837</v>
      </c>
      <c r="H181" s="87">
        <v>0</v>
      </c>
      <c r="I181" s="87">
        <v>0.61699999999999999</v>
      </c>
      <c r="J181" s="87">
        <v>0</v>
      </c>
      <c r="K181" s="87">
        <v>56703.743999999999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18237400000000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1244350000000</v>
      </c>
      <c r="C184" s="87">
        <v>1185409.4410000001</v>
      </c>
      <c r="D184" s="87"/>
      <c r="E184" s="87">
        <v>645239.30700000003</v>
      </c>
      <c r="F184" s="87">
        <v>326066.95799999998</v>
      </c>
      <c r="G184" s="87">
        <v>35176.837</v>
      </c>
      <c r="H184" s="87">
        <v>0</v>
      </c>
      <c r="I184" s="87">
        <v>0</v>
      </c>
      <c r="J184" s="87">
        <v>0</v>
      </c>
      <c r="K184" s="87">
        <v>56703.743999999999</v>
      </c>
      <c r="L184" s="87">
        <v>0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1941000000000</v>
      </c>
      <c r="C185" s="87">
        <v>1694292.936</v>
      </c>
      <c r="D185" s="87"/>
      <c r="E185" s="87">
        <v>645239.30700000003</v>
      </c>
      <c r="F185" s="87">
        <v>326066.95799999998</v>
      </c>
      <c r="G185" s="87">
        <v>50664.389000000003</v>
      </c>
      <c r="H185" s="87">
        <v>0</v>
      </c>
      <c r="I185" s="87">
        <v>471234.18699999998</v>
      </c>
      <c r="J185" s="87">
        <v>0</v>
      </c>
      <c r="K185" s="87">
        <v>68777.035000000003</v>
      </c>
      <c r="L185" s="87">
        <v>51851.171000000002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314536.62</v>
      </c>
      <c r="C188" s="87">
        <v>111494.41</v>
      </c>
      <c r="D188" s="87">
        <v>0</v>
      </c>
      <c r="E188" s="87">
        <v>426031.03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6.79</v>
      </c>
      <c r="C189" s="87">
        <v>2.41</v>
      </c>
      <c r="D189" s="87">
        <v>0</v>
      </c>
      <c r="E189" s="87">
        <v>9.1999999999999993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6.79</v>
      </c>
      <c r="C190" s="87">
        <v>2.41</v>
      </c>
      <c r="D190" s="87">
        <v>0</v>
      </c>
      <c r="E190" s="87">
        <v>9.1999999999999993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28428.67</v>
      </c>
      <c r="C2" s="87">
        <v>613.74</v>
      </c>
      <c r="D2" s="87">
        <v>613.74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28428.67</v>
      </c>
      <c r="C3" s="87">
        <v>613.74</v>
      </c>
      <c r="D3" s="87">
        <v>613.74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72112.100000000006</v>
      </c>
      <c r="C4" s="87">
        <v>1556.81</v>
      </c>
      <c r="D4" s="87">
        <v>1556.81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72112.100000000006</v>
      </c>
      <c r="C5" s="87">
        <v>1556.81</v>
      </c>
      <c r="D5" s="87">
        <v>1556.81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10891.74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675.44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760.58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417.82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260.83999999999997</v>
      </c>
      <c r="C21" s="87">
        <v>0</v>
      </c>
      <c r="D21" s="87">
        <v>0</v>
      </c>
      <c r="E21" s="87">
        <v>0</v>
      </c>
      <c r="F21" s="87">
        <v>0</v>
      </c>
      <c r="G21" s="87">
        <v>6313.89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310.42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17226.509999999998</v>
      </c>
      <c r="C28" s="87">
        <v>11202.16</v>
      </c>
      <c r="D28" s="87">
        <v>0</v>
      </c>
      <c r="E28" s="87">
        <v>0</v>
      </c>
      <c r="F28" s="87">
        <v>0</v>
      </c>
      <c r="G28" s="87">
        <v>7818.02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0.82299999999999995</v>
      </c>
      <c r="E60" s="87">
        <v>0.93899999999999995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0.82299999999999995</v>
      </c>
      <c r="E61" s="87">
        <v>0.93899999999999995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0.82299999999999995</v>
      </c>
      <c r="E62" s="87">
        <v>0.93899999999999995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0.82299999999999995</v>
      </c>
      <c r="E63" s="87">
        <v>0.93899999999999995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0.82299999999999995</v>
      </c>
      <c r="E64" s="87">
        <v>0.93899999999999995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0.82299999999999995</v>
      </c>
      <c r="E65" s="87">
        <v>0.93899999999999995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0.82299999999999995</v>
      </c>
      <c r="E66" s="87">
        <v>0.93899999999999995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0.82299999999999995</v>
      </c>
      <c r="E67" s="87">
        <v>0.93899999999999995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0.82299999999999995</v>
      </c>
      <c r="E68" s="87">
        <v>0.93899999999999995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0.82299999999999995</v>
      </c>
      <c r="E69" s="87">
        <v>0.93899999999999995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0.82299999999999995</v>
      </c>
      <c r="E70" s="87">
        <v>0.93899999999999995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0.82299999999999995</v>
      </c>
      <c r="E71" s="87">
        <v>0.93899999999999995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0.82299999999999995</v>
      </c>
      <c r="E72" s="87">
        <v>0.93899999999999995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0.82299999999999995</v>
      </c>
      <c r="E73" s="87">
        <v>0.93899999999999995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0.82299999999999995</v>
      </c>
      <c r="E74" s="87">
        <v>0.93899999999999995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0.82299999999999995</v>
      </c>
      <c r="E75" s="87">
        <v>0.93899999999999995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0.82299999999999995</v>
      </c>
      <c r="E76" s="87">
        <v>0.93899999999999995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0.82299999999999995</v>
      </c>
      <c r="E77" s="87">
        <v>0.93899999999999995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0.82299999999999995</v>
      </c>
      <c r="E78" s="87">
        <v>0.93899999999999995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0.82299999999999995</v>
      </c>
      <c r="E79" s="87">
        <v>0.93899999999999995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0.82299999999999995</v>
      </c>
      <c r="E80" s="87">
        <v>0.93899999999999995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0.82299999999999995</v>
      </c>
      <c r="E81" s="87">
        <v>0.93899999999999995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0.82299999999999995</v>
      </c>
      <c r="E82" s="87">
        <v>0.93899999999999995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0.82299999999999995</v>
      </c>
      <c r="E83" s="87">
        <v>0.93899999999999995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0.33500000000000002</v>
      </c>
      <c r="E84" s="87">
        <v>0.35699999999999998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3.5249999999999999</v>
      </c>
      <c r="F87" s="87">
        <v>0.40699999999999997</v>
      </c>
      <c r="G87" s="87">
        <v>0.316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3.5249999999999999</v>
      </c>
      <c r="F88" s="87">
        <v>0.40699999999999997</v>
      </c>
      <c r="G88" s="87">
        <v>0.316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3.5249999999999999</v>
      </c>
      <c r="F89" s="87">
        <v>0.40699999999999997</v>
      </c>
      <c r="G89" s="87">
        <v>0.316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3.5249999999999999</v>
      </c>
      <c r="F90" s="87">
        <v>0.40699999999999997</v>
      </c>
      <c r="G90" s="87">
        <v>0.316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3.5249999999999999</v>
      </c>
      <c r="F91" s="87">
        <v>0.40699999999999997</v>
      </c>
      <c r="G91" s="87">
        <v>0.316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3.5249999999999999</v>
      </c>
      <c r="F92" s="87">
        <v>0.40699999999999997</v>
      </c>
      <c r="G92" s="87">
        <v>0.316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3.5249999999999999</v>
      </c>
      <c r="F93" s="87">
        <v>0.40699999999999997</v>
      </c>
      <c r="G93" s="87">
        <v>0.316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3.5249999999999999</v>
      </c>
      <c r="F94" s="87">
        <v>0.40699999999999997</v>
      </c>
      <c r="G94" s="87">
        <v>0.316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3.5249999999999999</v>
      </c>
      <c r="F95" s="87">
        <v>0.40699999999999997</v>
      </c>
      <c r="G95" s="87">
        <v>0.316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3.5249999999999999</v>
      </c>
      <c r="F96" s="87">
        <v>0.40699999999999997</v>
      </c>
      <c r="G96" s="87">
        <v>0.316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3.5249999999999999</v>
      </c>
      <c r="F97" s="87">
        <v>0.40699999999999997</v>
      </c>
      <c r="G97" s="87">
        <v>0.316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3.5249999999999999</v>
      </c>
      <c r="F98" s="87">
        <v>0.40699999999999997</v>
      </c>
      <c r="G98" s="87">
        <v>0.316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3.52</v>
      </c>
      <c r="F99" s="87">
        <v>0.40699999999999997</v>
      </c>
      <c r="G99" s="87">
        <v>0.316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3.52</v>
      </c>
      <c r="F100" s="87">
        <v>0.40699999999999997</v>
      </c>
      <c r="G100" s="87">
        <v>0.316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3.52</v>
      </c>
      <c r="F101" s="87">
        <v>0.40699999999999997</v>
      </c>
      <c r="G101" s="87">
        <v>0.316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3174744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3568150.32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3036819.7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305390.08000000002</v>
      </c>
      <c r="D109" s="87">
        <v>202823.53</v>
      </c>
      <c r="E109" s="87">
        <v>102566.55</v>
      </c>
      <c r="F109" s="87">
        <v>0.66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3567758.01</v>
      </c>
      <c r="D110" s="87">
        <v>2373541.7999999998</v>
      </c>
      <c r="E110" s="87">
        <v>1194216.21</v>
      </c>
      <c r="F110" s="87">
        <v>0.67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303691.33</v>
      </c>
      <c r="D111" s="87">
        <v>201635.08</v>
      </c>
      <c r="E111" s="87">
        <v>102056.25</v>
      </c>
      <c r="F111" s="87">
        <v>0.66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65634.789999999994</v>
      </c>
      <c r="D112" s="87">
        <v>43725.47</v>
      </c>
      <c r="E112" s="87">
        <v>21909.33</v>
      </c>
      <c r="F112" s="87">
        <v>0.67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45446.55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114182.98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1400590.61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111899.04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20943.11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19956.25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14382.4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24190.15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229858.64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214708.1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154491.68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261309.58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21266.15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18711.48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19830.04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25843.43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66187.75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639252.61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66233.77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32415.15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18.190000000000001</v>
      </c>
      <c r="F137" s="87">
        <v>30621.78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212.38</v>
      </c>
      <c r="F138" s="87">
        <v>349988.66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18.079999999999998</v>
      </c>
      <c r="F139" s="87">
        <v>30428.2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4.2699999999999996</v>
      </c>
      <c r="F140" s="87">
        <v>8142.81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29092.13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20209.12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42860.47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457898.32549999998</v>
      </c>
      <c r="C152" s="87">
        <v>695.98329999999999</v>
      </c>
      <c r="D152" s="87">
        <v>1015.9567</v>
      </c>
      <c r="E152" s="87">
        <v>0</v>
      </c>
      <c r="F152" s="87">
        <v>7.3000000000000001E-3</v>
      </c>
      <c r="G152" s="88">
        <v>24085400</v>
      </c>
      <c r="H152" s="87">
        <v>185578.64799999999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387146.74969999999</v>
      </c>
      <c r="C153" s="87">
        <v>603.93550000000005</v>
      </c>
      <c r="D153" s="87">
        <v>915.00109999999995</v>
      </c>
      <c r="E153" s="87">
        <v>0</v>
      </c>
      <c r="F153" s="87">
        <v>6.4999999999999997E-3</v>
      </c>
      <c r="G153" s="88">
        <v>21695200</v>
      </c>
      <c r="H153" s="87">
        <v>158401.62849999999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402507.30949999997</v>
      </c>
      <c r="C154" s="87">
        <v>661.32259999999997</v>
      </c>
      <c r="D154" s="87">
        <v>1072.1869999999999</v>
      </c>
      <c r="E154" s="87">
        <v>0</v>
      </c>
      <c r="F154" s="87">
        <v>7.6E-3</v>
      </c>
      <c r="G154" s="88">
        <v>25428400</v>
      </c>
      <c r="H154" s="87">
        <v>167917.42389999999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343983.49890000001</v>
      </c>
      <c r="C155" s="87">
        <v>579.69449999999995</v>
      </c>
      <c r="D155" s="87">
        <v>968.82989999999995</v>
      </c>
      <c r="E155" s="87">
        <v>0</v>
      </c>
      <c r="F155" s="87">
        <v>6.7999999999999996E-3</v>
      </c>
      <c r="G155" s="88">
        <v>22979500</v>
      </c>
      <c r="H155" s="87">
        <v>144906.77770000001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363576.48430000001</v>
      </c>
      <c r="C156" s="87">
        <v>631.24339999999995</v>
      </c>
      <c r="D156" s="87">
        <v>1091.0274999999999</v>
      </c>
      <c r="E156" s="87">
        <v>0</v>
      </c>
      <c r="F156" s="87">
        <v>7.6E-3</v>
      </c>
      <c r="G156" s="88">
        <v>25880800</v>
      </c>
      <c r="H156" s="87">
        <v>154951.71830000001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380567.38099999999</v>
      </c>
      <c r="C157" s="87">
        <v>668.31410000000005</v>
      </c>
      <c r="D157" s="87">
        <v>1169.3946000000001</v>
      </c>
      <c r="E157" s="87">
        <v>0</v>
      </c>
      <c r="F157" s="87">
        <v>8.0999999999999996E-3</v>
      </c>
      <c r="G157" s="88">
        <v>27740900</v>
      </c>
      <c r="H157" s="87">
        <v>162924.8652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384307.55719999998</v>
      </c>
      <c r="C158" s="87">
        <v>680.48599999999999</v>
      </c>
      <c r="D158" s="87">
        <v>1201.1533999999999</v>
      </c>
      <c r="E158" s="87">
        <v>0</v>
      </c>
      <c r="F158" s="87">
        <v>8.3000000000000001E-3</v>
      </c>
      <c r="G158" s="88">
        <v>28495100</v>
      </c>
      <c r="H158" s="87">
        <v>165067.75889999999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400890.00160000002</v>
      </c>
      <c r="C159" s="87">
        <v>708.37120000000004</v>
      </c>
      <c r="D159" s="87">
        <v>1247.6403</v>
      </c>
      <c r="E159" s="87">
        <v>0</v>
      </c>
      <c r="F159" s="87">
        <v>8.6999999999999994E-3</v>
      </c>
      <c r="G159" s="88">
        <v>29597700</v>
      </c>
      <c r="H159" s="87">
        <v>172047.4761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353563.24829999998</v>
      </c>
      <c r="C160" s="87">
        <v>618.67160000000001</v>
      </c>
      <c r="D160" s="87">
        <v>1078.3867</v>
      </c>
      <c r="E160" s="87">
        <v>0</v>
      </c>
      <c r="F160" s="87">
        <v>7.4999999999999997E-3</v>
      </c>
      <c r="G160" s="88">
        <v>25581700</v>
      </c>
      <c r="H160" s="87">
        <v>151149.4713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361497.52639999997</v>
      </c>
      <c r="C161" s="87">
        <v>614.2663</v>
      </c>
      <c r="D161" s="87">
        <v>1036.4448</v>
      </c>
      <c r="E161" s="87">
        <v>0</v>
      </c>
      <c r="F161" s="87">
        <v>7.1999999999999998E-3</v>
      </c>
      <c r="G161" s="88">
        <v>24584100</v>
      </c>
      <c r="H161" s="87">
        <v>152773.52660000001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381501.19309999997</v>
      </c>
      <c r="C162" s="87">
        <v>619.56740000000002</v>
      </c>
      <c r="D162" s="87">
        <v>990.0412</v>
      </c>
      <c r="E162" s="87">
        <v>0</v>
      </c>
      <c r="F162" s="87">
        <v>7.0000000000000001E-3</v>
      </c>
      <c r="G162" s="88">
        <v>23479000</v>
      </c>
      <c r="H162" s="87">
        <v>158454.09299999999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433371.9228</v>
      </c>
      <c r="C163" s="87">
        <v>667.63599999999997</v>
      </c>
      <c r="D163" s="87">
        <v>993.84010000000001</v>
      </c>
      <c r="E163" s="87">
        <v>0</v>
      </c>
      <c r="F163" s="87">
        <v>7.1000000000000004E-3</v>
      </c>
      <c r="G163" s="88">
        <v>23562900</v>
      </c>
      <c r="H163" s="87">
        <v>176501.86189999999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4650810</v>
      </c>
      <c r="C165" s="87">
        <v>7749.4917999999998</v>
      </c>
      <c r="D165" s="87">
        <v>12779.9033</v>
      </c>
      <c r="E165" s="87">
        <v>0</v>
      </c>
      <c r="F165" s="87">
        <v>8.9800000000000005E-2</v>
      </c>
      <c r="G165" s="88">
        <v>303111000</v>
      </c>
      <c r="H165" s="88">
        <v>1950680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343983.49890000001</v>
      </c>
      <c r="C166" s="87">
        <v>579.69449999999995</v>
      </c>
      <c r="D166" s="87">
        <v>915.00109999999995</v>
      </c>
      <c r="E166" s="87">
        <v>0</v>
      </c>
      <c r="F166" s="87">
        <v>6.4999999999999997E-3</v>
      </c>
      <c r="G166" s="88">
        <v>21695200</v>
      </c>
      <c r="H166" s="87">
        <v>144906.77770000001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457898.32549999998</v>
      </c>
      <c r="C167" s="87">
        <v>708.37120000000004</v>
      </c>
      <c r="D167" s="87">
        <v>1247.6403</v>
      </c>
      <c r="E167" s="87">
        <v>0</v>
      </c>
      <c r="F167" s="87">
        <v>8.6999999999999994E-3</v>
      </c>
      <c r="G167" s="88">
        <v>29597700</v>
      </c>
      <c r="H167" s="87">
        <v>185578.64799999999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1368830000000</v>
      </c>
      <c r="C170" s="87">
        <v>1176495.4850000001</v>
      </c>
      <c r="D170" s="87" t="s">
        <v>721</v>
      </c>
      <c r="E170" s="87">
        <v>645239.30700000003</v>
      </c>
      <c r="F170" s="87">
        <v>326066.95799999998</v>
      </c>
      <c r="G170" s="87">
        <v>36161.913</v>
      </c>
      <c r="H170" s="87">
        <v>0</v>
      </c>
      <c r="I170" s="87">
        <v>0.374</v>
      </c>
      <c r="J170" s="87">
        <v>3079</v>
      </c>
      <c r="K170" s="87">
        <v>43725.953999999998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1232990000000</v>
      </c>
      <c r="C171" s="87">
        <v>1185262.2620000001</v>
      </c>
      <c r="D171" s="87" t="s">
        <v>671</v>
      </c>
      <c r="E171" s="87">
        <v>645239.30700000003</v>
      </c>
      <c r="F171" s="87">
        <v>326066.95799999998</v>
      </c>
      <c r="G171" s="87">
        <v>36161.913</v>
      </c>
      <c r="H171" s="87">
        <v>0</v>
      </c>
      <c r="I171" s="87">
        <v>47015.754000000001</v>
      </c>
      <c r="J171" s="87">
        <v>0</v>
      </c>
      <c r="K171" s="87">
        <v>45222.946000000004</v>
      </c>
      <c r="L171" s="87">
        <v>0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1445160000000</v>
      </c>
      <c r="C172" s="87">
        <v>1306482.176</v>
      </c>
      <c r="D172" s="87" t="s">
        <v>634</v>
      </c>
      <c r="E172" s="87">
        <v>645239.30700000003</v>
      </c>
      <c r="F172" s="87">
        <v>326066.95799999998</v>
      </c>
      <c r="G172" s="87">
        <v>40018.688999999998</v>
      </c>
      <c r="H172" s="87">
        <v>0</v>
      </c>
      <c r="I172" s="87">
        <v>122728.93</v>
      </c>
      <c r="J172" s="87">
        <v>0</v>
      </c>
      <c r="K172" s="87">
        <v>47014.648999999998</v>
      </c>
      <c r="L172" s="87">
        <v>39858.258999999998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1305980000000</v>
      </c>
      <c r="C173" s="87">
        <v>1286370.3459999999</v>
      </c>
      <c r="D173" s="87" t="s">
        <v>594</v>
      </c>
      <c r="E173" s="87">
        <v>645239.30700000003</v>
      </c>
      <c r="F173" s="87">
        <v>326066.95799999998</v>
      </c>
      <c r="G173" s="87">
        <v>36824.991000000002</v>
      </c>
      <c r="H173" s="87">
        <v>0</v>
      </c>
      <c r="I173" s="87">
        <v>106436.51</v>
      </c>
      <c r="J173" s="87">
        <v>0</v>
      </c>
      <c r="K173" s="87">
        <v>46388.936000000002</v>
      </c>
      <c r="L173" s="87">
        <v>39858.258999999998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1470870000000</v>
      </c>
      <c r="C174" s="87">
        <v>1330485.183</v>
      </c>
      <c r="D174" s="87" t="s">
        <v>639</v>
      </c>
      <c r="E174" s="87">
        <v>645239.30700000003</v>
      </c>
      <c r="F174" s="87">
        <v>326066.95799999998</v>
      </c>
      <c r="G174" s="87">
        <v>38942.385000000002</v>
      </c>
      <c r="H174" s="87">
        <v>0</v>
      </c>
      <c r="I174" s="87">
        <v>147362.55799999999</v>
      </c>
      <c r="J174" s="87">
        <v>0</v>
      </c>
      <c r="K174" s="87">
        <v>47460.332999999999</v>
      </c>
      <c r="L174" s="87">
        <v>39858.258999999998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1576580000000</v>
      </c>
      <c r="C175" s="87">
        <v>1488735.111</v>
      </c>
      <c r="D175" s="87" t="s">
        <v>722</v>
      </c>
      <c r="E175" s="87">
        <v>645239.30700000003</v>
      </c>
      <c r="F175" s="87">
        <v>326066.95799999998</v>
      </c>
      <c r="G175" s="87">
        <v>79119.868000000002</v>
      </c>
      <c r="H175" s="87">
        <v>0</v>
      </c>
      <c r="I175" s="87">
        <v>256535.75700000001</v>
      </c>
      <c r="J175" s="87">
        <v>0</v>
      </c>
      <c r="K175" s="87">
        <v>56359.576999999997</v>
      </c>
      <c r="L175" s="87">
        <v>39858.258999999998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1619450000000</v>
      </c>
      <c r="C176" s="87">
        <v>1486021.1629999999</v>
      </c>
      <c r="D176" s="87" t="s">
        <v>588</v>
      </c>
      <c r="E176" s="87">
        <v>645239.30700000003</v>
      </c>
      <c r="F176" s="87">
        <v>326066.95799999998</v>
      </c>
      <c r="G176" s="87">
        <v>63779.891000000003</v>
      </c>
      <c r="H176" s="87">
        <v>0</v>
      </c>
      <c r="I176" s="87">
        <v>264537.989</v>
      </c>
      <c r="J176" s="87">
        <v>0</v>
      </c>
      <c r="K176" s="87">
        <v>60983.374000000003</v>
      </c>
      <c r="L176" s="87">
        <v>39858.258999999998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1682110000000</v>
      </c>
      <c r="C177" s="87">
        <v>1455076.5460000001</v>
      </c>
      <c r="D177" s="87" t="s">
        <v>565</v>
      </c>
      <c r="E177" s="87">
        <v>645239.30700000003</v>
      </c>
      <c r="F177" s="87">
        <v>326066.95799999998</v>
      </c>
      <c r="G177" s="87">
        <v>56819.269</v>
      </c>
      <c r="H177" s="87">
        <v>0</v>
      </c>
      <c r="I177" s="87">
        <v>241853.75399999999</v>
      </c>
      <c r="J177" s="87">
        <v>0</v>
      </c>
      <c r="K177" s="87">
        <v>59683.614000000001</v>
      </c>
      <c r="L177" s="87">
        <v>39858.258999999998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1453870000000</v>
      </c>
      <c r="C178" s="87">
        <v>1389034.317</v>
      </c>
      <c r="D178" s="87" t="s">
        <v>566</v>
      </c>
      <c r="E178" s="87">
        <v>645239.30700000003</v>
      </c>
      <c r="F178" s="87">
        <v>326066.95799999998</v>
      </c>
      <c r="G178" s="87">
        <v>45749.563999999998</v>
      </c>
      <c r="H178" s="87">
        <v>0</v>
      </c>
      <c r="I178" s="87">
        <v>197560.872</v>
      </c>
      <c r="J178" s="87">
        <v>0</v>
      </c>
      <c r="K178" s="87">
        <v>49003.972000000002</v>
      </c>
      <c r="L178" s="87">
        <v>39858.258999999998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1397170000000</v>
      </c>
      <c r="C179" s="87">
        <v>1342694.429</v>
      </c>
      <c r="D179" s="87" t="s">
        <v>695</v>
      </c>
      <c r="E179" s="87">
        <v>645239.30700000003</v>
      </c>
      <c r="F179" s="87">
        <v>326066.95799999998</v>
      </c>
      <c r="G179" s="87">
        <v>44196.133000000002</v>
      </c>
      <c r="H179" s="87">
        <v>0</v>
      </c>
      <c r="I179" s="87">
        <v>153817.60999999999</v>
      </c>
      <c r="J179" s="87">
        <v>0</v>
      </c>
      <c r="K179" s="87">
        <v>47960.777000000002</v>
      </c>
      <c r="L179" s="87">
        <v>39858.258999999998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1334370000000</v>
      </c>
      <c r="C180" s="87">
        <v>1189029.45</v>
      </c>
      <c r="D180" s="87" t="s">
        <v>687</v>
      </c>
      <c r="E180" s="87">
        <v>645239.30700000003</v>
      </c>
      <c r="F180" s="87">
        <v>326066.95799999998</v>
      </c>
      <c r="G180" s="87">
        <v>36161.913</v>
      </c>
      <c r="H180" s="87">
        <v>0</v>
      </c>
      <c r="I180" s="87">
        <v>12361.087</v>
      </c>
      <c r="J180" s="87">
        <v>0</v>
      </c>
      <c r="K180" s="87">
        <v>43786.542000000001</v>
      </c>
      <c r="L180" s="87">
        <v>39858.258999999998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1339140000000</v>
      </c>
      <c r="C181" s="87">
        <v>1173682.19</v>
      </c>
      <c r="D181" s="87" t="s">
        <v>723</v>
      </c>
      <c r="E181" s="87">
        <v>645239.30700000003</v>
      </c>
      <c r="F181" s="87">
        <v>326066.95799999998</v>
      </c>
      <c r="G181" s="87">
        <v>36161.913</v>
      </c>
      <c r="H181" s="87">
        <v>0</v>
      </c>
      <c r="I181" s="87">
        <v>0</v>
      </c>
      <c r="J181" s="87">
        <v>0</v>
      </c>
      <c r="K181" s="87">
        <v>43992.034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17226500000000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1232990000000</v>
      </c>
      <c r="C184" s="87">
        <v>1173682.19</v>
      </c>
      <c r="D184" s="87"/>
      <c r="E184" s="87">
        <v>645239.30700000003</v>
      </c>
      <c r="F184" s="87">
        <v>326066.95799999998</v>
      </c>
      <c r="G184" s="87">
        <v>36161.913</v>
      </c>
      <c r="H184" s="87">
        <v>0</v>
      </c>
      <c r="I184" s="87">
        <v>0</v>
      </c>
      <c r="J184" s="87">
        <v>0</v>
      </c>
      <c r="K184" s="87">
        <v>43725.953999999998</v>
      </c>
      <c r="L184" s="87">
        <v>0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1682110000000</v>
      </c>
      <c r="C185" s="87">
        <v>1488735.111</v>
      </c>
      <c r="D185" s="87"/>
      <c r="E185" s="87">
        <v>645239.30700000003</v>
      </c>
      <c r="F185" s="87">
        <v>326066.95799999998</v>
      </c>
      <c r="G185" s="87">
        <v>79119.868000000002</v>
      </c>
      <c r="H185" s="87">
        <v>0</v>
      </c>
      <c r="I185" s="87">
        <v>264537.989</v>
      </c>
      <c r="J185" s="87">
        <v>3079</v>
      </c>
      <c r="K185" s="87">
        <v>60983.374000000003</v>
      </c>
      <c r="L185" s="87">
        <v>39858.258999999998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373894.39</v>
      </c>
      <c r="C188" s="87">
        <v>90461.13</v>
      </c>
      <c r="D188" s="87">
        <v>0</v>
      </c>
      <c r="E188" s="87">
        <v>464355.52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8.07</v>
      </c>
      <c r="C189" s="87">
        <v>1.95</v>
      </c>
      <c r="D189" s="87">
        <v>0</v>
      </c>
      <c r="E189" s="87">
        <v>10.02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8.07</v>
      </c>
      <c r="C190" s="87">
        <v>1.95</v>
      </c>
      <c r="D190" s="87">
        <v>0</v>
      </c>
      <c r="E190" s="87">
        <v>10.02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34186.04</v>
      </c>
      <c r="C2" s="87">
        <v>738.03</v>
      </c>
      <c r="D2" s="87">
        <v>738.03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34186.04</v>
      </c>
      <c r="C3" s="87">
        <v>738.03</v>
      </c>
      <c r="D3" s="87">
        <v>738.03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77504.5</v>
      </c>
      <c r="C4" s="87">
        <v>1673.23</v>
      </c>
      <c r="D4" s="87">
        <v>1673.23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77504.5</v>
      </c>
      <c r="C5" s="87">
        <v>1673.23</v>
      </c>
      <c r="D5" s="87">
        <v>1673.23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16715.48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636.01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739.54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419.16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224.99</v>
      </c>
      <c r="C21" s="87">
        <v>0</v>
      </c>
      <c r="D21" s="87">
        <v>0</v>
      </c>
      <c r="E21" s="87">
        <v>0</v>
      </c>
      <c r="F21" s="87">
        <v>0</v>
      </c>
      <c r="G21" s="87">
        <v>3766.23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339.08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17131.490000000002</v>
      </c>
      <c r="C28" s="87">
        <v>17054.55</v>
      </c>
      <c r="D28" s="87">
        <v>0</v>
      </c>
      <c r="E28" s="87">
        <v>0</v>
      </c>
      <c r="F28" s="87">
        <v>0</v>
      </c>
      <c r="G28" s="87">
        <v>5270.36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0.77200000000000002</v>
      </c>
      <c r="E60" s="87">
        <v>0.873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0.77200000000000002</v>
      </c>
      <c r="E61" s="87">
        <v>0.873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0.77200000000000002</v>
      </c>
      <c r="E62" s="87">
        <v>0.873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0.77200000000000002</v>
      </c>
      <c r="E63" s="87">
        <v>0.873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0.77200000000000002</v>
      </c>
      <c r="E64" s="87">
        <v>0.873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0.77200000000000002</v>
      </c>
      <c r="E65" s="87">
        <v>0.873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0.77200000000000002</v>
      </c>
      <c r="E66" s="87">
        <v>0.873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0.77200000000000002</v>
      </c>
      <c r="E67" s="87">
        <v>0.873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0.77200000000000002</v>
      </c>
      <c r="E68" s="87">
        <v>0.873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0.77200000000000002</v>
      </c>
      <c r="E69" s="87">
        <v>0.873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0.77200000000000002</v>
      </c>
      <c r="E70" s="87">
        <v>0.873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0.77200000000000002</v>
      </c>
      <c r="E71" s="87">
        <v>0.873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0.77200000000000002</v>
      </c>
      <c r="E72" s="87">
        <v>0.873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0.77200000000000002</v>
      </c>
      <c r="E73" s="87">
        <v>0.873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0.77200000000000002</v>
      </c>
      <c r="E74" s="87">
        <v>0.873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0.77200000000000002</v>
      </c>
      <c r="E75" s="87">
        <v>0.873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0.77200000000000002</v>
      </c>
      <c r="E76" s="87">
        <v>0.873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0.77200000000000002</v>
      </c>
      <c r="E77" s="87">
        <v>0.873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0.77200000000000002</v>
      </c>
      <c r="E78" s="87">
        <v>0.873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0.77200000000000002</v>
      </c>
      <c r="E79" s="87">
        <v>0.873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0.77200000000000002</v>
      </c>
      <c r="E80" s="87">
        <v>0.873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0.77200000000000002</v>
      </c>
      <c r="E81" s="87">
        <v>0.873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0.77200000000000002</v>
      </c>
      <c r="E82" s="87">
        <v>0.873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0.77200000000000002</v>
      </c>
      <c r="E83" s="87">
        <v>0.873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0.34100000000000003</v>
      </c>
      <c r="E84" s="87">
        <v>0.36499999999999999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3.5249999999999999</v>
      </c>
      <c r="F87" s="87">
        <v>0.40699999999999997</v>
      </c>
      <c r="G87" s="87">
        <v>0.316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3.5249999999999999</v>
      </c>
      <c r="F88" s="87">
        <v>0.40699999999999997</v>
      </c>
      <c r="G88" s="87">
        <v>0.316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3.5249999999999999</v>
      </c>
      <c r="F89" s="87">
        <v>0.40699999999999997</v>
      </c>
      <c r="G89" s="87">
        <v>0.316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3.5249999999999999</v>
      </c>
      <c r="F90" s="87">
        <v>0.40699999999999997</v>
      </c>
      <c r="G90" s="87">
        <v>0.316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3.5249999999999999</v>
      </c>
      <c r="F91" s="87">
        <v>0.40699999999999997</v>
      </c>
      <c r="G91" s="87">
        <v>0.316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3.5249999999999999</v>
      </c>
      <c r="F92" s="87">
        <v>0.40699999999999997</v>
      </c>
      <c r="G92" s="87">
        <v>0.316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3.5249999999999999</v>
      </c>
      <c r="F93" s="87">
        <v>0.40699999999999997</v>
      </c>
      <c r="G93" s="87">
        <v>0.316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3.5249999999999999</v>
      </c>
      <c r="F94" s="87">
        <v>0.40699999999999997</v>
      </c>
      <c r="G94" s="87">
        <v>0.316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3.5249999999999999</v>
      </c>
      <c r="F95" s="87">
        <v>0.40699999999999997</v>
      </c>
      <c r="G95" s="87">
        <v>0.316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3.5249999999999999</v>
      </c>
      <c r="F96" s="87">
        <v>0.40699999999999997</v>
      </c>
      <c r="G96" s="87">
        <v>0.316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3.5249999999999999</v>
      </c>
      <c r="F97" s="87">
        <v>0.40699999999999997</v>
      </c>
      <c r="G97" s="87">
        <v>0.316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3.5249999999999999</v>
      </c>
      <c r="F98" s="87">
        <v>0.40699999999999997</v>
      </c>
      <c r="G98" s="87">
        <v>0.316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3.52</v>
      </c>
      <c r="F99" s="87">
        <v>0.40699999999999997</v>
      </c>
      <c r="G99" s="87">
        <v>0.316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3.52</v>
      </c>
      <c r="F100" s="87">
        <v>0.40699999999999997</v>
      </c>
      <c r="G100" s="87">
        <v>0.316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3.52</v>
      </c>
      <c r="F101" s="87">
        <v>0.40699999999999997</v>
      </c>
      <c r="G101" s="87">
        <v>0.316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3597906.31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3788884.53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3441598.05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337865.25</v>
      </c>
      <c r="D109" s="87">
        <v>233436.94</v>
      </c>
      <c r="E109" s="87">
        <v>104428.31</v>
      </c>
      <c r="F109" s="87">
        <v>0.69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3980039.35</v>
      </c>
      <c r="D110" s="87">
        <v>2760817.24</v>
      </c>
      <c r="E110" s="87">
        <v>1219222.1000000001</v>
      </c>
      <c r="F110" s="87">
        <v>0.69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350109.27</v>
      </c>
      <c r="D111" s="87">
        <v>242085.65</v>
      </c>
      <c r="E111" s="87">
        <v>108023.62</v>
      </c>
      <c r="F111" s="87">
        <v>0.69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68827.03</v>
      </c>
      <c r="D112" s="87">
        <v>47320.800000000003</v>
      </c>
      <c r="E112" s="87">
        <v>21506.23</v>
      </c>
      <c r="F112" s="87">
        <v>0.69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42369.02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114844.48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1432689.11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119838.06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21282.59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20671.57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14812.38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24366.65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234002.83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224283.05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159492.07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263577.65000000002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21851.91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20063.580000000002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21935.03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26050.75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76030.73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744736.95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75772.56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35475.910000000003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16.77</v>
      </c>
      <c r="F137" s="87">
        <v>28237.11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198.19</v>
      </c>
      <c r="F138" s="87">
        <v>326595.3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17.39</v>
      </c>
      <c r="F139" s="87">
        <v>29269.3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3.63</v>
      </c>
      <c r="F140" s="87">
        <v>6931.2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32969.83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21459.3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48573.36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488518.41019999998</v>
      </c>
      <c r="C152" s="87">
        <v>718.69389999999999</v>
      </c>
      <c r="D152" s="87">
        <v>898.55330000000004</v>
      </c>
      <c r="E152" s="87">
        <v>0</v>
      </c>
      <c r="F152" s="87">
        <v>6.8999999999999999E-3</v>
      </c>
      <c r="G152" s="87">
        <v>590022.74829999998</v>
      </c>
      <c r="H152" s="87">
        <v>195388.54190000001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417725.79629999999</v>
      </c>
      <c r="C153" s="87">
        <v>627.66840000000002</v>
      </c>
      <c r="D153" s="87">
        <v>811.07050000000004</v>
      </c>
      <c r="E153" s="87">
        <v>0</v>
      </c>
      <c r="F153" s="87">
        <v>6.1999999999999998E-3</v>
      </c>
      <c r="G153" s="87">
        <v>532657.06050000002</v>
      </c>
      <c r="H153" s="87">
        <v>168328.5656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426332.5319</v>
      </c>
      <c r="C154" s="87">
        <v>674.65729999999996</v>
      </c>
      <c r="D154" s="87">
        <v>938.67510000000004</v>
      </c>
      <c r="E154" s="87">
        <v>0</v>
      </c>
      <c r="F154" s="87">
        <v>7.1000000000000004E-3</v>
      </c>
      <c r="G154" s="87">
        <v>616652.68299999996</v>
      </c>
      <c r="H154" s="87">
        <v>175052.11869999999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342678.32319999998</v>
      </c>
      <c r="C155" s="87">
        <v>572.53819999999996</v>
      </c>
      <c r="D155" s="87">
        <v>853.02449999999999</v>
      </c>
      <c r="E155" s="87">
        <v>0</v>
      </c>
      <c r="F155" s="87">
        <v>6.3E-3</v>
      </c>
      <c r="G155" s="87">
        <v>560537.02350000001</v>
      </c>
      <c r="H155" s="87">
        <v>143596.24840000001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344420.07870000001</v>
      </c>
      <c r="C156" s="87">
        <v>602.34500000000003</v>
      </c>
      <c r="D156" s="87">
        <v>944.94029999999998</v>
      </c>
      <c r="E156" s="87">
        <v>0</v>
      </c>
      <c r="F156" s="87">
        <v>6.8999999999999999E-3</v>
      </c>
      <c r="G156" s="87">
        <v>621055.64110000001</v>
      </c>
      <c r="H156" s="87">
        <v>146897.0833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352152.28269999998</v>
      </c>
      <c r="C157" s="87">
        <v>635.41390000000001</v>
      </c>
      <c r="D157" s="87">
        <v>1029.8000999999999</v>
      </c>
      <c r="E157" s="87">
        <v>0</v>
      </c>
      <c r="F157" s="87">
        <v>7.4999999999999997E-3</v>
      </c>
      <c r="G157" s="87">
        <v>676907.73820000002</v>
      </c>
      <c r="H157" s="87">
        <v>152063.2781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372347.652</v>
      </c>
      <c r="C158" s="87">
        <v>675.16510000000005</v>
      </c>
      <c r="D158" s="87">
        <v>1099.6395</v>
      </c>
      <c r="E158" s="87">
        <v>0</v>
      </c>
      <c r="F158" s="87">
        <v>8.0000000000000002E-3</v>
      </c>
      <c r="G158" s="87">
        <v>722827.03570000001</v>
      </c>
      <c r="H158" s="87">
        <v>161100.37659999999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377981.39279999997</v>
      </c>
      <c r="C159" s="87">
        <v>682.78970000000004</v>
      </c>
      <c r="D159" s="87">
        <v>1107.8412000000001</v>
      </c>
      <c r="E159" s="87">
        <v>0</v>
      </c>
      <c r="F159" s="87">
        <v>8.0999999999999996E-3</v>
      </c>
      <c r="G159" s="87">
        <v>728208.61490000004</v>
      </c>
      <c r="H159" s="87">
        <v>163290.2286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323502.81599999999</v>
      </c>
      <c r="C160" s="87">
        <v>571.14049999999997</v>
      </c>
      <c r="D160" s="87">
        <v>905.06100000000004</v>
      </c>
      <c r="E160" s="87">
        <v>0</v>
      </c>
      <c r="F160" s="87">
        <v>6.6E-3</v>
      </c>
      <c r="G160" s="87">
        <v>594866.82369999995</v>
      </c>
      <c r="H160" s="87">
        <v>138489.7303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345596.80829999998</v>
      </c>
      <c r="C161" s="87">
        <v>586.90179999999998</v>
      </c>
      <c r="D161" s="87">
        <v>891.18240000000003</v>
      </c>
      <c r="E161" s="87">
        <v>0</v>
      </c>
      <c r="F161" s="87">
        <v>6.6E-3</v>
      </c>
      <c r="G161" s="87">
        <v>585653.24809999997</v>
      </c>
      <c r="H161" s="87">
        <v>145726.0943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395206.52059999999</v>
      </c>
      <c r="C162" s="87">
        <v>627.35919999999999</v>
      </c>
      <c r="D162" s="87">
        <v>876.51850000000002</v>
      </c>
      <c r="E162" s="87">
        <v>0</v>
      </c>
      <c r="F162" s="87">
        <v>6.6E-3</v>
      </c>
      <c r="G162" s="87">
        <v>575829.37890000001</v>
      </c>
      <c r="H162" s="87">
        <v>162458.9197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457302.05200000003</v>
      </c>
      <c r="C163" s="87">
        <v>684.60310000000004</v>
      </c>
      <c r="D163" s="87">
        <v>879.66840000000002</v>
      </c>
      <c r="E163" s="87">
        <v>0</v>
      </c>
      <c r="F163" s="87">
        <v>6.7999999999999996E-3</v>
      </c>
      <c r="G163" s="87">
        <v>577693.19629999995</v>
      </c>
      <c r="H163" s="87">
        <v>184034.35339999999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4643760</v>
      </c>
      <c r="C165" s="87">
        <v>7659.2759999999998</v>
      </c>
      <c r="D165" s="87">
        <v>11235.974899999999</v>
      </c>
      <c r="E165" s="87">
        <v>0</v>
      </c>
      <c r="F165" s="87">
        <v>8.3699999999999997E-2</v>
      </c>
      <c r="G165" s="88">
        <v>7382910</v>
      </c>
      <c r="H165" s="88">
        <v>1936430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323502.81599999999</v>
      </c>
      <c r="C166" s="87">
        <v>571.14049999999997</v>
      </c>
      <c r="D166" s="87">
        <v>811.07050000000004</v>
      </c>
      <c r="E166" s="87">
        <v>0</v>
      </c>
      <c r="F166" s="87">
        <v>6.1999999999999998E-3</v>
      </c>
      <c r="G166" s="87">
        <v>532657.06050000002</v>
      </c>
      <c r="H166" s="87">
        <v>138489.7303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488518.41019999998</v>
      </c>
      <c r="C167" s="87">
        <v>718.69389999999999</v>
      </c>
      <c r="D167" s="87">
        <v>1107.8412000000001</v>
      </c>
      <c r="E167" s="87">
        <v>0</v>
      </c>
      <c r="F167" s="87">
        <v>8.0999999999999996E-3</v>
      </c>
      <c r="G167" s="87">
        <v>728208.61490000004</v>
      </c>
      <c r="H167" s="87">
        <v>195388.54190000001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1369100000000</v>
      </c>
      <c r="C170" s="87">
        <v>1179553.067</v>
      </c>
      <c r="D170" s="87" t="s">
        <v>724</v>
      </c>
      <c r="E170" s="87">
        <v>645239.30700000003</v>
      </c>
      <c r="F170" s="87">
        <v>326066.95799999998</v>
      </c>
      <c r="G170" s="87">
        <v>33804.01</v>
      </c>
      <c r="H170" s="87">
        <v>0</v>
      </c>
      <c r="I170" s="87">
        <v>0</v>
      </c>
      <c r="J170" s="87">
        <v>0</v>
      </c>
      <c r="K170" s="87">
        <v>52220.813999999998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1235990000000</v>
      </c>
      <c r="C171" s="87">
        <v>1165371.0649999999</v>
      </c>
      <c r="D171" s="87" t="s">
        <v>725</v>
      </c>
      <c r="E171" s="87">
        <v>645239.30700000003</v>
      </c>
      <c r="F171" s="87">
        <v>326066.95799999998</v>
      </c>
      <c r="G171" s="87">
        <v>33804.01</v>
      </c>
      <c r="H171" s="87">
        <v>0</v>
      </c>
      <c r="I171" s="87">
        <v>0</v>
      </c>
      <c r="J171" s="87">
        <v>0</v>
      </c>
      <c r="K171" s="87">
        <v>38038.811999999998</v>
      </c>
      <c r="L171" s="87">
        <v>0</v>
      </c>
      <c r="M171" s="87">
        <v>122221.978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1430900000000</v>
      </c>
      <c r="C172" s="87">
        <v>1177887.175</v>
      </c>
      <c r="D172" s="87" t="s">
        <v>726</v>
      </c>
      <c r="E172" s="87">
        <v>645239.30700000003</v>
      </c>
      <c r="F172" s="87">
        <v>326066.95799999998</v>
      </c>
      <c r="G172" s="87">
        <v>33804.01</v>
      </c>
      <c r="H172" s="87">
        <v>0</v>
      </c>
      <c r="I172" s="87">
        <v>0</v>
      </c>
      <c r="J172" s="87">
        <v>0</v>
      </c>
      <c r="K172" s="87">
        <v>50554.921000000002</v>
      </c>
      <c r="L172" s="87">
        <v>0</v>
      </c>
      <c r="M172" s="87">
        <v>122221.978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1300680000000</v>
      </c>
      <c r="C173" s="87">
        <v>1217836.8259999999</v>
      </c>
      <c r="D173" s="87" t="s">
        <v>727</v>
      </c>
      <c r="E173" s="87">
        <v>645239.30700000003</v>
      </c>
      <c r="F173" s="87">
        <v>326066.95799999998</v>
      </c>
      <c r="G173" s="87">
        <v>33804.01</v>
      </c>
      <c r="H173" s="87">
        <v>0</v>
      </c>
      <c r="I173" s="87">
        <v>0</v>
      </c>
      <c r="J173" s="87">
        <v>0</v>
      </c>
      <c r="K173" s="87">
        <v>48964.415999999997</v>
      </c>
      <c r="L173" s="87">
        <v>41540.156999999999</v>
      </c>
      <c r="M173" s="87">
        <v>122221.978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1441110000000</v>
      </c>
      <c r="C174" s="87">
        <v>1347990.8019999999</v>
      </c>
      <c r="D174" s="87" t="s">
        <v>557</v>
      </c>
      <c r="E174" s="87">
        <v>645239.30700000003</v>
      </c>
      <c r="F174" s="87">
        <v>326066.95799999998</v>
      </c>
      <c r="G174" s="87">
        <v>36550.124000000003</v>
      </c>
      <c r="H174" s="87">
        <v>0</v>
      </c>
      <c r="I174" s="87">
        <v>156425.584</v>
      </c>
      <c r="J174" s="87">
        <v>0</v>
      </c>
      <c r="K174" s="87">
        <v>52982.47</v>
      </c>
      <c r="L174" s="87">
        <v>45170.974000000002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1570710000000</v>
      </c>
      <c r="C175" s="87">
        <v>1506905.5079999999</v>
      </c>
      <c r="D175" s="87" t="s">
        <v>728</v>
      </c>
      <c r="E175" s="87">
        <v>645239.30700000003</v>
      </c>
      <c r="F175" s="87">
        <v>326066.95799999998</v>
      </c>
      <c r="G175" s="87">
        <v>39763.417000000001</v>
      </c>
      <c r="H175" s="87">
        <v>0</v>
      </c>
      <c r="I175" s="87">
        <v>306849.10499999998</v>
      </c>
      <c r="J175" s="87">
        <v>0</v>
      </c>
      <c r="K175" s="87">
        <v>58260.360999999997</v>
      </c>
      <c r="L175" s="87">
        <v>45170.974000000002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1677270000000</v>
      </c>
      <c r="C176" s="87">
        <v>1624037.4439999999</v>
      </c>
      <c r="D176" s="87" t="s">
        <v>567</v>
      </c>
      <c r="E176" s="87">
        <v>645239.30700000003</v>
      </c>
      <c r="F176" s="87">
        <v>326066.95799999998</v>
      </c>
      <c r="G176" s="87">
        <v>39701.716</v>
      </c>
      <c r="H176" s="87">
        <v>0</v>
      </c>
      <c r="I176" s="87">
        <v>384389.24400000001</v>
      </c>
      <c r="J176" s="87">
        <v>0</v>
      </c>
      <c r="K176" s="87">
        <v>61247.267</v>
      </c>
      <c r="L176" s="87">
        <v>45170.974000000002</v>
      </c>
      <c r="M176" s="87">
        <v>122221.978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1689750000000</v>
      </c>
      <c r="C177" s="87">
        <v>1527730.328</v>
      </c>
      <c r="D177" s="87" t="s">
        <v>672</v>
      </c>
      <c r="E177" s="87">
        <v>645239.30700000003</v>
      </c>
      <c r="F177" s="87">
        <v>326066.95799999998</v>
      </c>
      <c r="G177" s="87">
        <v>41555.563000000002</v>
      </c>
      <c r="H177" s="87">
        <v>0</v>
      </c>
      <c r="I177" s="87">
        <v>325325.288</v>
      </c>
      <c r="J177" s="87">
        <v>0</v>
      </c>
      <c r="K177" s="87">
        <v>58816.853999999999</v>
      </c>
      <c r="L177" s="87">
        <v>45170.974000000002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1380340000000</v>
      </c>
      <c r="C178" s="87">
        <v>1487750.99</v>
      </c>
      <c r="D178" s="87" t="s">
        <v>673</v>
      </c>
      <c r="E178" s="87">
        <v>645239.30700000003</v>
      </c>
      <c r="F178" s="87">
        <v>326066.95799999998</v>
      </c>
      <c r="G178" s="87">
        <v>38009.370999999999</v>
      </c>
      <c r="H178" s="87">
        <v>0</v>
      </c>
      <c r="I178" s="87">
        <v>289360.82299999997</v>
      </c>
      <c r="J178" s="87">
        <v>0</v>
      </c>
      <c r="K178" s="87">
        <v>58348.171999999999</v>
      </c>
      <c r="L178" s="87">
        <v>45170.974000000002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1358960000000</v>
      </c>
      <c r="C179" s="87">
        <v>1290248.8629999999</v>
      </c>
      <c r="D179" s="87" t="s">
        <v>674</v>
      </c>
      <c r="E179" s="87">
        <v>645239.30700000003</v>
      </c>
      <c r="F179" s="87">
        <v>326066.95799999998</v>
      </c>
      <c r="G179" s="87">
        <v>34292.171000000002</v>
      </c>
      <c r="H179" s="87">
        <v>0</v>
      </c>
      <c r="I179" s="87">
        <v>102274.079</v>
      </c>
      <c r="J179" s="87">
        <v>0</v>
      </c>
      <c r="K179" s="87">
        <v>51649.99</v>
      </c>
      <c r="L179" s="87">
        <v>45170.974000000002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1336170000000</v>
      </c>
      <c r="C180" s="87">
        <v>1179296.8060000001</v>
      </c>
      <c r="D180" s="87" t="s">
        <v>696</v>
      </c>
      <c r="E180" s="87">
        <v>645239.30700000003</v>
      </c>
      <c r="F180" s="87">
        <v>326066.95799999998</v>
      </c>
      <c r="G180" s="87">
        <v>33804.01</v>
      </c>
      <c r="H180" s="87">
        <v>0</v>
      </c>
      <c r="I180" s="87">
        <v>0</v>
      </c>
      <c r="J180" s="87">
        <v>0</v>
      </c>
      <c r="K180" s="87">
        <v>51964.553</v>
      </c>
      <c r="L180" s="87">
        <v>0</v>
      </c>
      <c r="M180" s="87">
        <v>122221.978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1340490000000</v>
      </c>
      <c r="C181" s="87">
        <v>1178033.76</v>
      </c>
      <c r="D181" s="87" t="s">
        <v>729</v>
      </c>
      <c r="E181" s="87">
        <v>645239.30700000003</v>
      </c>
      <c r="F181" s="87">
        <v>326066.95799999998</v>
      </c>
      <c r="G181" s="87">
        <v>33804.01</v>
      </c>
      <c r="H181" s="87">
        <v>0</v>
      </c>
      <c r="I181" s="87">
        <v>0</v>
      </c>
      <c r="J181" s="87">
        <v>0</v>
      </c>
      <c r="K181" s="87">
        <v>50701.506000000001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17131500000000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1235990000000</v>
      </c>
      <c r="C184" s="87">
        <v>1165371.0649999999</v>
      </c>
      <c r="D184" s="87"/>
      <c r="E184" s="87">
        <v>645239.30700000003</v>
      </c>
      <c r="F184" s="87">
        <v>326066.95799999998</v>
      </c>
      <c r="G184" s="87">
        <v>33804.01</v>
      </c>
      <c r="H184" s="87">
        <v>0</v>
      </c>
      <c r="I184" s="87">
        <v>0</v>
      </c>
      <c r="J184" s="87">
        <v>0</v>
      </c>
      <c r="K184" s="87">
        <v>38038.811999999998</v>
      </c>
      <c r="L184" s="87">
        <v>0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1689750000000</v>
      </c>
      <c r="C185" s="87">
        <v>1624037.4439999999</v>
      </c>
      <c r="D185" s="87"/>
      <c r="E185" s="87">
        <v>645239.30700000003</v>
      </c>
      <c r="F185" s="87">
        <v>326066.95799999998</v>
      </c>
      <c r="G185" s="87">
        <v>41555.563000000002</v>
      </c>
      <c r="H185" s="87">
        <v>0</v>
      </c>
      <c r="I185" s="87">
        <v>384389.24400000001</v>
      </c>
      <c r="J185" s="87">
        <v>0</v>
      </c>
      <c r="K185" s="87">
        <v>61247.267</v>
      </c>
      <c r="L185" s="87">
        <v>45170.974000000002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294578.5</v>
      </c>
      <c r="C188" s="87">
        <v>134165.89000000001</v>
      </c>
      <c r="D188" s="87">
        <v>0</v>
      </c>
      <c r="E188" s="87">
        <v>428744.39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6.36</v>
      </c>
      <c r="C189" s="87">
        <v>2.9</v>
      </c>
      <c r="D189" s="87">
        <v>0</v>
      </c>
      <c r="E189" s="87">
        <v>9.26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6.36</v>
      </c>
      <c r="C190" s="87">
        <v>2.9</v>
      </c>
      <c r="D190" s="87">
        <v>0</v>
      </c>
      <c r="E190" s="87">
        <v>9.26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45171.24</v>
      </c>
      <c r="C2" s="87">
        <v>975.19</v>
      </c>
      <c r="D2" s="87">
        <v>975.19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45171.24</v>
      </c>
      <c r="C3" s="87">
        <v>975.19</v>
      </c>
      <c r="D3" s="87">
        <v>975.19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90901.01</v>
      </c>
      <c r="C4" s="87">
        <v>1962.44</v>
      </c>
      <c r="D4" s="87">
        <v>1962.44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90901.01</v>
      </c>
      <c r="C5" s="87">
        <v>1962.44</v>
      </c>
      <c r="D5" s="87">
        <v>1962.44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28029.56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342.57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790.52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363.63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155.5</v>
      </c>
      <c r="C21" s="87">
        <v>0</v>
      </c>
      <c r="D21" s="87">
        <v>0</v>
      </c>
      <c r="E21" s="87">
        <v>0</v>
      </c>
      <c r="F21" s="87">
        <v>0</v>
      </c>
      <c r="G21" s="87">
        <v>2627.32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377.97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16763.72</v>
      </c>
      <c r="C28" s="87">
        <v>28407.53</v>
      </c>
      <c r="D28" s="87">
        <v>0</v>
      </c>
      <c r="E28" s="87">
        <v>0</v>
      </c>
      <c r="F28" s="87">
        <v>0</v>
      </c>
      <c r="G28" s="87">
        <v>4131.45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0.71</v>
      </c>
      <c r="E60" s="87">
        <v>0.79400000000000004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0.71</v>
      </c>
      <c r="E61" s="87">
        <v>0.79400000000000004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0.71</v>
      </c>
      <c r="E62" s="87">
        <v>0.79400000000000004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0.71</v>
      </c>
      <c r="E63" s="87">
        <v>0.79400000000000004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0.71</v>
      </c>
      <c r="E64" s="87">
        <v>0.79400000000000004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0.71</v>
      </c>
      <c r="E65" s="87">
        <v>0.79400000000000004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0.71</v>
      </c>
      <c r="E66" s="87">
        <v>0.79400000000000004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0.71</v>
      </c>
      <c r="E67" s="87">
        <v>0.79400000000000004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0.71</v>
      </c>
      <c r="E68" s="87">
        <v>0.79400000000000004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0.71</v>
      </c>
      <c r="E69" s="87">
        <v>0.79400000000000004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0.71</v>
      </c>
      <c r="E70" s="87">
        <v>0.79400000000000004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0.71</v>
      </c>
      <c r="E71" s="87">
        <v>0.79400000000000004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0.71</v>
      </c>
      <c r="E72" s="87">
        <v>0.79400000000000004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0.71</v>
      </c>
      <c r="E73" s="87">
        <v>0.79400000000000004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0.71</v>
      </c>
      <c r="E74" s="87">
        <v>0.79400000000000004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0.71</v>
      </c>
      <c r="E75" s="87">
        <v>0.79400000000000004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0.71</v>
      </c>
      <c r="E76" s="87">
        <v>0.79400000000000004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0.71</v>
      </c>
      <c r="E77" s="87">
        <v>0.79400000000000004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0.71</v>
      </c>
      <c r="E78" s="87">
        <v>0.79400000000000004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0.71</v>
      </c>
      <c r="E79" s="87">
        <v>0.79400000000000004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0.71</v>
      </c>
      <c r="E80" s="87">
        <v>0.79400000000000004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0.71</v>
      </c>
      <c r="E81" s="87">
        <v>0.79400000000000004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0.71</v>
      </c>
      <c r="E82" s="87">
        <v>0.79400000000000004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0.71</v>
      </c>
      <c r="E83" s="87">
        <v>0.79400000000000004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0.33500000000000002</v>
      </c>
      <c r="E84" s="87">
        <v>0.35699999999999998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3.5249999999999999</v>
      </c>
      <c r="F87" s="87">
        <v>0.40699999999999997</v>
      </c>
      <c r="G87" s="87">
        <v>0.316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3.5249999999999999</v>
      </c>
      <c r="F88" s="87">
        <v>0.40699999999999997</v>
      </c>
      <c r="G88" s="87">
        <v>0.316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3.5249999999999999</v>
      </c>
      <c r="F89" s="87">
        <v>0.40699999999999997</v>
      </c>
      <c r="G89" s="87">
        <v>0.316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3.5249999999999999</v>
      </c>
      <c r="F90" s="87">
        <v>0.40699999999999997</v>
      </c>
      <c r="G90" s="87">
        <v>0.316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3.5249999999999999</v>
      </c>
      <c r="F91" s="87">
        <v>0.40699999999999997</v>
      </c>
      <c r="G91" s="87">
        <v>0.316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3.5249999999999999</v>
      </c>
      <c r="F92" s="87">
        <v>0.40699999999999997</v>
      </c>
      <c r="G92" s="87">
        <v>0.316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3.5249999999999999</v>
      </c>
      <c r="F93" s="87">
        <v>0.40699999999999997</v>
      </c>
      <c r="G93" s="87">
        <v>0.316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3.5249999999999999</v>
      </c>
      <c r="F94" s="87">
        <v>0.40699999999999997</v>
      </c>
      <c r="G94" s="87">
        <v>0.316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3.5249999999999999</v>
      </c>
      <c r="F95" s="87">
        <v>0.40699999999999997</v>
      </c>
      <c r="G95" s="87">
        <v>0.316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3.5249999999999999</v>
      </c>
      <c r="F96" s="87">
        <v>0.40699999999999997</v>
      </c>
      <c r="G96" s="87">
        <v>0.316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3.5249999999999999</v>
      </c>
      <c r="F97" s="87">
        <v>0.40699999999999997</v>
      </c>
      <c r="G97" s="87">
        <v>0.316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3.5249999999999999</v>
      </c>
      <c r="F98" s="87">
        <v>0.40699999999999997</v>
      </c>
      <c r="G98" s="87">
        <v>0.316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3.52</v>
      </c>
      <c r="F99" s="87">
        <v>0.40699999999999997</v>
      </c>
      <c r="G99" s="87">
        <v>0.316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3.52</v>
      </c>
      <c r="F100" s="87">
        <v>0.40699999999999997</v>
      </c>
      <c r="G100" s="87">
        <v>0.316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3.52</v>
      </c>
      <c r="F101" s="87">
        <v>0.40699999999999997</v>
      </c>
      <c r="G101" s="87">
        <v>0.316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3282181.21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4369859.9000000004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3139589.39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348574.28</v>
      </c>
      <c r="D109" s="87">
        <v>248812.46</v>
      </c>
      <c r="E109" s="87">
        <v>99761.82</v>
      </c>
      <c r="F109" s="87">
        <v>0.71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4174946.14</v>
      </c>
      <c r="D110" s="87">
        <v>2982440.54</v>
      </c>
      <c r="E110" s="87">
        <v>1192505.6000000001</v>
      </c>
      <c r="F110" s="87">
        <v>0.71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355831.64</v>
      </c>
      <c r="D111" s="87">
        <v>253975.03</v>
      </c>
      <c r="E111" s="87">
        <v>101856.61</v>
      </c>
      <c r="F111" s="87">
        <v>0.71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45007.96</v>
      </c>
      <c r="D112" s="87">
        <v>32807.89</v>
      </c>
      <c r="E112" s="87">
        <v>12200.07</v>
      </c>
      <c r="F112" s="87">
        <v>0.73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29565.98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113143.27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1439708.02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114799.74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32193.66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20679.900000000001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19430.53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22944.01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359288.55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226435.41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202356.09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253085.12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33664.620000000003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19770.13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28052.85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24569.37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100641.76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1004016.99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100662.57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32990.080000000002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16.78</v>
      </c>
      <c r="F137" s="87">
        <v>28252.080000000002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200.9</v>
      </c>
      <c r="F138" s="87">
        <v>331068.33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17.12</v>
      </c>
      <c r="F139" s="87">
        <v>28824.66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0.56999999999999995</v>
      </c>
      <c r="D140" s="87">
        <v>622</v>
      </c>
      <c r="E140" s="87">
        <v>2.4500000000000002</v>
      </c>
      <c r="F140" s="87">
        <v>2677.85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30076.65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24749.8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44310.92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571407.47560000001</v>
      </c>
      <c r="C152" s="87">
        <v>611.7396</v>
      </c>
      <c r="D152" s="87">
        <v>1948.1020000000001</v>
      </c>
      <c r="E152" s="87">
        <v>0</v>
      </c>
      <c r="F152" s="87">
        <v>7.1999999999999998E-3</v>
      </c>
      <c r="G152" s="87">
        <v>390686.46189999999</v>
      </c>
      <c r="H152" s="87">
        <v>212081.8229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476444.45740000001</v>
      </c>
      <c r="C153" s="87">
        <v>516.40959999999995</v>
      </c>
      <c r="D153" s="87">
        <v>1756.8985</v>
      </c>
      <c r="E153" s="87">
        <v>0</v>
      </c>
      <c r="F153" s="87">
        <v>6.4000000000000003E-3</v>
      </c>
      <c r="G153" s="87">
        <v>352381.31280000001</v>
      </c>
      <c r="H153" s="87">
        <v>177810.6562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455923.78889999999</v>
      </c>
      <c r="C154" s="87">
        <v>510.8655</v>
      </c>
      <c r="D154" s="87">
        <v>2030.5655999999999</v>
      </c>
      <c r="E154" s="87">
        <v>0</v>
      </c>
      <c r="F154" s="87">
        <v>7.1999999999999998E-3</v>
      </c>
      <c r="G154" s="87">
        <v>407368.61729999998</v>
      </c>
      <c r="H154" s="87">
        <v>172721.8474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340561.03200000001</v>
      </c>
      <c r="C155" s="87">
        <v>396.90300000000002</v>
      </c>
      <c r="D155" s="87">
        <v>1836.9081000000001</v>
      </c>
      <c r="E155" s="87">
        <v>0</v>
      </c>
      <c r="F155" s="87">
        <v>6.4000000000000003E-3</v>
      </c>
      <c r="G155" s="87">
        <v>368591.63990000001</v>
      </c>
      <c r="H155" s="87">
        <v>131372.69709999999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304980.39740000002</v>
      </c>
      <c r="C156" s="87">
        <v>372.69040000000001</v>
      </c>
      <c r="D156" s="87">
        <v>2005.9762000000001</v>
      </c>
      <c r="E156" s="87">
        <v>0</v>
      </c>
      <c r="F156" s="87">
        <v>6.7999999999999996E-3</v>
      </c>
      <c r="G156" s="87">
        <v>402585.77929999999</v>
      </c>
      <c r="H156" s="87">
        <v>120302.5582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311102.01510000002</v>
      </c>
      <c r="C157" s="87">
        <v>386.38470000000001</v>
      </c>
      <c r="D157" s="87">
        <v>2176.2359000000001</v>
      </c>
      <c r="E157" s="87">
        <v>0</v>
      </c>
      <c r="F157" s="87">
        <v>7.4000000000000003E-3</v>
      </c>
      <c r="G157" s="87">
        <v>436776.17</v>
      </c>
      <c r="H157" s="87">
        <v>123673.4808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307629.26069999998</v>
      </c>
      <c r="C158" s="87">
        <v>382.80439999999999</v>
      </c>
      <c r="D158" s="87">
        <v>2167.2757000000001</v>
      </c>
      <c r="E158" s="87">
        <v>0</v>
      </c>
      <c r="F158" s="87">
        <v>7.3000000000000001E-3</v>
      </c>
      <c r="G158" s="87">
        <v>434980.10100000002</v>
      </c>
      <c r="H158" s="87">
        <v>122405.7243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320462.66379999998</v>
      </c>
      <c r="C159" s="87">
        <v>395.68729999999999</v>
      </c>
      <c r="D159" s="87">
        <v>2193.1120000000001</v>
      </c>
      <c r="E159" s="87">
        <v>0</v>
      </c>
      <c r="F159" s="87">
        <v>7.4000000000000003E-3</v>
      </c>
      <c r="G159" s="87">
        <v>440156.07069999998</v>
      </c>
      <c r="H159" s="87">
        <v>127037.1431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299534.44469999999</v>
      </c>
      <c r="C160" s="87">
        <v>360.45179999999999</v>
      </c>
      <c r="D160" s="87">
        <v>1853.3416999999999</v>
      </c>
      <c r="E160" s="87">
        <v>0</v>
      </c>
      <c r="F160" s="87">
        <v>6.4000000000000003E-3</v>
      </c>
      <c r="G160" s="87">
        <v>371934.72610000003</v>
      </c>
      <c r="H160" s="87">
        <v>117295.113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384460.77970000001</v>
      </c>
      <c r="C161" s="87">
        <v>441.14909999999998</v>
      </c>
      <c r="D161" s="87">
        <v>1928.9952000000001</v>
      </c>
      <c r="E161" s="87">
        <v>0</v>
      </c>
      <c r="F161" s="87">
        <v>6.7999999999999996E-3</v>
      </c>
      <c r="G161" s="87">
        <v>387042.00929999998</v>
      </c>
      <c r="H161" s="87">
        <v>147242.85440000001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471466.80339999998</v>
      </c>
      <c r="C162" s="87">
        <v>518.99959999999999</v>
      </c>
      <c r="D162" s="87">
        <v>1905.6017999999999</v>
      </c>
      <c r="E162" s="87">
        <v>0</v>
      </c>
      <c r="F162" s="87">
        <v>6.8999999999999999E-3</v>
      </c>
      <c r="G162" s="87">
        <v>382253.55609999999</v>
      </c>
      <c r="H162" s="87">
        <v>177181.78829999999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518394.51040000003</v>
      </c>
      <c r="C163" s="87">
        <v>561.73059999999998</v>
      </c>
      <c r="D163" s="87">
        <v>1908.4944</v>
      </c>
      <c r="E163" s="87">
        <v>0</v>
      </c>
      <c r="F163" s="87">
        <v>7.0000000000000001E-3</v>
      </c>
      <c r="G163" s="87">
        <v>382786.04619999998</v>
      </c>
      <c r="H163" s="87">
        <v>193443.7843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4762370</v>
      </c>
      <c r="C165" s="87">
        <v>5455.8154000000004</v>
      </c>
      <c r="D165" s="87">
        <v>23711.507099999999</v>
      </c>
      <c r="E165" s="87">
        <v>0</v>
      </c>
      <c r="F165" s="87">
        <v>8.3299999999999999E-2</v>
      </c>
      <c r="G165" s="88">
        <v>4757540</v>
      </c>
      <c r="H165" s="88">
        <v>1822570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299534.44469999999</v>
      </c>
      <c r="C166" s="87">
        <v>360.45179999999999</v>
      </c>
      <c r="D166" s="87">
        <v>1756.8985</v>
      </c>
      <c r="E166" s="87">
        <v>0</v>
      </c>
      <c r="F166" s="87">
        <v>6.4000000000000003E-3</v>
      </c>
      <c r="G166" s="87">
        <v>352381.31280000001</v>
      </c>
      <c r="H166" s="87">
        <v>117295.113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571407.47560000001</v>
      </c>
      <c r="C167" s="87">
        <v>611.7396</v>
      </c>
      <c r="D167" s="87">
        <v>2193.1120000000001</v>
      </c>
      <c r="E167" s="87">
        <v>0</v>
      </c>
      <c r="F167" s="87">
        <v>7.4000000000000003E-3</v>
      </c>
      <c r="G167" s="87">
        <v>440156.07069999998</v>
      </c>
      <c r="H167" s="87">
        <v>212081.8229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1376630000000</v>
      </c>
      <c r="C170" s="87">
        <v>1179159.0179999999</v>
      </c>
      <c r="D170" s="87" t="s">
        <v>730</v>
      </c>
      <c r="E170" s="87">
        <v>645239.30700000003</v>
      </c>
      <c r="F170" s="87">
        <v>326066.95799999998</v>
      </c>
      <c r="G170" s="87">
        <v>34592.14</v>
      </c>
      <c r="H170" s="87">
        <v>0</v>
      </c>
      <c r="I170" s="87">
        <v>0</v>
      </c>
      <c r="J170" s="87">
        <v>3079</v>
      </c>
      <c r="K170" s="87">
        <v>47959.635000000002</v>
      </c>
      <c r="L170" s="87">
        <v>0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1241650000000</v>
      </c>
      <c r="C171" s="87">
        <v>1180401.933</v>
      </c>
      <c r="D171" s="87" t="s">
        <v>731</v>
      </c>
      <c r="E171" s="87">
        <v>645239.30700000003</v>
      </c>
      <c r="F171" s="87">
        <v>326066.95799999998</v>
      </c>
      <c r="G171" s="87">
        <v>34592.14</v>
      </c>
      <c r="H171" s="87">
        <v>0</v>
      </c>
      <c r="I171" s="87">
        <v>0</v>
      </c>
      <c r="J171" s="87">
        <v>3079</v>
      </c>
      <c r="K171" s="87">
        <v>49202.55</v>
      </c>
      <c r="L171" s="87">
        <v>0</v>
      </c>
      <c r="M171" s="87">
        <v>122221.978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1435410000000</v>
      </c>
      <c r="C172" s="87">
        <v>1162852.821</v>
      </c>
      <c r="D172" s="87" t="s">
        <v>732</v>
      </c>
      <c r="E172" s="87">
        <v>645239.30700000003</v>
      </c>
      <c r="F172" s="87">
        <v>326066.95799999998</v>
      </c>
      <c r="G172" s="87">
        <v>34592.14</v>
      </c>
      <c r="H172" s="87">
        <v>0</v>
      </c>
      <c r="I172" s="87">
        <v>0</v>
      </c>
      <c r="J172" s="87">
        <v>0</v>
      </c>
      <c r="K172" s="87">
        <v>34732.438000000002</v>
      </c>
      <c r="L172" s="87">
        <v>0</v>
      </c>
      <c r="M172" s="87">
        <v>122221.978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1298770000000</v>
      </c>
      <c r="C173" s="87">
        <v>1172922.1310000001</v>
      </c>
      <c r="D173" s="87" t="s">
        <v>733</v>
      </c>
      <c r="E173" s="87">
        <v>645239.30700000003</v>
      </c>
      <c r="F173" s="87">
        <v>326066.95799999998</v>
      </c>
      <c r="G173" s="87">
        <v>34592.14</v>
      </c>
      <c r="H173" s="87">
        <v>0</v>
      </c>
      <c r="I173" s="87">
        <v>0.628</v>
      </c>
      <c r="J173" s="87">
        <v>0</v>
      </c>
      <c r="K173" s="87">
        <v>44801.120000000003</v>
      </c>
      <c r="L173" s="87">
        <v>0</v>
      </c>
      <c r="M173" s="87">
        <v>122221.978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1418550000000</v>
      </c>
      <c r="C174" s="87">
        <v>1299670.8870000001</v>
      </c>
      <c r="D174" s="87" t="s">
        <v>675</v>
      </c>
      <c r="E174" s="87">
        <v>645239.30700000003</v>
      </c>
      <c r="F174" s="87">
        <v>326066.95799999998</v>
      </c>
      <c r="G174" s="87">
        <v>34592.14</v>
      </c>
      <c r="H174" s="87">
        <v>0</v>
      </c>
      <c r="I174" s="87">
        <v>119218.26300000001</v>
      </c>
      <c r="J174" s="87">
        <v>0</v>
      </c>
      <c r="K174" s="87">
        <v>47791.724000000002</v>
      </c>
      <c r="L174" s="87">
        <v>41207.110999999997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1539030000000</v>
      </c>
      <c r="C175" s="87">
        <v>1386457.632</v>
      </c>
      <c r="D175" s="87" t="s">
        <v>676</v>
      </c>
      <c r="E175" s="87">
        <v>645239.30700000003</v>
      </c>
      <c r="F175" s="87">
        <v>326066.95799999998</v>
      </c>
      <c r="G175" s="87">
        <v>39662.356</v>
      </c>
      <c r="H175" s="87">
        <v>0</v>
      </c>
      <c r="I175" s="87">
        <v>197221.845</v>
      </c>
      <c r="J175" s="87">
        <v>0</v>
      </c>
      <c r="K175" s="87">
        <v>51504.671000000002</v>
      </c>
      <c r="L175" s="87">
        <v>41207.110999999997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1532700000000</v>
      </c>
      <c r="C176" s="87">
        <v>1385986.0190000001</v>
      </c>
      <c r="D176" s="87" t="s">
        <v>576</v>
      </c>
      <c r="E176" s="87">
        <v>645239.30700000003</v>
      </c>
      <c r="F176" s="87">
        <v>326066.95799999998</v>
      </c>
      <c r="G176" s="87">
        <v>34592.14</v>
      </c>
      <c r="H176" s="87">
        <v>0</v>
      </c>
      <c r="I176" s="87">
        <v>200679.16200000001</v>
      </c>
      <c r="J176" s="87">
        <v>0</v>
      </c>
      <c r="K176" s="87">
        <v>52645.955999999998</v>
      </c>
      <c r="L176" s="87">
        <v>41207.110999999997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1550940000000</v>
      </c>
      <c r="C177" s="87">
        <v>1379336.8910000001</v>
      </c>
      <c r="D177" s="87" t="s">
        <v>640</v>
      </c>
      <c r="E177" s="87">
        <v>645239.30700000003</v>
      </c>
      <c r="F177" s="87">
        <v>326066.95799999998</v>
      </c>
      <c r="G177" s="87">
        <v>38964.493999999999</v>
      </c>
      <c r="H177" s="87">
        <v>0</v>
      </c>
      <c r="I177" s="87">
        <v>189655.728</v>
      </c>
      <c r="J177" s="87">
        <v>0</v>
      </c>
      <c r="K177" s="87">
        <v>52647.908000000003</v>
      </c>
      <c r="L177" s="87">
        <v>41207.110999999997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1310550000000</v>
      </c>
      <c r="C178" s="87">
        <v>1248253.4280000001</v>
      </c>
      <c r="D178" s="87" t="s">
        <v>568</v>
      </c>
      <c r="E178" s="87">
        <v>645239.30700000003</v>
      </c>
      <c r="F178" s="87">
        <v>326066.95799999998</v>
      </c>
      <c r="G178" s="87">
        <v>34715.048999999999</v>
      </c>
      <c r="H178" s="87">
        <v>0</v>
      </c>
      <c r="I178" s="87">
        <v>68555.616999999998</v>
      </c>
      <c r="J178" s="87">
        <v>0</v>
      </c>
      <c r="K178" s="87">
        <v>46914</v>
      </c>
      <c r="L178" s="87">
        <v>41207.110999999997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1363780000000</v>
      </c>
      <c r="C179" s="87">
        <v>1176802.5660000001</v>
      </c>
      <c r="D179" s="87" t="s">
        <v>734</v>
      </c>
      <c r="E179" s="87">
        <v>645239.30700000003</v>
      </c>
      <c r="F179" s="87">
        <v>326066.95799999998</v>
      </c>
      <c r="G179" s="87">
        <v>34592.14</v>
      </c>
      <c r="H179" s="87">
        <v>0</v>
      </c>
      <c r="I179" s="87">
        <v>0</v>
      </c>
      <c r="J179" s="87">
        <v>3079</v>
      </c>
      <c r="K179" s="87">
        <v>45603.182999999997</v>
      </c>
      <c r="L179" s="87">
        <v>0</v>
      </c>
      <c r="M179" s="87">
        <v>122221.978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1346910000000</v>
      </c>
      <c r="C180" s="87">
        <v>1180414.916</v>
      </c>
      <c r="D180" s="87" t="s">
        <v>735</v>
      </c>
      <c r="E180" s="87">
        <v>645239.30700000003</v>
      </c>
      <c r="F180" s="87">
        <v>326066.95799999998</v>
      </c>
      <c r="G180" s="87">
        <v>34592.14</v>
      </c>
      <c r="H180" s="87">
        <v>0</v>
      </c>
      <c r="I180" s="87">
        <v>0</v>
      </c>
      <c r="J180" s="87">
        <v>3079</v>
      </c>
      <c r="K180" s="87">
        <v>49215.533000000003</v>
      </c>
      <c r="L180" s="87">
        <v>0</v>
      </c>
      <c r="M180" s="87">
        <v>122221.978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1348790000000</v>
      </c>
      <c r="C181" s="87">
        <v>1177141.2890000001</v>
      </c>
      <c r="D181" s="87" t="s">
        <v>736</v>
      </c>
      <c r="E181" s="87">
        <v>645239.30700000003</v>
      </c>
      <c r="F181" s="87">
        <v>326066.95799999998</v>
      </c>
      <c r="G181" s="87">
        <v>34592.14</v>
      </c>
      <c r="H181" s="87">
        <v>0</v>
      </c>
      <c r="I181" s="87">
        <v>0.152</v>
      </c>
      <c r="J181" s="87">
        <v>3079</v>
      </c>
      <c r="K181" s="87">
        <v>45941.754000000001</v>
      </c>
      <c r="L181" s="87">
        <v>0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16763700000000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1241650000000</v>
      </c>
      <c r="C184" s="87">
        <v>1162852.821</v>
      </c>
      <c r="D184" s="87"/>
      <c r="E184" s="87">
        <v>645239.30700000003</v>
      </c>
      <c r="F184" s="87">
        <v>326066.95799999998</v>
      </c>
      <c r="G184" s="87">
        <v>34592.14</v>
      </c>
      <c r="H184" s="87">
        <v>0</v>
      </c>
      <c r="I184" s="87">
        <v>0</v>
      </c>
      <c r="J184" s="87">
        <v>0</v>
      </c>
      <c r="K184" s="87">
        <v>34732.438000000002</v>
      </c>
      <c r="L184" s="87">
        <v>0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1550940000000</v>
      </c>
      <c r="C185" s="87">
        <v>1386457.632</v>
      </c>
      <c r="D185" s="87"/>
      <c r="E185" s="87">
        <v>645239.30700000003</v>
      </c>
      <c r="F185" s="87">
        <v>326066.95799999998</v>
      </c>
      <c r="G185" s="87">
        <v>39662.356</v>
      </c>
      <c r="H185" s="87">
        <v>0</v>
      </c>
      <c r="I185" s="87">
        <v>200679.16200000001</v>
      </c>
      <c r="J185" s="87">
        <v>3079</v>
      </c>
      <c r="K185" s="87">
        <v>52647.908000000003</v>
      </c>
      <c r="L185" s="87">
        <v>41207.110999999997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464810.61</v>
      </c>
      <c r="C188" s="87">
        <v>117255.09</v>
      </c>
      <c r="D188" s="87">
        <v>0</v>
      </c>
      <c r="E188" s="87">
        <v>582065.69999999995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10.029999999999999</v>
      </c>
      <c r="C189" s="87">
        <v>2.5299999999999998</v>
      </c>
      <c r="D189" s="87">
        <v>0</v>
      </c>
      <c r="E189" s="87">
        <v>12.57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10.029999999999999</v>
      </c>
      <c r="C190" s="87">
        <v>2.5299999999999998</v>
      </c>
      <c r="D190" s="87">
        <v>0</v>
      </c>
      <c r="E190" s="87">
        <v>12.57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6"/>
  <sheetViews>
    <sheetView workbookViewId="0">
      <pane xSplit="1" ySplit="2" topLeftCell="B12" activePane="bottomRight" state="frozen"/>
      <selection pane="topRight" activeCell="B1" sqref="B1"/>
      <selection pane="bottomLeft" activeCell="A4" sqref="A4"/>
      <selection pane="bottomRight" activeCell="A29" sqref="A29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3.6640625" style="1" bestFit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91</v>
      </c>
      <c r="D2" s="13" t="s">
        <v>206</v>
      </c>
      <c r="E2" s="13" t="s">
        <v>207</v>
      </c>
      <c r="F2" s="12" t="s">
        <v>205</v>
      </c>
      <c r="G2" s="12" t="s">
        <v>208</v>
      </c>
      <c r="H2" s="12" t="s">
        <v>209</v>
      </c>
      <c r="I2" s="14" t="s">
        <v>210</v>
      </c>
      <c r="J2" s="14" t="s">
        <v>6</v>
      </c>
      <c r="K2" s="14" t="s">
        <v>211</v>
      </c>
      <c r="L2" s="14" t="s">
        <v>212</v>
      </c>
      <c r="M2" s="14" t="s">
        <v>213</v>
      </c>
      <c r="N2" s="42" t="s">
        <v>204</v>
      </c>
      <c r="O2" s="14" t="s">
        <v>203</v>
      </c>
      <c r="P2" s="14" t="s">
        <v>214</v>
      </c>
      <c r="Q2" s="14" t="s">
        <v>202</v>
      </c>
      <c r="R2" s="14" t="s">
        <v>201</v>
      </c>
      <c r="S2" s="14" t="s">
        <v>53</v>
      </c>
    </row>
    <row r="3" spans="1:19">
      <c r="A3" s="2" t="s">
        <v>228</v>
      </c>
      <c r="B3" s="2" t="s">
        <v>3</v>
      </c>
      <c r="C3" s="2">
        <v>1</v>
      </c>
      <c r="D3" s="90">
        <v>3563.11</v>
      </c>
      <c r="E3" s="3">
        <v>8690.42</v>
      </c>
      <c r="F3" s="4">
        <v>2.4389985153419342</v>
      </c>
      <c r="G3" s="3">
        <v>0</v>
      </c>
      <c r="H3" s="3">
        <v>0</v>
      </c>
      <c r="I3" s="4">
        <v>37.161251962578618</v>
      </c>
      <c r="J3" s="4">
        <v>95.882399322500007</v>
      </c>
      <c r="K3" s="4">
        <v>7.5347299999999988</v>
      </c>
      <c r="L3" s="4">
        <v>4.8419999999999996</v>
      </c>
      <c r="M3" s="4"/>
      <c r="N3" s="5"/>
      <c r="O3" s="4">
        <v>10.000995973723247</v>
      </c>
      <c r="P3" s="4"/>
      <c r="Q3" s="4">
        <v>958.91948957524721</v>
      </c>
      <c r="R3" s="4"/>
      <c r="S3" s="4">
        <v>0</v>
      </c>
    </row>
    <row r="4" spans="1:19">
      <c r="A4" s="2" t="s">
        <v>229</v>
      </c>
      <c r="B4" s="2" t="s">
        <v>3</v>
      </c>
      <c r="C4" s="2">
        <v>1</v>
      </c>
      <c r="D4" s="90">
        <v>313.41000000000003</v>
      </c>
      <c r="E4" s="3">
        <v>860</v>
      </c>
      <c r="F4" s="4">
        <v>2.7440094444976229</v>
      </c>
      <c r="G4" s="3">
        <v>200.61018637296894</v>
      </c>
      <c r="H4" s="3">
        <v>115.90010767472756</v>
      </c>
      <c r="I4" s="4">
        <v>18.580625981289309</v>
      </c>
      <c r="J4" s="4">
        <v>16.867569495000001</v>
      </c>
      <c r="K4" s="4">
        <v>16.145849999999999</v>
      </c>
      <c r="L4" s="4">
        <v>8.0701000000000001</v>
      </c>
      <c r="M4" s="4"/>
      <c r="N4" s="5"/>
      <c r="O4" s="4">
        <v>10.000995973723247</v>
      </c>
      <c r="P4" s="4"/>
      <c r="Q4" s="4">
        <v>168.6924946059921</v>
      </c>
      <c r="R4" s="4"/>
      <c r="S4" s="4">
        <v>0.95205209887959252</v>
      </c>
    </row>
    <row r="5" spans="1:19">
      <c r="A5" s="2" t="s">
        <v>232</v>
      </c>
      <c r="B5" s="2" t="s">
        <v>3</v>
      </c>
      <c r="C5" s="2">
        <v>1</v>
      </c>
      <c r="D5" s="90">
        <v>201.98</v>
      </c>
      <c r="E5" s="3">
        <v>554.22</v>
      </c>
      <c r="F5" s="4">
        <v>2.7439350430735718</v>
      </c>
      <c r="G5" s="3">
        <v>133.74012424864594</v>
      </c>
      <c r="H5" s="3">
        <v>77.270071786248479</v>
      </c>
      <c r="I5" s="4">
        <v>18.580625981289309</v>
      </c>
      <c r="J5" s="4">
        <v>10.870462609999999</v>
      </c>
      <c r="K5" s="4">
        <v>16.145849999999999</v>
      </c>
      <c r="L5" s="4">
        <v>8.0698000000000008</v>
      </c>
      <c r="M5" s="4"/>
      <c r="N5" s="5"/>
      <c r="O5" s="4">
        <v>10.000995973723247</v>
      </c>
      <c r="P5" s="4"/>
      <c r="Q5" s="4">
        <v>108.71545279511909</v>
      </c>
      <c r="R5" s="4"/>
      <c r="S5" s="4">
        <v>0.98488543061894718</v>
      </c>
    </row>
    <row r="6" spans="1:19">
      <c r="A6" s="2" t="s">
        <v>235</v>
      </c>
      <c r="B6" s="2" t="s">
        <v>3</v>
      </c>
      <c r="C6" s="2">
        <v>1</v>
      </c>
      <c r="D6" s="90">
        <v>313.42</v>
      </c>
      <c r="E6" s="3">
        <v>860.02</v>
      </c>
      <c r="F6" s="4">
        <v>2.7439857060812964</v>
      </c>
      <c r="G6" s="3">
        <v>200.61018637296894</v>
      </c>
      <c r="H6" s="3">
        <v>115.90010767472756</v>
      </c>
      <c r="I6" s="4">
        <v>18.580625981289309</v>
      </c>
      <c r="J6" s="4">
        <v>16.868107689999999</v>
      </c>
      <c r="K6" s="4">
        <v>16.145849999999999</v>
      </c>
      <c r="L6" s="4">
        <v>8.0701000000000001</v>
      </c>
      <c r="M6" s="4"/>
      <c r="N6" s="5"/>
      <c r="O6" s="4">
        <v>10.000995973723247</v>
      </c>
      <c r="P6" s="4"/>
      <c r="Q6" s="4">
        <v>168.69787709202015</v>
      </c>
      <c r="R6" s="4"/>
      <c r="S6" s="4">
        <v>0.95202995864799611</v>
      </c>
    </row>
    <row r="7" spans="1:19">
      <c r="A7" s="2" t="s">
        <v>238</v>
      </c>
      <c r="B7" s="2" t="s">
        <v>3</v>
      </c>
      <c r="C7" s="2">
        <v>1</v>
      </c>
      <c r="D7" s="90">
        <v>201.98</v>
      </c>
      <c r="E7" s="3">
        <v>554.22</v>
      </c>
      <c r="F7" s="4">
        <v>2.7439350430735718</v>
      </c>
      <c r="G7" s="3">
        <v>133.74012424864594</v>
      </c>
      <c r="H7" s="3">
        <v>77.270071786248479</v>
      </c>
      <c r="I7" s="4">
        <v>18.580625981289309</v>
      </c>
      <c r="J7" s="4">
        <v>10.870462609999999</v>
      </c>
      <c r="K7" s="4">
        <v>16.145849999999999</v>
      </c>
      <c r="L7" s="4">
        <v>8.0698000000000008</v>
      </c>
      <c r="M7" s="4"/>
      <c r="N7" s="5"/>
      <c r="O7" s="4">
        <v>10.000995973723247</v>
      </c>
      <c r="P7" s="4"/>
      <c r="Q7" s="4">
        <v>108.71545279511909</v>
      </c>
      <c r="R7" s="4"/>
      <c r="S7" s="4">
        <v>0.98488543061894718</v>
      </c>
    </row>
    <row r="8" spans="1:19">
      <c r="A8" s="2" t="s">
        <v>243</v>
      </c>
      <c r="B8" s="2" t="s">
        <v>3</v>
      </c>
      <c r="C8" s="2">
        <v>1</v>
      </c>
      <c r="D8" s="90">
        <v>2532.3200000000002</v>
      </c>
      <c r="E8" s="3">
        <v>6948.69</v>
      </c>
      <c r="F8" s="4">
        <v>2.7440015479876156</v>
      </c>
      <c r="G8" s="3">
        <v>0</v>
      </c>
      <c r="H8" s="3">
        <v>0</v>
      </c>
      <c r="I8" s="4">
        <v>18.580625981289309</v>
      </c>
      <c r="J8" s="4">
        <v>136.28819623999999</v>
      </c>
      <c r="K8" s="4">
        <v>16.145849999999999</v>
      </c>
      <c r="L8" s="4">
        <v>8.07</v>
      </c>
      <c r="M8" s="4"/>
      <c r="N8" s="5">
        <v>80.629020000000011</v>
      </c>
      <c r="O8" s="4">
        <v>10.000995973723247</v>
      </c>
      <c r="P8" s="4"/>
      <c r="Q8" s="4">
        <v>1363.0177018622437</v>
      </c>
      <c r="R8" s="4"/>
      <c r="S8" s="4">
        <v>0</v>
      </c>
    </row>
    <row r="9" spans="1:19">
      <c r="A9" s="2" t="s">
        <v>230</v>
      </c>
      <c r="B9" s="2" t="s">
        <v>3</v>
      </c>
      <c r="C9" s="2">
        <v>10</v>
      </c>
      <c r="D9" s="90">
        <v>313.41000000000003</v>
      </c>
      <c r="E9" s="3">
        <v>860</v>
      </c>
      <c r="F9" s="4">
        <v>2.7440094444976229</v>
      </c>
      <c r="G9" s="3">
        <v>200.61018637296894</v>
      </c>
      <c r="H9" s="3">
        <v>115.90010767472756</v>
      </c>
      <c r="I9" s="4">
        <v>18.580625981289309</v>
      </c>
      <c r="J9" s="4">
        <v>16.867569495000001</v>
      </c>
      <c r="K9" s="4">
        <v>16.145849999999999</v>
      </c>
      <c r="L9" s="4">
        <v>8.0701000000000001</v>
      </c>
      <c r="M9" s="4"/>
      <c r="N9" s="5"/>
      <c r="O9" s="4">
        <v>10.000995973723247</v>
      </c>
      <c r="P9" s="4"/>
      <c r="Q9" s="4">
        <v>168.6924946059921</v>
      </c>
      <c r="R9" s="4"/>
      <c r="S9" s="4">
        <v>0.95205209887959252</v>
      </c>
    </row>
    <row r="10" spans="1:19">
      <c r="A10" s="2" t="s">
        <v>233</v>
      </c>
      <c r="B10" s="2" t="s">
        <v>3</v>
      </c>
      <c r="C10" s="2">
        <v>10</v>
      </c>
      <c r="D10" s="90">
        <v>201.98</v>
      </c>
      <c r="E10" s="3">
        <v>554.22</v>
      </c>
      <c r="F10" s="4">
        <v>2.7439350430735718</v>
      </c>
      <c r="G10" s="3">
        <v>133.74012424864594</v>
      </c>
      <c r="H10" s="3">
        <v>77.270071786248479</v>
      </c>
      <c r="I10" s="4">
        <v>18.580625981289309</v>
      </c>
      <c r="J10" s="4">
        <v>10.870462609999999</v>
      </c>
      <c r="K10" s="4">
        <v>16.145849999999999</v>
      </c>
      <c r="L10" s="4">
        <v>8.0698000000000008</v>
      </c>
      <c r="M10" s="4"/>
      <c r="N10" s="5"/>
      <c r="O10" s="4">
        <v>10.000995973723247</v>
      </c>
      <c r="P10" s="4"/>
      <c r="Q10" s="4">
        <v>108.71545279511909</v>
      </c>
      <c r="R10" s="4"/>
      <c r="S10" s="4">
        <v>0.98488543061894718</v>
      </c>
    </row>
    <row r="11" spans="1:19">
      <c r="A11" s="2" t="s">
        <v>236</v>
      </c>
      <c r="B11" s="2" t="s">
        <v>3</v>
      </c>
      <c r="C11" s="2">
        <v>10</v>
      </c>
      <c r="D11" s="90">
        <v>313.42</v>
      </c>
      <c r="E11" s="3">
        <v>860.02</v>
      </c>
      <c r="F11" s="4">
        <v>2.7439857060812964</v>
      </c>
      <c r="G11" s="3">
        <v>200.61018637296894</v>
      </c>
      <c r="H11" s="3">
        <v>115.90010767472756</v>
      </c>
      <c r="I11" s="4">
        <v>18.580625981289309</v>
      </c>
      <c r="J11" s="4">
        <v>16.868107689999999</v>
      </c>
      <c r="K11" s="4">
        <v>16.145849999999999</v>
      </c>
      <c r="L11" s="4">
        <v>8.0701000000000001</v>
      </c>
      <c r="M11" s="4"/>
      <c r="N11" s="5"/>
      <c r="O11" s="4">
        <v>10.000995973723247</v>
      </c>
      <c r="P11" s="4"/>
      <c r="Q11" s="4">
        <v>168.69787709202015</v>
      </c>
      <c r="R11" s="4"/>
      <c r="S11" s="4">
        <v>0.95202995864799611</v>
      </c>
    </row>
    <row r="12" spans="1:19">
      <c r="A12" s="2" t="s">
        <v>239</v>
      </c>
      <c r="B12" s="2" t="s">
        <v>3</v>
      </c>
      <c r="C12" s="2">
        <v>10</v>
      </c>
      <c r="D12" s="90">
        <v>201.98</v>
      </c>
      <c r="E12" s="3">
        <v>554.22</v>
      </c>
      <c r="F12" s="4">
        <v>2.7439350430735718</v>
      </c>
      <c r="G12" s="3">
        <v>133.74012424864594</v>
      </c>
      <c r="H12" s="3">
        <v>77.270071786248479</v>
      </c>
      <c r="I12" s="4">
        <v>18.580625981289309</v>
      </c>
      <c r="J12" s="4">
        <v>10.870462609999999</v>
      </c>
      <c r="K12" s="4">
        <v>16.145849999999999</v>
      </c>
      <c r="L12" s="4">
        <v>8.0698000000000008</v>
      </c>
      <c r="M12" s="4"/>
      <c r="N12" s="5"/>
      <c r="O12" s="4">
        <v>10.000995973723247</v>
      </c>
      <c r="P12" s="4"/>
      <c r="Q12" s="4">
        <v>108.71545279511909</v>
      </c>
      <c r="R12" s="4"/>
      <c r="S12" s="4">
        <v>0.98488543061894718</v>
      </c>
    </row>
    <row r="13" spans="1:19">
      <c r="A13" s="2" t="s">
        <v>242</v>
      </c>
      <c r="B13" s="2" t="s">
        <v>3</v>
      </c>
      <c r="C13" s="2">
        <v>10</v>
      </c>
      <c r="D13" s="90">
        <v>2532.3200000000002</v>
      </c>
      <c r="E13" s="3">
        <v>6948.69</v>
      </c>
      <c r="F13" s="4">
        <v>2.7440015479876156</v>
      </c>
      <c r="G13" s="3">
        <v>0</v>
      </c>
      <c r="H13" s="3">
        <v>0</v>
      </c>
      <c r="I13" s="4">
        <v>18.580625981289309</v>
      </c>
      <c r="J13" s="4">
        <v>136.28819623999999</v>
      </c>
      <c r="K13" s="4">
        <v>16.145849999999999</v>
      </c>
      <c r="L13" s="4">
        <v>8.07</v>
      </c>
      <c r="M13" s="4"/>
      <c r="N13" s="5">
        <v>80.629020000000011</v>
      </c>
      <c r="O13" s="4">
        <v>10.000995973723247</v>
      </c>
      <c r="P13" s="4"/>
      <c r="Q13" s="4">
        <v>1363.0177018622437</v>
      </c>
      <c r="R13" s="4"/>
      <c r="S13" s="4">
        <v>0</v>
      </c>
    </row>
    <row r="14" spans="1:19">
      <c r="A14" s="2" t="s">
        <v>231</v>
      </c>
      <c r="B14" s="2" t="s">
        <v>3</v>
      </c>
      <c r="C14" s="2">
        <v>1</v>
      </c>
      <c r="D14" s="90">
        <v>313.41000000000003</v>
      </c>
      <c r="E14" s="3">
        <v>860</v>
      </c>
      <c r="F14" s="4">
        <v>2.7440094444976229</v>
      </c>
      <c r="G14" s="3">
        <v>200.61018637296894</v>
      </c>
      <c r="H14" s="3">
        <v>115.90010767472756</v>
      </c>
      <c r="I14" s="4">
        <v>18.580625981289309</v>
      </c>
      <c r="J14" s="4">
        <v>16.867569495000001</v>
      </c>
      <c r="K14" s="4">
        <v>16.145849999999999</v>
      </c>
      <c r="L14" s="4">
        <v>8.0701000000000001</v>
      </c>
      <c r="M14" s="4"/>
      <c r="N14" s="5"/>
      <c r="O14" s="4">
        <v>10.000995973723247</v>
      </c>
      <c r="P14" s="4"/>
      <c r="Q14" s="4">
        <v>168.6924946059921</v>
      </c>
      <c r="R14" s="4"/>
      <c r="S14" s="4">
        <v>0.95205209887959252</v>
      </c>
    </row>
    <row r="15" spans="1:19">
      <c r="A15" s="2" t="s">
        <v>234</v>
      </c>
      <c r="B15" s="2" t="s">
        <v>3</v>
      </c>
      <c r="C15" s="2">
        <v>1</v>
      </c>
      <c r="D15" s="90">
        <v>201.98</v>
      </c>
      <c r="E15" s="3">
        <v>554.22</v>
      </c>
      <c r="F15" s="4">
        <v>2.7439350430735718</v>
      </c>
      <c r="G15" s="3">
        <v>133.74012424864594</v>
      </c>
      <c r="H15" s="3">
        <v>77.270071786248479</v>
      </c>
      <c r="I15" s="4">
        <v>18.580625981289309</v>
      </c>
      <c r="J15" s="4">
        <v>10.870462609999999</v>
      </c>
      <c r="K15" s="4">
        <v>16.145849999999999</v>
      </c>
      <c r="L15" s="4">
        <v>8.0698000000000008</v>
      </c>
      <c r="M15" s="4"/>
      <c r="N15" s="5"/>
      <c r="O15" s="4">
        <v>10.000995973723247</v>
      </c>
      <c r="P15" s="4"/>
      <c r="Q15" s="4">
        <v>108.71545279511909</v>
      </c>
      <c r="R15" s="4"/>
      <c r="S15" s="4">
        <v>0.98488543061894718</v>
      </c>
    </row>
    <row r="16" spans="1:19">
      <c r="A16" s="2" t="s">
        <v>237</v>
      </c>
      <c r="B16" s="2" t="s">
        <v>3</v>
      </c>
      <c r="C16" s="2">
        <v>1</v>
      </c>
      <c r="D16" s="90">
        <v>313.42</v>
      </c>
      <c r="E16" s="3">
        <v>860.02</v>
      </c>
      <c r="F16" s="4">
        <v>2.7439857060812964</v>
      </c>
      <c r="G16" s="3">
        <v>200.61018637296894</v>
      </c>
      <c r="H16" s="3">
        <v>115.90010767472756</v>
      </c>
      <c r="I16" s="4">
        <v>18.580625981289309</v>
      </c>
      <c r="J16" s="4">
        <v>16.868107689999999</v>
      </c>
      <c r="K16" s="4">
        <v>16.145849999999999</v>
      </c>
      <c r="L16" s="4">
        <v>8.0701000000000001</v>
      </c>
      <c r="M16" s="4"/>
      <c r="N16" s="5"/>
      <c r="O16" s="4">
        <v>10.000995973723247</v>
      </c>
      <c r="P16" s="4"/>
      <c r="Q16" s="4">
        <v>168.69787709202015</v>
      </c>
      <c r="R16" s="4"/>
      <c r="S16" s="4">
        <v>0.95202995864799611</v>
      </c>
    </row>
    <row r="17" spans="1:19">
      <c r="A17" s="2" t="s">
        <v>240</v>
      </c>
      <c r="B17" s="2" t="s">
        <v>3</v>
      </c>
      <c r="C17" s="2">
        <v>1</v>
      </c>
      <c r="D17" s="90">
        <v>201.98</v>
      </c>
      <c r="E17" s="3">
        <v>554.22</v>
      </c>
      <c r="F17" s="4">
        <v>2.7439350430735718</v>
      </c>
      <c r="G17" s="3">
        <v>133.74012424864594</v>
      </c>
      <c r="H17" s="3">
        <v>77.270071786248479</v>
      </c>
      <c r="I17" s="4">
        <v>18.580625981289309</v>
      </c>
      <c r="J17" s="4">
        <v>10.870462609999999</v>
      </c>
      <c r="K17" s="4">
        <v>16.145849999999999</v>
      </c>
      <c r="L17" s="4">
        <v>8.0698000000000008</v>
      </c>
      <c r="M17" s="4"/>
      <c r="N17" s="5"/>
      <c r="O17" s="4">
        <v>10.000995973723247</v>
      </c>
      <c r="P17" s="4"/>
      <c r="Q17" s="4">
        <v>108.71545279511909</v>
      </c>
      <c r="R17" s="4"/>
      <c r="S17" s="4">
        <v>0.98488543061894718</v>
      </c>
    </row>
    <row r="18" spans="1:19">
      <c r="A18" s="2" t="s">
        <v>241</v>
      </c>
      <c r="B18" s="2" t="s">
        <v>3</v>
      </c>
      <c r="C18" s="2">
        <v>1</v>
      </c>
      <c r="D18" s="90">
        <v>2532.3200000000002</v>
      </c>
      <c r="E18" s="3">
        <v>6948.69</v>
      </c>
      <c r="F18" s="4">
        <v>2.7440015479876156</v>
      </c>
      <c r="G18" s="3">
        <v>0</v>
      </c>
      <c r="H18" s="3">
        <v>0</v>
      </c>
      <c r="I18" s="4">
        <v>18.580625981289309</v>
      </c>
      <c r="J18" s="4">
        <v>136.28819623999999</v>
      </c>
      <c r="K18" s="4">
        <v>16.145849999999999</v>
      </c>
      <c r="L18" s="4">
        <v>8.07</v>
      </c>
      <c r="M18" s="4"/>
      <c r="N18" s="5">
        <v>80.629020000000011</v>
      </c>
      <c r="O18" s="4">
        <v>10.000995973723247</v>
      </c>
      <c r="P18" s="4"/>
      <c r="Q18" s="4">
        <v>1363.0177018622437</v>
      </c>
      <c r="R18" s="4"/>
      <c r="S18" s="4">
        <v>0</v>
      </c>
    </row>
    <row r="19" spans="1:19">
      <c r="A19" s="43" t="s">
        <v>246</v>
      </c>
      <c r="B19" s="43" t="s">
        <v>63</v>
      </c>
      <c r="C19" s="2">
        <v>1</v>
      </c>
      <c r="D19" s="90">
        <v>3563.11</v>
      </c>
      <c r="E19" s="3">
        <v>4344.1400000000003</v>
      </c>
      <c r="F19" s="4">
        <v>1.2191989582134708</v>
      </c>
      <c r="G19" s="3">
        <v>297.11027602448928</v>
      </c>
      <c r="H19" s="3"/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0.27913869546692655</v>
      </c>
    </row>
    <row r="20" spans="1:19">
      <c r="A20" s="43" t="s">
        <v>245</v>
      </c>
      <c r="B20" s="43" t="s">
        <v>63</v>
      </c>
      <c r="C20" s="2">
        <v>10</v>
      </c>
      <c r="D20" s="90">
        <v>3563.11</v>
      </c>
      <c r="E20" s="3">
        <v>4344.1400000000003</v>
      </c>
      <c r="F20" s="4">
        <v>1.2191989582134708</v>
      </c>
      <c r="G20" s="3">
        <v>297.11027602448928</v>
      </c>
      <c r="H20" s="3"/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0.27913869546692655</v>
      </c>
    </row>
    <row r="21" spans="1:19">
      <c r="A21" s="43" t="s">
        <v>244</v>
      </c>
      <c r="B21" s="43" t="s">
        <v>63</v>
      </c>
      <c r="C21" s="2">
        <v>1</v>
      </c>
      <c r="D21" s="90">
        <v>3563.11</v>
      </c>
      <c r="E21" s="3">
        <v>4344.1400000000003</v>
      </c>
      <c r="F21" s="4">
        <v>1.2191989582134708</v>
      </c>
      <c r="G21" s="3">
        <v>297.11027602448928</v>
      </c>
      <c r="H21" s="3"/>
      <c r="I21" s="4"/>
      <c r="J21" s="4"/>
      <c r="K21" s="4"/>
      <c r="L21" s="4"/>
      <c r="M21" s="4"/>
      <c r="N21" s="5"/>
      <c r="O21" s="4"/>
      <c r="P21" s="4"/>
      <c r="Q21" s="4"/>
      <c r="R21" s="4"/>
      <c r="S21" s="4">
        <v>3.6267236074178708</v>
      </c>
    </row>
    <row r="22" spans="1:19">
      <c r="A22" s="25" t="s">
        <v>156</v>
      </c>
      <c r="B22" s="26"/>
      <c r="C22" s="26"/>
      <c r="D22" s="31">
        <f>SUMPRODUCT($C3:$C18,D3:D18)</f>
        <v>46320.430000000008</v>
      </c>
      <c r="E22" s="31">
        <f>SUMPRODUCT($C3:$C21,E3:E21)</f>
        <v>178145.90000000002</v>
      </c>
      <c r="F22" s="26"/>
      <c r="G22" s="31">
        <f>SUMPRODUCT($C3:$C21,G3:G21)</f>
        <v>11589.730767212628</v>
      </c>
      <c r="H22" s="31">
        <f>SUMPRODUCT($C3:$C18,H3:H18)</f>
        <v>4636.0843070634237</v>
      </c>
      <c r="I22" s="26"/>
      <c r="J22" s="31">
        <f>SUMPRODUCT($C3:$C18,J3:J18)</f>
        <v>2397.0599830624997</v>
      </c>
      <c r="N22" s="31">
        <f>SUMPRODUCT($C3:$C18,N3:N18)</f>
        <v>967.54824000000008</v>
      </c>
      <c r="Q22" s="31">
        <f>SUMPRODUCT($C3:$C18,Q3:Q18)</f>
        <v>23972.987239381182</v>
      </c>
    </row>
    <row r="23" spans="1:19">
      <c r="G23" s="23"/>
    </row>
    <row r="24" spans="1:19">
      <c r="A24" s="25" t="s">
        <v>148</v>
      </c>
      <c r="D24" s="23"/>
      <c r="G24" s="23"/>
      <c r="I24" s="1">
        <v>1</v>
      </c>
      <c r="K24" s="1">
        <v>2</v>
      </c>
      <c r="L24" s="1">
        <v>4</v>
      </c>
      <c r="M24" s="1">
        <v>4</v>
      </c>
      <c r="N24" s="1">
        <v>4</v>
      </c>
      <c r="O24" s="1">
        <v>3</v>
      </c>
      <c r="P24" s="1">
        <v>3</v>
      </c>
      <c r="Q24" s="1">
        <v>3</v>
      </c>
      <c r="R24" s="1">
        <v>4</v>
      </c>
      <c r="S24" s="1">
        <v>4</v>
      </c>
    </row>
    <row r="26" spans="1:19">
      <c r="A26" s="25" t="s">
        <v>152</v>
      </c>
    </row>
    <row r="27" spans="1:19">
      <c r="A27" s="27" t="s">
        <v>157</v>
      </c>
    </row>
    <row r="28" spans="1:19">
      <c r="A28" s="27" t="s">
        <v>700</v>
      </c>
    </row>
    <row r="29" spans="1:19">
      <c r="A29" s="27" t="s">
        <v>186</v>
      </c>
    </row>
    <row r="30" spans="1:19">
      <c r="A30" s="27" t="s">
        <v>187</v>
      </c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M12" sqref="M12"/>
    </sheetView>
  </sheetViews>
  <sheetFormatPr defaultRowHeight="10.5"/>
  <sheetData>
    <row r="2" spans="1:16" ht="15.75">
      <c r="A2" s="92" t="s">
        <v>255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90"/>
  <sheetViews>
    <sheetView workbookViewId="0">
      <pane ySplit="1" topLeftCell="A2" activePane="bottomLeft" state="frozen"/>
      <selection pane="bottomLeft" activeCell="A2" sqref="A2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71</v>
      </c>
      <c r="B1" s="28" t="s">
        <v>114</v>
      </c>
      <c r="C1" s="28" t="s">
        <v>115</v>
      </c>
      <c r="D1" s="28" t="s">
        <v>116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153</v>
      </c>
      <c r="AD1" s="29" t="s">
        <v>154</v>
      </c>
      <c r="AE1" s="29" t="s">
        <v>155</v>
      </c>
    </row>
    <row r="2" spans="1:31">
      <c r="A2" s="37" t="s">
        <v>92</v>
      </c>
      <c r="B2" s="37" t="s">
        <v>117</v>
      </c>
      <c r="C2" s="37" t="s">
        <v>118</v>
      </c>
      <c r="D2" s="37" t="s">
        <v>139</v>
      </c>
      <c r="E2" s="37">
        <v>0.05</v>
      </c>
      <c r="F2" s="37">
        <v>0.05</v>
      </c>
      <c r="G2" s="37">
        <v>0.05</v>
      </c>
      <c r="H2" s="37">
        <v>0.05</v>
      </c>
      <c r="I2" s="37">
        <v>0.05</v>
      </c>
      <c r="J2" s="37">
        <v>0.1</v>
      </c>
      <c r="K2" s="37">
        <v>0.1</v>
      </c>
      <c r="L2" s="37">
        <v>0.3</v>
      </c>
      <c r="M2" s="37">
        <v>0.9</v>
      </c>
      <c r="N2" s="37">
        <v>0.9</v>
      </c>
      <c r="O2" s="37">
        <v>0.9</v>
      </c>
      <c r="P2" s="37">
        <v>0.9</v>
      </c>
      <c r="Q2" s="37">
        <v>0.9</v>
      </c>
      <c r="R2" s="37">
        <v>0.9</v>
      </c>
      <c r="S2" s="37">
        <v>0.9</v>
      </c>
      <c r="T2" s="37">
        <v>0.9</v>
      </c>
      <c r="U2" s="37">
        <v>0.9</v>
      </c>
      <c r="V2" s="37">
        <v>0.5</v>
      </c>
      <c r="W2" s="37">
        <v>0.3</v>
      </c>
      <c r="X2" s="37">
        <v>0.3</v>
      </c>
      <c r="Y2" s="37">
        <v>0.2</v>
      </c>
      <c r="Z2" s="37">
        <v>0.2</v>
      </c>
      <c r="AA2" s="37">
        <v>0.1</v>
      </c>
      <c r="AB2" s="37">
        <v>0.05</v>
      </c>
      <c r="AC2" s="37">
        <v>10.5</v>
      </c>
      <c r="AD2" s="37">
        <v>56.5</v>
      </c>
      <c r="AE2" s="37">
        <v>2946.07</v>
      </c>
    </row>
    <row r="3" spans="1:31">
      <c r="A3" s="37"/>
      <c r="B3" s="37"/>
      <c r="C3" s="37"/>
      <c r="D3" s="37" t="s">
        <v>137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24</v>
      </c>
      <c r="AD3" s="37"/>
      <c r="AE3" s="37"/>
    </row>
    <row r="4" spans="1:31">
      <c r="A4" s="37"/>
      <c r="B4" s="37"/>
      <c r="C4" s="37"/>
      <c r="D4" s="37" t="s">
        <v>146</v>
      </c>
      <c r="E4" s="37">
        <v>0.05</v>
      </c>
      <c r="F4" s="37">
        <v>0.05</v>
      </c>
      <c r="G4" s="37">
        <v>0.05</v>
      </c>
      <c r="H4" s="37">
        <v>0.05</v>
      </c>
      <c r="I4" s="37">
        <v>0.05</v>
      </c>
      <c r="J4" s="37">
        <v>0.05</v>
      </c>
      <c r="K4" s="37">
        <v>0.1</v>
      </c>
      <c r="L4" s="37">
        <v>0.1</v>
      </c>
      <c r="M4" s="37">
        <v>0.3</v>
      </c>
      <c r="N4" s="37">
        <v>0.3</v>
      </c>
      <c r="O4" s="37">
        <v>0.3</v>
      </c>
      <c r="P4" s="37">
        <v>0.3</v>
      </c>
      <c r="Q4" s="37">
        <v>0.15</v>
      </c>
      <c r="R4" s="37">
        <v>0.15</v>
      </c>
      <c r="S4" s="37">
        <v>0.15</v>
      </c>
      <c r="T4" s="37">
        <v>0.15</v>
      </c>
      <c r="U4" s="37">
        <v>0.15</v>
      </c>
      <c r="V4" s="37">
        <v>0.05</v>
      </c>
      <c r="W4" s="37">
        <v>0.05</v>
      </c>
      <c r="X4" s="37">
        <v>0.05</v>
      </c>
      <c r="Y4" s="37">
        <v>0.05</v>
      </c>
      <c r="Z4" s="37">
        <v>0.05</v>
      </c>
      <c r="AA4" s="37">
        <v>0.05</v>
      </c>
      <c r="AB4" s="37">
        <v>0.05</v>
      </c>
      <c r="AC4" s="37">
        <v>2.8</v>
      </c>
      <c r="AD4" s="37"/>
      <c r="AE4" s="37"/>
    </row>
    <row r="5" spans="1:31">
      <c r="A5" s="37"/>
      <c r="B5" s="37"/>
      <c r="C5" s="37"/>
      <c r="D5" s="37" t="s">
        <v>138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144</v>
      </c>
      <c r="E6" s="37">
        <v>0.05</v>
      </c>
      <c r="F6" s="37">
        <v>0.05</v>
      </c>
      <c r="G6" s="37">
        <v>0.05</v>
      </c>
      <c r="H6" s="37">
        <v>0.05</v>
      </c>
      <c r="I6" s="37">
        <v>0.05</v>
      </c>
      <c r="J6" s="37">
        <v>0.05</v>
      </c>
      <c r="K6" s="37">
        <v>0.05</v>
      </c>
      <c r="L6" s="37">
        <v>0.05</v>
      </c>
      <c r="M6" s="37">
        <v>0.05</v>
      </c>
      <c r="N6" s="37">
        <v>0.05</v>
      </c>
      <c r="O6" s="37">
        <v>0.05</v>
      </c>
      <c r="P6" s="37">
        <v>0.05</v>
      </c>
      <c r="Q6" s="37">
        <v>0.05</v>
      </c>
      <c r="R6" s="37">
        <v>0.05</v>
      </c>
      <c r="S6" s="37">
        <v>0.05</v>
      </c>
      <c r="T6" s="37">
        <v>0.05</v>
      </c>
      <c r="U6" s="37">
        <v>0.05</v>
      </c>
      <c r="V6" s="37">
        <v>0.05</v>
      </c>
      <c r="W6" s="37">
        <v>0.05</v>
      </c>
      <c r="X6" s="37">
        <v>0.05</v>
      </c>
      <c r="Y6" s="37">
        <v>0.05</v>
      </c>
      <c r="Z6" s="37">
        <v>0.05</v>
      </c>
      <c r="AA6" s="37">
        <v>0.05</v>
      </c>
      <c r="AB6" s="37">
        <v>0.05</v>
      </c>
      <c r="AC6" s="37">
        <v>1.2</v>
      </c>
      <c r="AD6" s="37"/>
      <c r="AE6" s="37"/>
    </row>
    <row r="7" spans="1:31">
      <c r="A7" s="37" t="s">
        <v>94</v>
      </c>
      <c r="B7" s="37" t="s">
        <v>117</v>
      </c>
      <c r="C7" s="37" t="s">
        <v>118</v>
      </c>
      <c r="D7" s="37" t="s">
        <v>139</v>
      </c>
      <c r="E7" s="37">
        <v>0.4</v>
      </c>
      <c r="F7" s="37">
        <v>0.4</v>
      </c>
      <c r="G7" s="37">
        <v>0.4</v>
      </c>
      <c r="H7" s="37">
        <v>0.4</v>
      </c>
      <c r="I7" s="37">
        <v>0.4</v>
      </c>
      <c r="J7" s="37">
        <v>0.4</v>
      </c>
      <c r="K7" s="37">
        <v>0.4</v>
      </c>
      <c r="L7" s="37">
        <v>0.4</v>
      </c>
      <c r="M7" s="37">
        <v>0.9</v>
      </c>
      <c r="N7" s="37">
        <v>0.9</v>
      </c>
      <c r="O7" s="37">
        <v>0.9</v>
      </c>
      <c r="P7" s="37">
        <v>0.9</v>
      </c>
      <c r="Q7" s="37">
        <v>0.8</v>
      </c>
      <c r="R7" s="37">
        <v>0.9</v>
      </c>
      <c r="S7" s="37">
        <v>0.9</v>
      </c>
      <c r="T7" s="37">
        <v>0.9</v>
      </c>
      <c r="U7" s="37">
        <v>0.9</v>
      </c>
      <c r="V7" s="37">
        <v>0.5</v>
      </c>
      <c r="W7" s="37">
        <v>0.4</v>
      </c>
      <c r="X7" s="37">
        <v>0.4</v>
      </c>
      <c r="Y7" s="37">
        <v>0.4</v>
      </c>
      <c r="Z7" s="37">
        <v>0.4</v>
      </c>
      <c r="AA7" s="37">
        <v>0.4</v>
      </c>
      <c r="AB7" s="37">
        <v>0.4</v>
      </c>
      <c r="AC7" s="37">
        <v>14.1</v>
      </c>
      <c r="AD7" s="37">
        <v>86.15</v>
      </c>
      <c r="AE7" s="37">
        <v>4492.1099999999997</v>
      </c>
    </row>
    <row r="8" spans="1:31">
      <c r="A8" s="37"/>
      <c r="B8" s="37"/>
      <c r="C8" s="37"/>
      <c r="D8" s="37" t="s">
        <v>137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1</v>
      </c>
      <c r="AB8" s="3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146</v>
      </c>
      <c r="E9" s="37">
        <v>0.3</v>
      </c>
      <c r="F9" s="37">
        <v>0.3</v>
      </c>
      <c r="G9" s="37">
        <v>0.3</v>
      </c>
      <c r="H9" s="37">
        <v>0.3</v>
      </c>
      <c r="I9" s="37">
        <v>0.3</v>
      </c>
      <c r="J9" s="37">
        <v>0.3</v>
      </c>
      <c r="K9" s="37">
        <v>0.4</v>
      </c>
      <c r="L9" s="37">
        <v>0.4</v>
      </c>
      <c r="M9" s="37">
        <v>0.5</v>
      </c>
      <c r="N9" s="37">
        <v>0.5</v>
      </c>
      <c r="O9" s="37">
        <v>0.5</v>
      </c>
      <c r="P9" s="37">
        <v>0.5</v>
      </c>
      <c r="Q9" s="37">
        <v>0.35</v>
      </c>
      <c r="R9" s="37">
        <v>0.35</v>
      </c>
      <c r="S9" s="37">
        <v>0.35</v>
      </c>
      <c r="T9" s="37">
        <v>0.35</v>
      </c>
      <c r="U9" s="37">
        <v>0.35</v>
      </c>
      <c r="V9" s="37">
        <v>0.3</v>
      </c>
      <c r="W9" s="37">
        <v>0.3</v>
      </c>
      <c r="X9" s="37">
        <v>0.3</v>
      </c>
      <c r="Y9" s="37">
        <v>0.3</v>
      </c>
      <c r="Z9" s="37">
        <v>0.3</v>
      </c>
      <c r="AA9" s="37">
        <v>0.3</v>
      </c>
      <c r="AB9" s="37">
        <v>0.3</v>
      </c>
      <c r="AC9" s="37">
        <v>8.4499999999999993</v>
      </c>
      <c r="AD9" s="37"/>
      <c r="AE9" s="37"/>
    </row>
    <row r="10" spans="1:31">
      <c r="A10" s="37"/>
      <c r="B10" s="37"/>
      <c r="C10" s="37"/>
      <c r="D10" s="37" t="s">
        <v>138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144</v>
      </c>
      <c r="E11" s="37">
        <v>0.3</v>
      </c>
      <c r="F11" s="37">
        <v>0.3</v>
      </c>
      <c r="G11" s="37">
        <v>0.3</v>
      </c>
      <c r="H11" s="37">
        <v>0.3</v>
      </c>
      <c r="I11" s="37">
        <v>0.3</v>
      </c>
      <c r="J11" s="37">
        <v>0.3</v>
      </c>
      <c r="K11" s="37">
        <v>0.3</v>
      </c>
      <c r="L11" s="37">
        <v>0.3</v>
      </c>
      <c r="M11" s="37">
        <v>0.3</v>
      </c>
      <c r="N11" s="37">
        <v>0.3</v>
      </c>
      <c r="O11" s="37">
        <v>0.3</v>
      </c>
      <c r="P11" s="37">
        <v>0.3</v>
      </c>
      <c r="Q11" s="37">
        <v>0.3</v>
      </c>
      <c r="R11" s="37">
        <v>0.3</v>
      </c>
      <c r="S11" s="37">
        <v>0.3</v>
      </c>
      <c r="T11" s="37">
        <v>0.3</v>
      </c>
      <c r="U11" s="37">
        <v>0.3</v>
      </c>
      <c r="V11" s="37">
        <v>0.3</v>
      </c>
      <c r="W11" s="37">
        <v>0.3</v>
      </c>
      <c r="X11" s="37">
        <v>0.3</v>
      </c>
      <c r="Y11" s="37">
        <v>0.3</v>
      </c>
      <c r="Z11" s="37">
        <v>0.3</v>
      </c>
      <c r="AA11" s="37">
        <v>0.3</v>
      </c>
      <c r="AB11" s="37">
        <v>0.3</v>
      </c>
      <c r="AC11" s="37">
        <v>7.2</v>
      </c>
      <c r="AD11" s="37"/>
      <c r="AE11" s="37"/>
    </row>
    <row r="12" spans="1:31">
      <c r="A12" s="37" t="s">
        <v>93</v>
      </c>
      <c r="B12" s="37" t="s">
        <v>117</v>
      </c>
      <c r="C12" s="37" t="s">
        <v>118</v>
      </c>
      <c r="D12" s="37" t="s">
        <v>139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0.1</v>
      </c>
      <c r="L12" s="37">
        <v>0.2</v>
      </c>
      <c r="M12" s="37">
        <v>0.95</v>
      </c>
      <c r="N12" s="37">
        <v>0.95</v>
      </c>
      <c r="O12" s="37">
        <v>0.95</v>
      </c>
      <c r="P12" s="37">
        <v>0.95</v>
      </c>
      <c r="Q12" s="37">
        <v>0.5</v>
      </c>
      <c r="R12" s="37">
        <v>0.95</v>
      </c>
      <c r="S12" s="37">
        <v>0.95</v>
      </c>
      <c r="T12" s="37">
        <v>0.95</v>
      </c>
      <c r="U12" s="37">
        <v>0.95</v>
      </c>
      <c r="V12" s="37">
        <v>0.3</v>
      </c>
      <c r="W12" s="37">
        <v>0.1</v>
      </c>
      <c r="X12" s="37">
        <v>0.1</v>
      </c>
      <c r="Y12" s="37">
        <v>0.05</v>
      </c>
      <c r="Z12" s="37">
        <v>0.05</v>
      </c>
      <c r="AA12" s="37">
        <v>0.05</v>
      </c>
      <c r="AB12" s="37">
        <v>0.05</v>
      </c>
      <c r="AC12" s="37">
        <v>9.1</v>
      </c>
      <c r="AD12" s="37">
        <v>47.4</v>
      </c>
      <c r="AE12" s="37">
        <v>2471.5700000000002</v>
      </c>
    </row>
    <row r="13" spans="1:31">
      <c r="A13" s="37"/>
      <c r="B13" s="37"/>
      <c r="C13" s="37"/>
      <c r="D13" s="37" t="s">
        <v>137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0.05</v>
      </c>
      <c r="AB13" s="37">
        <v>0.05</v>
      </c>
      <c r="AC13" s="37">
        <v>16.100000000000001</v>
      </c>
      <c r="AD13" s="37"/>
      <c r="AE13" s="37"/>
    </row>
    <row r="14" spans="1:31">
      <c r="A14" s="37"/>
      <c r="B14" s="37"/>
      <c r="C14" s="37"/>
      <c r="D14" s="37" t="s">
        <v>146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0.1</v>
      </c>
      <c r="L14" s="37">
        <v>0.1</v>
      </c>
      <c r="M14" s="37">
        <v>0.3</v>
      </c>
      <c r="N14" s="37">
        <v>0.3</v>
      </c>
      <c r="O14" s="37">
        <v>0.3</v>
      </c>
      <c r="P14" s="37">
        <v>0.3</v>
      </c>
      <c r="Q14" s="37">
        <v>0.1</v>
      </c>
      <c r="R14" s="37">
        <v>0.1</v>
      </c>
      <c r="S14" s="37">
        <v>0.1</v>
      </c>
      <c r="T14" s="37">
        <v>0.1</v>
      </c>
      <c r="U14" s="37">
        <v>0.1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1.9</v>
      </c>
      <c r="AD14" s="37"/>
      <c r="AE14" s="37"/>
    </row>
    <row r="15" spans="1:31">
      <c r="A15" s="37"/>
      <c r="B15" s="37"/>
      <c r="C15" s="37"/>
      <c r="D15" s="37" t="s">
        <v>138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144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/>
      <c r="AE16" s="37"/>
    </row>
    <row r="17" spans="1:31">
      <c r="A17" s="37" t="s">
        <v>188</v>
      </c>
      <c r="B17" s="37" t="s">
        <v>117</v>
      </c>
      <c r="C17" s="37" t="s">
        <v>118</v>
      </c>
      <c r="D17" s="37" t="s">
        <v>135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0.35</v>
      </c>
      <c r="M17" s="37">
        <v>0.69</v>
      </c>
      <c r="N17" s="37">
        <v>0.43</v>
      </c>
      <c r="O17" s="37">
        <v>0.37</v>
      </c>
      <c r="P17" s="37">
        <v>0.43</v>
      </c>
      <c r="Q17" s="37">
        <v>0.57999999999999996</v>
      </c>
      <c r="R17" s="37">
        <v>0.48</v>
      </c>
      <c r="S17" s="37">
        <v>0.37</v>
      </c>
      <c r="T17" s="37">
        <v>0.37</v>
      </c>
      <c r="U17" s="37">
        <v>0.46</v>
      </c>
      <c r="V17" s="37">
        <v>0.62</v>
      </c>
      <c r="W17" s="37">
        <v>0.12</v>
      </c>
      <c r="X17" s="37">
        <v>0.04</v>
      </c>
      <c r="Y17" s="37">
        <v>0.04</v>
      </c>
      <c r="Z17" s="37">
        <v>0</v>
      </c>
      <c r="AA17" s="37">
        <v>0</v>
      </c>
      <c r="AB17" s="37">
        <v>0</v>
      </c>
      <c r="AC17" s="37">
        <v>5.35</v>
      </c>
      <c r="AD17" s="37">
        <v>28.26</v>
      </c>
      <c r="AE17" s="37">
        <v>1473.56</v>
      </c>
    </row>
    <row r="18" spans="1:31">
      <c r="A18" s="37"/>
      <c r="B18" s="37"/>
      <c r="C18" s="37"/>
      <c r="D18" s="37" t="s">
        <v>143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0.16</v>
      </c>
      <c r="M18" s="37">
        <v>0.14000000000000001</v>
      </c>
      <c r="N18" s="37">
        <v>0.21</v>
      </c>
      <c r="O18" s="37">
        <v>0.18</v>
      </c>
      <c r="P18" s="37">
        <v>0.25</v>
      </c>
      <c r="Q18" s="37">
        <v>0.21</v>
      </c>
      <c r="R18" s="37">
        <v>0.13</v>
      </c>
      <c r="S18" s="37">
        <v>0.08</v>
      </c>
      <c r="T18" s="37">
        <v>0.04</v>
      </c>
      <c r="U18" s="37">
        <v>0.05</v>
      </c>
      <c r="V18" s="37">
        <v>0.06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1.51</v>
      </c>
      <c r="AD18" s="37"/>
      <c r="AE18" s="37"/>
    </row>
    <row r="19" spans="1:31">
      <c r="A19" s="37"/>
      <c r="B19" s="37"/>
      <c r="C19" s="37"/>
      <c r="D19" s="37" t="s">
        <v>144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 t="s">
        <v>112</v>
      </c>
      <c r="B20" s="37" t="s">
        <v>117</v>
      </c>
      <c r="C20" s="37" t="s">
        <v>118</v>
      </c>
      <c r="D20" s="37" t="s">
        <v>135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1</v>
      </c>
      <c r="AB20" s="37">
        <v>1</v>
      </c>
      <c r="AC20" s="37">
        <v>8</v>
      </c>
      <c r="AD20" s="37">
        <v>76</v>
      </c>
      <c r="AE20" s="37">
        <v>3962.86</v>
      </c>
    </row>
    <row r="21" spans="1:31">
      <c r="A21" s="37"/>
      <c r="B21" s="37"/>
      <c r="C21" s="37"/>
      <c r="D21" s="37" t="s">
        <v>143</v>
      </c>
      <c r="E21" s="37">
        <v>1</v>
      </c>
      <c r="F21" s="37">
        <v>1</v>
      </c>
      <c r="G21" s="37">
        <v>1</v>
      </c>
      <c r="H21" s="37">
        <v>1</v>
      </c>
      <c r="I21" s="37">
        <v>1</v>
      </c>
      <c r="J21" s="37">
        <v>1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1</v>
      </c>
      <c r="X21" s="37">
        <v>1</v>
      </c>
      <c r="Y21" s="37">
        <v>1</v>
      </c>
      <c r="Z21" s="37">
        <v>1</v>
      </c>
      <c r="AA21" s="37">
        <v>1</v>
      </c>
      <c r="AB21" s="37">
        <v>1</v>
      </c>
      <c r="AC21" s="37">
        <v>12</v>
      </c>
      <c r="AD21" s="37"/>
      <c r="AE21" s="37"/>
    </row>
    <row r="22" spans="1:31">
      <c r="A22" s="37"/>
      <c r="B22" s="37"/>
      <c r="C22" s="37"/>
      <c r="D22" s="37" t="s">
        <v>144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/>
      <c r="AE22" s="37"/>
    </row>
    <row r="23" spans="1:31">
      <c r="A23" s="37" t="s">
        <v>145</v>
      </c>
      <c r="B23" s="37" t="s">
        <v>117</v>
      </c>
      <c r="C23" s="37" t="s">
        <v>118</v>
      </c>
      <c r="D23" s="37" t="s">
        <v>135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1</v>
      </c>
      <c r="AB23" s="37">
        <v>1</v>
      </c>
      <c r="AC23" s="37">
        <v>16</v>
      </c>
      <c r="AD23" s="37">
        <v>122</v>
      </c>
      <c r="AE23" s="37">
        <v>6361.43</v>
      </c>
    </row>
    <row r="24" spans="1:31">
      <c r="A24" s="37"/>
      <c r="B24" s="37"/>
      <c r="C24" s="37"/>
      <c r="D24" s="37" t="s">
        <v>143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0.5</v>
      </c>
      <c r="L24" s="37">
        <v>0.5</v>
      </c>
      <c r="M24" s="37">
        <v>0.5</v>
      </c>
      <c r="N24" s="37">
        <v>0.5</v>
      </c>
      <c r="O24" s="37">
        <v>0.5</v>
      </c>
      <c r="P24" s="37">
        <v>0.5</v>
      </c>
      <c r="Q24" s="37">
        <v>0.5</v>
      </c>
      <c r="R24" s="37">
        <v>0.5</v>
      </c>
      <c r="S24" s="37">
        <v>0.5</v>
      </c>
      <c r="T24" s="37">
        <v>0.5</v>
      </c>
      <c r="U24" s="37">
        <v>0.5</v>
      </c>
      <c r="V24" s="37">
        <v>0.5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18</v>
      </c>
      <c r="AD24" s="37"/>
      <c r="AE24" s="37"/>
    </row>
    <row r="25" spans="1:31">
      <c r="A25" s="37"/>
      <c r="B25" s="37"/>
      <c r="C25" s="37"/>
      <c r="D25" s="37" t="s">
        <v>144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37">
        <v>1</v>
      </c>
      <c r="W25" s="37">
        <v>1</v>
      </c>
      <c r="X25" s="37">
        <v>1</v>
      </c>
      <c r="Y25" s="37">
        <v>1</v>
      </c>
      <c r="Z25" s="37">
        <v>1</v>
      </c>
      <c r="AA25" s="37">
        <v>1</v>
      </c>
      <c r="AB25" s="37">
        <v>1</v>
      </c>
      <c r="AC25" s="37">
        <v>24</v>
      </c>
      <c r="AD25" s="37"/>
      <c r="AE25" s="37"/>
    </row>
    <row r="26" spans="1:31">
      <c r="A26" s="37" t="s">
        <v>312</v>
      </c>
      <c r="B26" s="37" t="s">
        <v>117</v>
      </c>
      <c r="C26" s="37" t="s">
        <v>118</v>
      </c>
      <c r="D26" s="37" t="s">
        <v>135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0.25</v>
      </c>
      <c r="X26" s="37">
        <v>0.25</v>
      </c>
      <c r="Y26" s="37">
        <v>0.25</v>
      </c>
      <c r="Z26" s="37">
        <v>0.25</v>
      </c>
      <c r="AA26" s="37">
        <v>1</v>
      </c>
      <c r="AB26" s="37">
        <v>1</v>
      </c>
      <c r="AC26" s="37">
        <v>12</v>
      </c>
      <c r="AD26" s="37">
        <v>99</v>
      </c>
      <c r="AE26" s="37">
        <v>5162.1400000000003</v>
      </c>
    </row>
    <row r="27" spans="1:31">
      <c r="A27" s="37"/>
      <c r="B27" s="37"/>
      <c r="C27" s="37"/>
      <c r="D27" s="37" t="s">
        <v>143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0.25</v>
      </c>
      <c r="L27" s="37">
        <v>0.25</v>
      </c>
      <c r="M27" s="37">
        <v>0.25</v>
      </c>
      <c r="N27" s="37">
        <v>0.25</v>
      </c>
      <c r="O27" s="37">
        <v>0.25</v>
      </c>
      <c r="P27" s="37">
        <v>0.25</v>
      </c>
      <c r="Q27" s="37">
        <v>0.25</v>
      </c>
      <c r="R27" s="37">
        <v>0.25</v>
      </c>
      <c r="S27" s="37">
        <v>0.25</v>
      </c>
      <c r="T27" s="37">
        <v>0.25</v>
      </c>
      <c r="U27" s="37">
        <v>0.25</v>
      </c>
      <c r="V27" s="37">
        <v>0.25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15</v>
      </c>
      <c r="AD27" s="37"/>
      <c r="AE27" s="37"/>
    </row>
    <row r="28" spans="1:31">
      <c r="A28" s="37"/>
      <c r="B28" s="37"/>
      <c r="C28" s="37"/>
      <c r="D28" s="37" t="s">
        <v>144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37">
        <v>1</v>
      </c>
      <c r="W28" s="37">
        <v>1</v>
      </c>
      <c r="X28" s="37">
        <v>1</v>
      </c>
      <c r="Y28" s="37">
        <v>1</v>
      </c>
      <c r="Z28" s="37">
        <v>1</v>
      </c>
      <c r="AA28" s="37">
        <v>1</v>
      </c>
      <c r="AB28" s="37">
        <v>1</v>
      </c>
      <c r="AC28" s="37">
        <v>24</v>
      </c>
      <c r="AD28" s="37"/>
      <c r="AE28" s="37"/>
    </row>
    <row r="29" spans="1:31">
      <c r="A29" s="37" t="s">
        <v>113</v>
      </c>
      <c r="B29" s="37" t="s">
        <v>117</v>
      </c>
      <c r="C29" s="37" t="s">
        <v>118</v>
      </c>
      <c r="D29" s="37" t="s">
        <v>135</v>
      </c>
      <c r="E29" s="37">
        <v>0.05</v>
      </c>
      <c r="F29" s="37">
        <v>0.05</v>
      </c>
      <c r="G29" s="37">
        <v>0.05</v>
      </c>
      <c r="H29" s="37">
        <v>0.05</v>
      </c>
      <c r="I29" s="37">
        <v>0.05</v>
      </c>
      <c r="J29" s="37">
        <v>0.08</v>
      </c>
      <c r="K29" s="37">
        <v>7.0000000000000007E-2</v>
      </c>
      <c r="L29" s="37">
        <v>0.19</v>
      </c>
      <c r="M29" s="37">
        <v>0.35</v>
      </c>
      <c r="N29" s="37">
        <v>0.38</v>
      </c>
      <c r="O29" s="37">
        <v>0.39</v>
      </c>
      <c r="P29" s="37">
        <v>0.47</v>
      </c>
      <c r="Q29" s="37">
        <v>0.56999999999999995</v>
      </c>
      <c r="R29" s="37">
        <v>0.54</v>
      </c>
      <c r="S29" s="37">
        <v>0.34</v>
      </c>
      <c r="T29" s="37">
        <v>0.33</v>
      </c>
      <c r="U29" s="37">
        <v>0.44</v>
      </c>
      <c r="V29" s="37">
        <v>0.26</v>
      </c>
      <c r="W29" s="37">
        <v>0.21</v>
      </c>
      <c r="X29" s="37">
        <v>0.15</v>
      </c>
      <c r="Y29" s="37">
        <v>0.17</v>
      </c>
      <c r="Z29" s="37">
        <v>0.08</v>
      </c>
      <c r="AA29" s="37">
        <v>0.05</v>
      </c>
      <c r="AB29" s="37">
        <v>0.05</v>
      </c>
      <c r="AC29" s="37">
        <v>5.37</v>
      </c>
      <c r="AD29" s="37">
        <v>30.55</v>
      </c>
      <c r="AE29" s="37">
        <v>1592.96</v>
      </c>
    </row>
    <row r="30" spans="1:31">
      <c r="A30" s="37"/>
      <c r="B30" s="37"/>
      <c r="C30" s="37"/>
      <c r="D30" s="37" t="s">
        <v>143</v>
      </c>
      <c r="E30" s="37">
        <v>0.05</v>
      </c>
      <c r="F30" s="37">
        <v>0.05</v>
      </c>
      <c r="G30" s="37">
        <v>0.05</v>
      </c>
      <c r="H30" s="37">
        <v>0.05</v>
      </c>
      <c r="I30" s="37">
        <v>0.05</v>
      </c>
      <c r="J30" s="37">
        <v>0.08</v>
      </c>
      <c r="K30" s="37">
        <v>7.0000000000000007E-2</v>
      </c>
      <c r="L30" s="37">
        <v>0.11</v>
      </c>
      <c r="M30" s="37">
        <v>0.15</v>
      </c>
      <c r="N30" s="37">
        <v>0.21</v>
      </c>
      <c r="O30" s="37">
        <v>0.19</v>
      </c>
      <c r="P30" s="37">
        <v>0.23</v>
      </c>
      <c r="Q30" s="37">
        <v>0.2</v>
      </c>
      <c r="R30" s="37">
        <v>0.19</v>
      </c>
      <c r="S30" s="37">
        <v>0.15</v>
      </c>
      <c r="T30" s="37">
        <v>0.13</v>
      </c>
      <c r="U30" s="37">
        <v>0.14000000000000001</v>
      </c>
      <c r="V30" s="37">
        <v>7.0000000000000007E-2</v>
      </c>
      <c r="W30" s="37">
        <v>7.0000000000000007E-2</v>
      </c>
      <c r="X30" s="37">
        <v>7.0000000000000007E-2</v>
      </c>
      <c r="Y30" s="37">
        <v>7.0000000000000007E-2</v>
      </c>
      <c r="Z30" s="37">
        <v>0.09</v>
      </c>
      <c r="AA30" s="37">
        <v>0.05</v>
      </c>
      <c r="AB30" s="37">
        <v>0.05</v>
      </c>
      <c r="AC30" s="37">
        <v>2.57</v>
      </c>
      <c r="AD30" s="37"/>
      <c r="AE30" s="37"/>
    </row>
    <row r="31" spans="1:31">
      <c r="A31" s="37"/>
      <c r="B31" s="37"/>
      <c r="C31" s="37"/>
      <c r="D31" s="37" t="s">
        <v>144</v>
      </c>
      <c r="E31" s="37">
        <v>0.04</v>
      </c>
      <c r="F31" s="37">
        <v>0.04</v>
      </c>
      <c r="G31" s="37">
        <v>0.04</v>
      </c>
      <c r="H31" s="37">
        <v>0.04</v>
      </c>
      <c r="I31" s="37">
        <v>0.04</v>
      </c>
      <c r="J31" s="37">
        <v>7.0000000000000007E-2</v>
      </c>
      <c r="K31" s="37">
        <v>0.04</v>
      </c>
      <c r="L31" s="37">
        <v>0.04</v>
      </c>
      <c r="M31" s="37">
        <v>0.04</v>
      </c>
      <c r="N31" s="37">
        <v>0.04</v>
      </c>
      <c r="O31" s="37">
        <v>0.04</v>
      </c>
      <c r="P31" s="37">
        <v>0.06</v>
      </c>
      <c r="Q31" s="37">
        <v>0.06</v>
      </c>
      <c r="R31" s="37">
        <v>0.09</v>
      </c>
      <c r="S31" s="37">
        <v>0.06</v>
      </c>
      <c r="T31" s="37">
        <v>0.04</v>
      </c>
      <c r="U31" s="37">
        <v>0.04</v>
      </c>
      <c r="V31" s="37">
        <v>0.04</v>
      </c>
      <c r="W31" s="37">
        <v>0.04</v>
      </c>
      <c r="X31" s="37">
        <v>0.04</v>
      </c>
      <c r="Y31" s="37">
        <v>0.04</v>
      </c>
      <c r="Z31" s="37">
        <v>7.0000000000000007E-2</v>
      </c>
      <c r="AA31" s="37">
        <v>0.04</v>
      </c>
      <c r="AB31" s="37">
        <v>0.04</v>
      </c>
      <c r="AC31" s="37">
        <v>1.1299999999999999</v>
      </c>
      <c r="AD31" s="37"/>
      <c r="AE31" s="37"/>
    </row>
    <row r="32" spans="1:31">
      <c r="A32" s="37" t="s">
        <v>134</v>
      </c>
      <c r="B32" s="37" t="s">
        <v>122</v>
      </c>
      <c r="C32" s="37" t="s">
        <v>118</v>
      </c>
      <c r="D32" s="37" t="s">
        <v>135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  <c r="P32" s="37">
        <v>1</v>
      </c>
      <c r="Q32" s="37">
        <v>1</v>
      </c>
      <c r="R32" s="37">
        <v>1</v>
      </c>
      <c r="S32" s="37">
        <v>1</v>
      </c>
      <c r="T32" s="37">
        <v>1</v>
      </c>
      <c r="U32" s="37">
        <v>1</v>
      </c>
      <c r="V32" s="37">
        <v>1</v>
      </c>
      <c r="W32" s="37">
        <v>1</v>
      </c>
      <c r="X32" s="37">
        <v>1</v>
      </c>
      <c r="Y32" s="37">
        <v>1</v>
      </c>
      <c r="Z32" s="37">
        <v>1</v>
      </c>
      <c r="AA32" s="37">
        <v>0</v>
      </c>
      <c r="AB32" s="37">
        <v>0</v>
      </c>
      <c r="AC32" s="37">
        <v>16</v>
      </c>
      <c r="AD32" s="37">
        <v>92</v>
      </c>
      <c r="AE32" s="37">
        <v>4797.1400000000003</v>
      </c>
    </row>
    <row r="33" spans="1:31">
      <c r="A33" s="37"/>
      <c r="B33" s="37"/>
      <c r="C33" s="37"/>
      <c r="D33" s="37" t="s">
        <v>143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7">
        <v>1</v>
      </c>
      <c r="R33" s="37">
        <v>1</v>
      </c>
      <c r="S33" s="37">
        <v>1</v>
      </c>
      <c r="T33" s="37">
        <v>1</v>
      </c>
      <c r="U33" s="37">
        <v>1</v>
      </c>
      <c r="V33" s="37">
        <v>1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12</v>
      </c>
      <c r="AD33" s="37"/>
      <c r="AE33" s="37"/>
    </row>
    <row r="34" spans="1:31">
      <c r="A34" s="37"/>
      <c r="B34" s="37"/>
      <c r="C34" s="37"/>
      <c r="D34" s="37" t="s">
        <v>144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/>
      <c r="AE34" s="37"/>
    </row>
    <row r="35" spans="1:31">
      <c r="A35" s="37" t="s">
        <v>121</v>
      </c>
      <c r="B35" s="37" t="s">
        <v>117</v>
      </c>
      <c r="C35" s="37" t="s">
        <v>118</v>
      </c>
      <c r="D35" s="37" t="s">
        <v>119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  <c r="P35" s="37">
        <v>1</v>
      </c>
      <c r="Q35" s="37">
        <v>1</v>
      </c>
      <c r="R35" s="37">
        <v>1</v>
      </c>
      <c r="S35" s="37">
        <v>1</v>
      </c>
      <c r="T35" s="37">
        <v>1</v>
      </c>
      <c r="U35" s="37">
        <v>1</v>
      </c>
      <c r="V35" s="37">
        <v>1</v>
      </c>
      <c r="W35" s="37">
        <v>1</v>
      </c>
      <c r="X35" s="37">
        <v>1</v>
      </c>
      <c r="Y35" s="37">
        <v>1</v>
      </c>
      <c r="Z35" s="37">
        <v>1</v>
      </c>
      <c r="AA35" s="37">
        <v>1</v>
      </c>
      <c r="AB35" s="37">
        <v>1</v>
      </c>
      <c r="AC35" s="37">
        <v>24</v>
      </c>
      <c r="AD35" s="37">
        <v>168</v>
      </c>
      <c r="AE35" s="37">
        <v>8760</v>
      </c>
    </row>
    <row r="36" spans="1:31">
      <c r="A36" s="37" t="s">
        <v>123</v>
      </c>
      <c r="B36" s="37" t="s">
        <v>117</v>
      </c>
      <c r="C36" s="37" t="s">
        <v>118</v>
      </c>
      <c r="D36" s="37" t="s">
        <v>119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</row>
    <row r="37" spans="1:31">
      <c r="A37" s="37" t="s">
        <v>136</v>
      </c>
      <c r="B37" s="37" t="s">
        <v>122</v>
      </c>
      <c r="C37" s="37" t="s">
        <v>118</v>
      </c>
      <c r="D37" s="37" t="s">
        <v>135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16</v>
      </c>
      <c r="AD37" s="37">
        <v>92</v>
      </c>
      <c r="AE37" s="37">
        <v>4797.1400000000003</v>
      </c>
    </row>
    <row r="38" spans="1:31">
      <c r="A38" s="37"/>
      <c r="B38" s="37"/>
      <c r="C38" s="37"/>
      <c r="D38" s="37" t="s">
        <v>143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12</v>
      </c>
      <c r="AD38" s="37"/>
      <c r="AE38" s="37"/>
    </row>
    <row r="39" spans="1:31">
      <c r="A39" s="37"/>
      <c r="B39" s="37"/>
      <c r="C39" s="37"/>
      <c r="D39" s="37" t="s">
        <v>144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130</v>
      </c>
      <c r="B40" s="37" t="s">
        <v>122</v>
      </c>
      <c r="C40" s="37" t="s">
        <v>118</v>
      </c>
      <c r="D40" s="37" t="s">
        <v>119</v>
      </c>
      <c r="E40" s="37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1</v>
      </c>
      <c r="X40" s="37">
        <v>1</v>
      </c>
      <c r="Y40" s="37">
        <v>1</v>
      </c>
      <c r="Z40" s="37">
        <v>1</v>
      </c>
      <c r="AA40" s="37">
        <v>1</v>
      </c>
      <c r="AB40" s="3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131</v>
      </c>
      <c r="B41" s="37" t="s">
        <v>117</v>
      </c>
      <c r="C41" s="37" t="s">
        <v>118</v>
      </c>
      <c r="D41" s="37" t="s">
        <v>119</v>
      </c>
      <c r="E41" s="37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1</v>
      </c>
      <c r="AB41" s="3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189</v>
      </c>
      <c r="B42" s="37" t="s">
        <v>117</v>
      </c>
      <c r="C42" s="37" t="s">
        <v>118</v>
      </c>
      <c r="D42" s="37" t="s">
        <v>119</v>
      </c>
      <c r="E42" s="37">
        <v>1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1</v>
      </c>
      <c r="AB42" s="3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190</v>
      </c>
      <c r="B43" s="37" t="s">
        <v>117</v>
      </c>
      <c r="C43" s="37" t="s">
        <v>118</v>
      </c>
      <c r="D43" s="37" t="s">
        <v>119</v>
      </c>
      <c r="E43" s="37">
        <v>1</v>
      </c>
      <c r="F43" s="37">
        <v>1</v>
      </c>
      <c r="G43" s="37">
        <v>1</v>
      </c>
      <c r="H43" s="37">
        <v>1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1</v>
      </c>
      <c r="X43" s="37">
        <v>1</v>
      </c>
      <c r="Y43" s="37">
        <v>1</v>
      </c>
      <c r="Z43" s="37">
        <v>1</v>
      </c>
      <c r="AA43" s="37">
        <v>1</v>
      </c>
      <c r="AB43" s="37">
        <v>1</v>
      </c>
      <c r="AC43" s="37">
        <v>24</v>
      </c>
      <c r="AD43" s="37">
        <v>168</v>
      </c>
      <c r="AE43" s="37">
        <v>8760</v>
      </c>
    </row>
    <row r="44" spans="1:31">
      <c r="A44" s="37" t="s">
        <v>95</v>
      </c>
      <c r="B44" s="37" t="s">
        <v>120</v>
      </c>
      <c r="C44" s="37" t="s">
        <v>118</v>
      </c>
      <c r="D44" s="37" t="s">
        <v>139</v>
      </c>
      <c r="E44" s="37">
        <v>15.6</v>
      </c>
      <c r="F44" s="37">
        <v>15.6</v>
      </c>
      <c r="G44" s="37">
        <v>15.6</v>
      </c>
      <c r="H44" s="37">
        <v>15.6</v>
      </c>
      <c r="I44" s="37">
        <v>15.6</v>
      </c>
      <c r="J44" s="37">
        <v>21</v>
      </c>
      <c r="K44" s="37">
        <v>21</v>
      </c>
      <c r="L44" s="37">
        <v>21</v>
      </c>
      <c r="M44" s="37">
        <v>21</v>
      </c>
      <c r="N44" s="37">
        <v>21</v>
      </c>
      <c r="O44" s="37">
        <v>21</v>
      </c>
      <c r="P44" s="37">
        <v>21</v>
      </c>
      <c r="Q44" s="37">
        <v>21</v>
      </c>
      <c r="R44" s="37">
        <v>21</v>
      </c>
      <c r="S44" s="37">
        <v>21</v>
      </c>
      <c r="T44" s="37">
        <v>21</v>
      </c>
      <c r="U44" s="37">
        <v>21</v>
      </c>
      <c r="V44" s="37">
        <v>21</v>
      </c>
      <c r="W44" s="37">
        <v>21</v>
      </c>
      <c r="X44" s="37">
        <v>15.6</v>
      </c>
      <c r="Y44" s="37">
        <v>15.6</v>
      </c>
      <c r="Z44" s="37">
        <v>15.6</v>
      </c>
      <c r="AA44" s="37">
        <v>15.6</v>
      </c>
      <c r="AB44" s="37">
        <v>15.6</v>
      </c>
      <c r="AC44" s="37">
        <v>450</v>
      </c>
      <c r="AD44" s="37">
        <v>3058.2</v>
      </c>
      <c r="AE44" s="37">
        <v>159463.29</v>
      </c>
    </row>
    <row r="45" spans="1:31">
      <c r="A45" s="37"/>
      <c r="B45" s="37"/>
      <c r="C45" s="37"/>
      <c r="D45" s="37" t="s">
        <v>137</v>
      </c>
      <c r="E45" s="37">
        <v>15.6</v>
      </c>
      <c r="F45" s="37">
        <v>15.6</v>
      </c>
      <c r="G45" s="37">
        <v>15.6</v>
      </c>
      <c r="H45" s="37">
        <v>15.6</v>
      </c>
      <c r="I45" s="37">
        <v>15.6</v>
      </c>
      <c r="J45" s="37">
        <v>15.6</v>
      </c>
      <c r="K45" s="37">
        <v>15.6</v>
      </c>
      <c r="L45" s="37">
        <v>15.6</v>
      </c>
      <c r="M45" s="37">
        <v>15.6</v>
      </c>
      <c r="N45" s="37">
        <v>15.6</v>
      </c>
      <c r="O45" s="37">
        <v>15.6</v>
      </c>
      <c r="P45" s="37">
        <v>15.6</v>
      </c>
      <c r="Q45" s="37">
        <v>15.6</v>
      </c>
      <c r="R45" s="37">
        <v>15.6</v>
      </c>
      <c r="S45" s="37">
        <v>15.6</v>
      </c>
      <c r="T45" s="37">
        <v>15.6</v>
      </c>
      <c r="U45" s="37">
        <v>15.6</v>
      </c>
      <c r="V45" s="37">
        <v>15.6</v>
      </c>
      <c r="W45" s="37">
        <v>15.6</v>
      </c>
      <c r="X45" s="37">
        <v>15.6</v>
      </c>
      <c r="Y45" s="37">
        <v>15.6</v>
      </c>
      <c r="Z45" s="37">
        <v>15.6</v>
      </c>
      <c r="AA45" s="37">
        <v>15.6</v>
      </c>
      <c r="AB45" s="37">
        <v>15.6</v>
      </c>
      <c r="AC45" s="37">
        <v>374.4</v>
      </c>
      <c r="AD45" s="37"/>
      <c r="AE45" s="37"/>
    </row>
    <row r="46" spans="1:31">
      <c r="A46" s="37"/>
      <c r="B46" s="37"/>
      <c r="C46" s="37"/>
      <c r="D46" s="37" t="s">
        <v>146</v>
      </c>
      <c r="E46" s="37">
        <v>15.6</v>
      </c>
      <c r="F46" s="37">
        <v>15.6</v>
      </c>
      <c r="G46" s="37">
        <v>15.6</v>
      </c>
      <c r="H46" s="37">
        <v>15.6</v>
      </c>
      <c r="I46" s="37">
        <v>15.6</v>
      </c>
      <c r="J46" s="37">
        <v>15.6</v>
      </c>
      <c r="K46" s="37">
        <v>21</v>
      </c>
      <c r="L46" s="37">
        <v>21</v>
      </c>
      <c r="M46" s="37">
        <v>21</v>
      </c>
      <c r="N46" s="37">
        <v>21</v>
      </c>
      <c r="O46" s="37">
        <v>21</v>
      </c>
      <c r="P46" s="37">
        <v>21</v>
      </c>
      <c r="Q46" s="37">
        <v>21</v>
      </c>
      <c r="R46" s="37">
        <v>21</v>
      </c>
      <c r="S46" s="37">
        <v>21</v>
      </c>
      <c r="T46" s="37">
        <v>21</v>
      </c>
      <c r="U46" s="37">
        <v>21</v>
      </c>
      <c r="V46" s="37">
        <v>15.6</v>
      </c>
      <c r="W46" s="37">
        <v>15.6</v>
      </c>
      <c r="X46" s="37">
        <v>15.6</v>
      </c>
      <c r="Y46" s="37">
        <v>15.6</v>
      </c>
      <c r="Z46" s="37">
        <v>15.6</v>
      </c>
      <c r="AA46" s="37">
        <v>15.6</v>
      </c>
      <c r="AB46" s="37">
        <v>15.6</v>
      </c>
      <c r="AC46" s="37">
        <v>433.8</v>
      </c>
      <c r="AD46" s="37"/>
      <c r="AE46" s="37"/>
    </row>
    <row r="47" spans="1:31">
      <c r="A47" s="37"/>
      <c r="B47" s="37"/>
      <c r="C47" s="37"/>
      <c r="D47" s="37" t="s">
        <v>138</v>
      </c>
      <c r="E47" s="37">
        <v>21</v>
      </c>
      <c r="F47" s="37">
        <v>21</v>
      </c>
      <c r="G47" s="37">
        <v>21</v>
      </c>
      <c r="H47" s="37">
        <v>21</v>
      </c>
      <c r="I47" s="37">
        <v>21</v>
      </c>
      <c r="J47" s="37">
        <v>21</v>
      </c>
      <c r="K47" s="37">
        <v>21</v>
      </c>
      <c r="L47" s="37">
        <v>21</v>
      </c>
      <c r="M47" s="37">
        <v>21</v>
      </c>
      <c r="N47" s="37">
        <v>21</v>
      </c>
      <c r="O47" s="37">
        <v>21</v>
      </c>
      <c r="P47" s="37">
        <v>21</v>
      </c>
      <c r="Q47" s="37">
        <v>21</v>
      </c>
      <c r="R47" s="37">
        <v>21</v>
      </c>
      <c r="S47" s="37">
        <v>21</v>
      </c>
      <c r="T47" s="37">
        <v>21</v>
      </c>
      <c r="U47" s="37">
        <v>21</v>
      </c>
      <c r="V47" s="37">
        <v>21</v>
      </c>
      <c r="W47" s="37">
        <v>21</v>
      </c>
      <c r="X47" s="37">
        <v>21</v>
      </c>
      <c r="Y47" s="37">
        <v>21</v>
      </c>
      <c r="Z47" s="37">
        <v>21</v>
      </c>
      <c r="AA47" s="37">
        <v>21</v>
      </c>
      <c r="AB47" s="37">
        <v>21</v>
      </c>
      <c r="AC47" s="37">
        <v>504</v>
      </c>
      <c r="AD47" s="37"/>
      <c r="AE47" s="37"/>
    </row>
    <row r="48" spans="1:31">
      <c r="A48" s="37"/>
      <c r="B48" s="37"/>
      <c r="C48" s="37"/>
      <c r="D48" s="37" t="s">
        <v>144</v>
      </c>
      <c r="E48" s="37">
        <v>15.6</v>
      </c>
      <c r="F48" s="37">
        <v>15.6</v>
      </c>
      <c r="G48" s="37">
        <v>15.6</v>
      </c>
      <c r="H48" s="37">
        <v>15.6</v>
      </c>
      <c r="I48" s="37">
        <v>15.6</v>
      </c>
      <c r="J48" s="37">
        <v>15.6</v>
      </c>
      <c r="K48" s="37">
        <v>15.6</v>
      </c>
      <c r="L48" s="37">
        <v>15.6</v>
      </c>
      <c r="M48" s="37">
        <v>15.6</v>
      </c>
      <c r="N48" s="37">
        <v>15.6</v>
      </c>
      <c r="O48" s="37">
        <v>15.6</v>
      </c>
      <c r="P48" s="37">
        <v>15.6</v>
      </c>
      <c r="Q48" s="37">
        <v>15.6</v>
      </c>
      <c r="R48" s="37">
        <v>15.6</v>
      </c>
      <c r="S48" s="37">
        <v>15.6</v>
      </c>
      <c r="T48" s="37">
        <v>15.6</v>
      </c>
      <c r="U48" s="37">
        <v>15.6</v>
      </c>
      <c r="V48" s="37">
        <v>15.6</v>
      </c>
      <c r="W48" s="37">
        <v>15.6</v>
      </c>
      <c r="X48" s="37">
        <v>15.6</v>
      </c>
      <c r="Y48" s="37">
        <v>15.6</v>
      </c>
      <c r="Z48" s="37">
        <v>15.6</v>
      </c>
      <c r="AA48" s="37">
        <v>15.6</v>
      </c>
      <c r="AB48" s="37">
        <v>15.6</v>
      </c>
      <c r="AC48" s="37">
        <v>374.4</v>
      </c>
      <c r="AD48" s="37"/>
      <c r="AE48" s="37"/>
    </row>
    <row r="49" spans="1:31">
      <c r="A49" s="37" t="s">
        <v>96</v>
      </c>
      <c r="B49" s="37" t="s">
        <v>120</v>
      </c>
      <c r="C49" s="37" t="s">
        <v>118</v>
      </c>
      <c r="D49" s="37" t="s">
        <v>135</v>
      </c>
      <c r="E49" s="37">
        <v>30</v>
      </c>
      <c r="F49" s="37">
        <v>30</v>
      </c>
      <c r="G49" s="37">
        <v>30</v>
      </c>
      <c r="H49" s="37">
        <v>30</v>
      </c>
      <c r="I49" s="37">
        <v>30</v>
      </c>
      <c r="J49" s="37">
        <v>30</v>
      </c>
      <c r="K49" s="37">
        <v>24</v>
      </c>
      <c r="L49" s="37">
        <v>24</v>
      </c>
      <c r="M49" s="37">
        <v>24</v>
      </c>
      <c r="N49" s="37">
        <v>24</v>
      </c>
      <c r="O49" s="37">
        <v>24</v>
      </c>
      <c r="P49" s="37">
        <v>24</v>
      </c>
      <c r="Q49" s="37">
        <v>24</v>
      </c>
      <c r="R49" s="37">
        <v>24</v>
      </c>
      <c r="S49" s="37">
        <v>24</v>
      </c>
      <c r="T49" s="37">
        <v>24</v>
      </c>
      <c r="U49" s="37">
        <v>24</v>
      </c>
      <c r="V49" s="37">
        <v>24</v>
      </c>
      <c r="W49" s="37">
        <v>24</v>
      </c>
      <c r="X49" s="37">
        <v>24</v>
      </c>
      <c r="Y49" s="37">
        <v>24</v>
      </c>
      <c r="Z49" s="37">
        <v>24</v>
      </c>
      <c r="AA49" s="37">
        <v>30</v>
      </c>
      <c r="AB49" s="37">
        <v>30</v>
      </c>
      <c r="AC49" s="37">
        <v>624</v>
      </c>
      <c r="AD49" s="37">
        <v>4488</v>
      </c>
      <c r="AE49" s="37">
        <v>234017.14</v>
      </c>
    </row>
    <row r="50" spans="1:31">
      <c r="A50" s="37"/>
      <c r="B50" s="37"/>
      <c r="C50" s="37"/>
      <c r="D50" s="37" t="s">
        <v>146</v>
      </c>
      <c r="E50" s="37">
        <v>30</v>
      </c>
      <c r="F50" s="37">
        <v>30</v>
      </c>
      <c r="G50" s="37">
        <v>30</v>
      </c>
      <c r="H50" s="37">
        <v>30</v>
      </c>
      <c r="I50" s="37">
        <v>30</v>
      </c>
      <c r="J50" s="37">
        <v>30</v>
      </c>
      <c r="K50" s="37">
        <v>24</v>
      </c>
      <c r="L50" s="37">
        <v>24</v>
      </c>
      <c r="M50" s="37">
        <v>24</v>
      </c>
      <c r="N50" s="37">
        <v>24</v>
      </c>
      <c r="O50" s="37">
        <v>24</v>
      </c>
      <c r="P50" s="37">
        <v>24</v>
      </c>
      <c r="Q50" s="37">
        <v>24</v>
      </c>
      <c r="R50" s="37">
        <v>24</v>
      </c>
      <c r="S50" s="37">
        <v>24</v>
      </c>
      <c r="T50" s="37">
        <v>24</v>
      </c>
      <c r="U50" s="37">
        <v>24</v>
      </c>
      <c r="V50" s="37">
        <v>24</v>
      </c>
      <c r="W50" s="37">
        <v>30</v>
      </c>
      <c r="X50" s="37">
        <v>30</v>
      </c>
      <c r="Y50" s="37">
        <v>30</v>
      </c>
      <c r="Z50" s="37">
        <v>30</v>
      </c>
      <c r="AA50" s="37">
        <v>30</v>
      </c>
      <c r="AB50" s="37">
        <v>30</v>
      </c>
      <c r="AC50" s="37">
        <v>648</v>
      </c>
      <c r="AD50" s="37"/>
      <c r="AE50" s="37"/>
    </row>
    <row r="51" spans="1:31">
      <c r="A51" s="37"/>
      <c r="B51" s="37"/>
      <c r="C51" s="37"/>
      <c r="D51" s="37" t="s">
        <v>138</v>
      </c>
      <c r="E51" s="37">
        <v>30</v>
      </c>
      <c r="F51" s="37">
        <v>30</v>
      </c>
      <c r="G51" s="37">
        <v>30</v>
      </c>
      <c r="H51" s="37">
        <v>30</v>
      </c>
      <c r="I51" s="37">
        <v>30</v>
      </c>
      <c r="J51" s="37">
        <v>30</v>
      </c>
      <c r="K51" s="37">
        <v>30</v>
      </c>
      <c r="L51" s="37">
        <v>30</v>
      </c>
      <c r="M51" s="37">
        <v>30</v>
      </c>
      <c r="N51" s="37">
        <v>30</v>
      </c>
      <c r="O51" s="37">
        <v>30</v>
      </c>
      <c r="P51" s="37">
        <v>30</v>
      </c>
      <c r="Q51" s="37">
        <v>30</v>
      </c>
      <c r="R51" s="37">
        <v>30</v>
      </c>
      <c r="S51" s="37">
        <v>30</v>
      </c>
      <c r="T51" s="37">
        <v>30</v>
      </c>
      <c r="U51" s="37">
        <v>30</v>
      </c>
      <c r="V51" s="37">
        <v>30</v>
      </c>
      <c r="W51" s="37">
        <v>30</v>
      </c>
      <c r="X51" s="37">
        <v>30</v>
      </c>
      <c r="Y51" s="37">
        <v>30</v>
      </c>
      <c r="Z51" s="37">
        <v>30</v>
      </c>
      <c r="AA51" s="37">
        <v>30</v>
      </c>
      <c r="AB51" s="37">
        <v>30</v>
      </c>
      <c r="AC51" s="37">
        <v>720</v>
      </c>
      <c r="AD51" s="37"/>
      <c r="AE51" s="37"/>
    </row>
    <row r="52" spans="1:31">
      <c r="A52" s="37"/>
      <c r="B52" s="37"/>
      <c r="C52" s="37"/>
      <c r="D52" s="37" t="s">
        <v>144</v>
      </c>
      <c r="E52" s="37">
        <v>30</v>
      </c>
      <c r="F52" s="37">
        <v>30</v>
      </c>
      <c r="G52" s="37">
        <v>30</v>
      </c>
      <c r="H52" s="37">
        <v>30</v>
      </c>
      <c r="I52" s="37">
        <v>30</v>
      </c>
      <c r="J52" s="37">
        <v>30</v>
      </c>
      <c r="K52" s="37">
        <v>30</v>
      </c>
      <c r="L52" s="37">
        <v>30</v>
      </c>
      <c r="M52" s="37">
        <v>30</v>
      </c>
      <c r="N52" s="37">
        <v>30</v>
      </c>
      <c r="O52" s="37">
        <v>30</v>
      </c>
      <c r="P52" s="37">
        <v>30</v>
      </c>
      <c r="Q52" s="37">
        <v>30</v>
      </c>
      <c r="R52" s="37">
        <v>30</v>
      </c>
      <c r="S52" s="37">
        <v>30</v>
      </c>
      <c r="T52" s="37">
        <v>30</v>
      </c>
      <c r="U52" s="37">
        <v>30</v>
      </c>
      <c r="V52" s="37">
        <v>30</v>
      </c>
      <c r="W52" s="37">
        <v>30</v>
      </c>
      <c r="X52" s="37">
        <v>30</v>
      </c>
      <c r="Y52" s="37">
        <v>30</v>
      </c>
      <c r="Z52" s="37">
        <v>30</v>
      </c>
      <c r="AA52" s="37">
        <v>30</v>
      </c>
      <c r="AB52" s="37">
        <v>30</v>
      </c>
      <c r="AC52" s="37">
        <v>720</v>
      </c>
      <c r="AD52" s="37"/>
      <c r="AE52" s="37"/>
    </row>
    <row r="53" spans="1:31">
      <c r="A53" s="37" t="s">
        <v>191</v>
      </c>
      <c r="B53" s="37" t="s">
        <v>192</v>
      </c>
      <c r="C53" s="37" t="s">
        <v>118</v>
      </c>
      <c r="D53" s="37" t="s">
        <v>135</v>
      </c>
      <c r="E53" s="37">
        <v>50</v>
      </c>
      <c r="F53" s="37">
        <v>50</v>
      </c>
      <c r="G53" s="37">
        <v>50</v>
      </c>
      <c r="H53" s="37">
        <v>50</v>
      </c>
      <c r="I53" s="37">
        <v>50</v>
      </c>
      <c r="J53" s="37">
        <v>50</v>
      </c>
      <c r="K53" s="37">
        <v>50</v>
      </c>
      <c r="L53" s="37">
        <v>50</v>
      </c>
      <c r="M53" s="37">
        <v>50</v>
      </c>
      <c r="N53" s="37">
        <v>50</v>
      </c>
      <c r="O53" s="37">
        <v>50</v>
      </c>
      <c r="P53" s="37">
        <v>50</v>
      </c>
      <c r="Q53" s="37">
        <v>50</v>
      </c>
      <c r="R53" s="37">
        <v>50</v>
      </c>
      <c r="S53" s="37">
        <v>50</v>
      </c>
      <c r="T53" s="37">
        <v>50</v>
      </c>
      <c r="U53" s="37">
        <v>50</v>
      </c>
      <c r="V53" s="37">
        <v>50</v>
      </c>
      <c r="W53" s="37">
        <v>50</v>
      </c>
      <c r="X53" s="37">
        <v>50</v>
      </c>
      <c r="Y53" s="37">
        <v>50</v>
      </c>
      <c r="Z53" s="37">
        <v>50</v>
      </c>
      <c r="AA53" s="37">
        <v>50</v>
      </c>
      <c r="AB53" s="37">
        <v>50</v>
      </c>
      <c r="AC53" s="37">
        <v>1200</v>
      </c>
      <c r="AD53" s="37">
        <v>8400</v>
      </c>
      <c r="AE53" s="37">
        <v>438000</v>
      </c>
    </row>
    <row r="54" spans="1:31">
      <c r="A54" s="37"/>
      <c r="B54" s="37"/>
      <c r="C54" s="37"/>
      <c r="D54" s="37" t="s">
        <v>143</v>
      </c>
      <c r="E54" s="37">
        <v>50</v>
      </c>
      <c r="F54" s="37">
        <v>50</v>
      </c>
      <c r="G54" s="37">
        <v>50</v>
      </c>
      <c r="H54" s="37">
        <v>50</v>
      </c>
      <c r="I54" s="37">
        <v>50</v>
      </c>
      <c r="J54" s="37">
        <v>50</v>
      </c>
      <c r="K54" s="37">
        <v>50</v>
      </c>
      <c r="L54" s="37">
        <v>50</v>
      </c>
      <c r="M54" s="37">
        <v>50</v>
      </c>
      <c r="N54" s="37">
        <v>50</v>
      </c>
      <c r="O54" s="37">
        <v>50</v>
      </c>
      <c r="P54" s="37">
        <v>50</v>
      </c>
      <c r="Q54" s="37">
        <v>50</v>
      </c>
      <c r="R54" s="37">
        <v>50</v>
      </c>
      <c r="S54" s="37">
        <v>50</v>
      </c>
      <c r="T54" s="37">
        <v>50</v>
      </c>
      <c r="U54" s="37">
        <v>50</v>
      </c>
      <c r="V54" s="37">
        <v>50</v>
      </c>
      <c r="W54" s="37">
        <v>50</v>
      </c>
      <c r="X54" s="37">
        <v>50</v>
      </c>
      <c r="Y54" s="37">
        <v>50</v>
      </c>
      <c r="Z54" s="37">
        <v>50</v>
      </c>
      <c r="AA54" s="37">
        <v>50</v>
      </c>
      <c r="AB54" s="37">
        <v>50</v>
      </c>
      <c r="AC54" s="37">
        <v>1200</v>
      </c>
      <c r="AD54" s="37"/>
      <c r="AE54" s="37"/>
    </row>
    <row r="55" spans="1:31">
      <c r="A55" s="37"/>
      <c r="B55" s="37"/>
      <c r="C55" s="37"/>
      <c r="D55" s="37" t="s">
        <v>144</v>
      </c>
      <c r="E55" s="37">
        <v>50</v>
      </c>
      <c r="F55" s="37">
        <v>50</v>
      </c>
      <c r="G55" s="37">
        <v>50</v>
      </c>
      <c r="H55" s="37">
        <v>50</v>
      </c>
      <c r="I55" s="37">
        <v>50</v>
      </c>
      <c r="J55" s="37">
        <v>50</v>
      </c>
      <c r="K55" s="37">
        <v>50</v>
      </c>
      <c r="L55" s="37">
        <v>50</v>
      </c>
      <c r="M55" s="37">
        <v>50</v>
      </c>
      <c r="N55" s="37">
        <v>50</v>
      </c>
      <c r="O55" s="37">
        <v>50</v>
      </c>
      <c r="P55" s="37">
        <v>50</v>
      </c>
      <c r="Q55" s="37">
        <v>50</v>
      </c>
      <c r="R55" s="37">
        <v>50</v>
      </c>
      <c r="S55" s="37">
        <v>50</v>
      </c>
      <c r="T55" s="37">
        <v>50</v>
      </c>
      <c r="U55" s="37">
        <v>50</v>
      </c>
      <c r="V55" s="37">
        <v>50</v>
      </c>
      <c r="W55" s="37">
        <v>50</v>
      </c>
      <c r="X55" s="37">
        <v>50</v>
      </c>
      <c r="Y55" s="37">
        <v>50</v>
      </c>
      <c r="Z55" s="37">
        <v>50</v>
      </c>
      <c r="AA55" s="37">
        <v>50</v>
      </c>
      <c r="AB55" s="37">
        <v>50</v>
      </c>
      <c r="AC55" s="37">
        <v>1200</v>
      </c>
      <c r="AD55" s="37"/>
      <c r="AE55" s="37"/>
    </row>
    <row r="56" spans="1:31">
      <c r="A56" s="37" t="s">
        <v>313</v>
      </c>
      <c r="B56" s="37" t="s">
        <v>192</v>
      </c>
      <c r="C56" s="37" t="s">
        <v>118</v>
      </c>
      <c r="D56" s="37" t="s">
        <v>119</v>
      </c>
      <c r="E56" s="37">
        <v>30</v>
      </c>
      <c r="F56" s="37">
        <v>30</v>
      </c>
      <c r="G56" s="37">
        <v>30</v>
      </c>
      <c r="H56" s="37">
        <v>30</v>
      </c>
      <c r="I56" s="37">
        <v>30</v>
      </c>
      <c r="J56" s="37">
        <v>30</v>
      </c>
      <c r="K56" s="37">
        <v>30</v>
      </c>
      <c r="L56" s="37">
        <v>30</v>
      </c>
      <c r="M56" s="37">
        <v>30</v>
      </c>
      <c r="N56" s="37">
        <v>30</v>
      </c>
      <c r="O56" s="37">
        <v>30</v>
      </c>
      <c r="P56" s="37">
        <v>30</v>
      </c>
      <c r="Q56" s="37">
        <v>30</v>
      </c>
      <c r="R56" s="37">
        <v>30</v>
      </c>
      <c r="S56" s="37">
        <v>30</v>
      </c>
      <c r="T56" s="37">
        <v>30</v>
      </c>
      <c r="U56" s="37">
        <v>30</v>
      </c>
      <c r="V56" s="37">
        <v>30</v>
      </c>
      <c r="W56" s="37">
        <v>30</v>
      </c>
      <c r="X56" s="37">
        <v>30</v>
      </c>
      <c r="Y56" s="37">
        <v>30</v>
      </c>
      <c r="Z56" s="37">
        <v>30</v>
      </c>
      <c r="AA56" s="37">
        <v>30</v>
      </c>
      <c r="AB56" s="37">
        <v>30</v>
      </c>
      <c r="AC56" s="37">
        <v>720</v>
      </c>
      <c r="AD56" s="37">
        <v>5040</v>
      </c>
      <c r="AE56" s="37">
        <v>262800</v>
      </c>
    </row>
    <row r="57" spans="1:31">
      <c r="A57" s="37" t="s">
        <v>314</v>
      </c>
      <c r="B57" s="37" t="s">
        <v>192</v>
      </c>
      <c r="C57" s="37" t="s">
        <v>118</v>
      </c>
      <c r="D57" s="37" t="s">
        <v>119</v>
      </c>
      <c r="E57" s="37">
        <v>60</v>
      </c>
      <c r="F57" s="37">
        <v>60</v>
      </c>
      <c r="G57" s="37">
        <v>60</v>
      </c>
      <c r="H57" s="37">
        <v>60</v>
      </c>
      <c r="I57" s="37">
        <v>60</v>
      </c>
      <c r="J57" s="37">
        <v>60</v>
      </c>
      <c r="K57" s="37">
        <v>60</v>
      </c>
      <c r="L57" s="37">
        <v>60</v>
      </c>
      <c r="M57" s="37">
        <v>60</v>
      </c>
      <c r="N57" s="37">
        <v>60</v>
      </c>
      <c r="O57" s="37">
        <v>60</v>
      </c>
      <c r="P57" s="37">
        <v>60</v>
      </c>
      <c r="Q57" s="37">
        <v>60</v>
      </c>
      <c r="R57" s="37">
        <v>60</v>
      </c>
      <c r="S57" s="37">
        <v>60</v>
      </c>
      <c r="T57" s="37">
        <v>60</v>
      </c>
      <c r="U57" s="37">
        <v>60</v>
      </c>
      <c r="V57" s="37">
        <v>60</v>
      </c>
      <c r="W57" s="37">
        <v>60</v>
      </c>
      <c r="X57" s="37">
        <v>60</v>
      </c>
      <c r="Y57" s="37">
        <v>60</v>
      </c>
      <c r="Z57" s="37">
        <v>60</v>
      </c>
      <c r="AA57" s="37">
        <v>60</v>
      </c>
      <c r="AB57" s="37">
        <v>60</v>
      </c>
      <c r="AC57" s="37">
        <v>1440</v>
      </c>
      <c r="AD57" s="37">
        <v>10080</v>
      </c>
      <c r="AE57" s="37">
        <v>525600</v>
      </c>
    </row>
    <row r="58" spans="1:31">
      <c r="A58" s="37" t="s">
        <v>141</v>
      </c>
      <c r="B58" s="37" t="s">
        <v>117</v>
      </c>
      <c r="C58" s="37" t="s">
        <v>118</v>
      </c>
      <c r="D58" s="37" t="s">
        <v>135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1</v>
      </c>
      <c r="M58" s="37">
        <v>1</v>
      </c>
      <c r="N58" s="37">
        <v>1</v>
      </c>
      <c r="O58" s="37">
        <v>1</v>
      </c>
      <c r="P58" s="37">
        <v>1</v>
      </c>
      <c r="Q58" s="37">
        <v>1</v>
      </c>
      <c r="R58" s="37">
        <v>1</v>
      </c>
      <c r="S58" s="37">
        <v>1</v>
      </c>
      <c r="T58" s="37">
        <v>1</v>
      </c>
      <c r="U58" s="37">
        <v>1</v>
      </c>
      <c r="V58" s="37">
        <v>1</v>
      </c>
      <c r="W58" s="37">
        <v>1</v>
      </c>
      <c r="X58" s="37">
        <v>1</v>
      </c>
      <c r="Y58" s="37">
        <v>1</v>
      </c>
      <c r="Z58" s="37">
        <v>1</v>
      </c>
      <c r="AA58" s="37">
        <v>0</v>
      </c>
      <c r="AB58" s="37">
        <v>0</v>
      </c>
      <c r="AC58" s="37">
        <v>15</v>
      </c>
      <c r="AD58" s="37">
        <v>86</v>
      </c>
      <c r="AE58" s="37">
        <v>4484.29</v>
      </c>
    </row>
    <row r="59" spans="1:31">
      <c r="A59" s="37"/>
      <c r="B59" s="37"/>
      <c r="C59" s="37"/>
      <c r="D59" s="37" t="s">
        <v>143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7">
        <v>1</v>
      </c>
      <c r="N59" s="37">
        <v>1</v>
      </c>
      <c r="O59" s="37">
        <v>1</v>
      </c>
      <c r="P59" s="37">
        <v>1</v>
      </c>
      <c r="Q59" s="37">
        <v>1</v>
      </c>
      <c r="R59" s="37">
        <v>1</v>
      </c>
      <c r="S59" s="37">
        <v>1</v>
      </c>
      <c r="T59" s="37">
        <v>1</v>
      </c>
      <c r="U59" s="37">
        <v>1</v>
      </c>
      <c r="V59" s="37">
        <v>1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11</v>
      </c>
      <c r="AD59" s="37"/>
      <c r="AE59" s="37"/>
    </row>
    <row r="60" spans="1:31">
      <c r="A60" s="37"/>
      <c r="B60" s="37"/>
      <c r="C60" s="37"/>
      <c r="D60" s="37" t="s">
        <v>144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/>
      <c r="AE60" s="37"/>
    </row>
    <row r="61" spans="1:31">
      <c r="A61" s="37" t="s">
        <v>140</v>
      </c>
      <c r="B61" s="37" t="s">
        <v>117</v>
      </c>
      <c r="C61" s="37" t="s">
        <v>118</v>
      </c>
      <c r="D61" s="37" t="s">
        <v>119</v>
      </c>
      <c r="E61" s="37">
        <v>1</v>
      </c>
      <c r="F61" s="37">
        <v>1</v>
      </c>
      <c r="G61" s="37">
        <v>1</v>
      </c>
      <c r="H61" s="37">
        <v>1</v>
      </c>
      <c r="I61" s="37">
        <v>1</v>
      </c>
      <c r="J61" s="37">
        <v>1</v>
      </c>
      <c r="K61" s="37">
        <v>1</v>
      </c>
      <c r="L61" s="37">
        <v>1</v>
      </c>
      <c r="M61" s="37">
        <v>1</v>
      </c>
      <c r="N61" s="37">
        <v>1</v>
      </c>
      <c r="O61" s="37">
        <v>1</v>
      </c>
      <c r="P61" s="37">
        <v>1</v>
      </c>
      <c r="Q61" s="37">
        <v>1</v>
      </c>
      <c r="R61" s="37">
        <v>1</v>
      </c>
      <c r="S61" s="37">
        <v>1</v>
      </c>
      <c r="T61" s="37">
        <v>1</v>
      </c>
      <c r="U61" s="37">
        <v>1</v>
      </c>
      <c r="V61" s="37">
        <v>1</v>
      </c>
      <c r="W61" s="37">
        <v>1</v>
      </c>
      <c r="X61" s="37">
        <v>1</v>
      </c>
      <c r="Y61" s="37">
        <v>1</v>
      </c>
      <c r="Z61" s="37">
        <v>1</v>
      </c>
      <c r="AA61" s="37">
        <v>1</v>
      </c>
      <c r="AB61" s="3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132</v>
      </c>
      <c r="B62" s="37" t="s">
        <v>133</v>
      </c>
      <c r="C62" s="37" t="s">
        <v>118</v>
      </c>
      <c r="D62" s="37" t="s">
        <v>119</v>
      </c>
      <c r="E62" s="37">
        <v>4</v>
      </c>
      <c r="F62" s="37">
        <v>4</v>
      </c>
      <c r="G62" s="37">
        <v>4</v>
      </c>
      <c r="H62" s="37">
        <v>4</v>
      </c>
      <c r="I62" s="37">
        <v>4</v>
      </c>
      <c r="J62" s="37">
        <v>4</v>
      </c>
      <c r="K62" s="37">
        <v>4</v>
      </c>
      <c r="L62" s="37">
        <v>4</v>
      </c>
      <c r="M62" s="37">
        <v>4</v>
      </c>
      <c r="N62" s="37">
        <v>4</v>
      </c>
      <c r="O62" s="37">
        <v>4</v>
      </c>
      <c r="P62" s="37">
        <v>4</v>
      </c>
      <c r="Q62" s="37">
        <v>4</v>
      </c>
      <c r="R62" s="37">
        <v>4</v>
      </c>
      <c r="S62" s="37">
        <v>4</v>
      </c>
      <c r="T62" s="37">
        <v>4</v>
      </c>
      <c r="U62" s="37">
        <v>4</v>
      </c>
      <c r="V62" s="37">
        <v>4</v>
      </c>
      <c r="W62" s="37">
        <v>4</v>
      </c>
      <c r="X62" s="37">
        <v>4</v>
      </c>
      <c r="Y62" s="37">
        <v>4</v>
      </c>
      <c r="Z62" s="37">
        <v>4</v>
      </c>
      <c r="AA62" s="37">
        <v>4</v>
      </c>
      <c r="AB62" s="3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193</v>
      </c>
      <c r="B63" s="37" t="s">
        <v>120</v>
      </c>
      <c r="C63" s="37" t="s">
        <v>194</v>
      </c>
      <c r="D63" s="37" t="s">
        <v>119</v>
      </c>
      <c r="E63" s="37">
        <v>13</v>
      </c>
      <c r="F63" s="37">
        <v>13</v>
      </c>
      <c r="G63" s="37">
        <v>13</v>
      </c>
      <c r="H63" s="37">
        <v>13</v>
      </c>
      <c r="I63" s="37">
        <v>13</v>
      </c>
      <c r="J63" s="37">
        <v>13</v>
      </c>
      <c r="K63" s="37">
        <v>13</v>
      </c>
      <c r="L63" s="37">
        <v>13</v>
      </c>
      <c r="M63" s="37">
        <v>13</v>
      </c>
      <c r="N63" s="37">
        <v>13</v>
      </c>
      <c r="O63" s="37">
        <v>13</v>
      </c>
      <c r="P63" s="37">
        <v>13</v>
      </c>
      <c r="Q63" s="37">
        <v>13</v>
      </c>
      <c r="R63" s="37">
        <v>13</v>
      </c>
      <c r="S63" s="37">
        <v>13</v>
      </c>
      <c r="T63" s="37">
        <v>13</v>
      </c>
      <c r="U63" s="37">
        <v>13</v>
      </c>
      <c r="V63" s="37">
        <v>13</v>
      </c>
      <c r="W63" s="37">
        <v>13</v>
      </c>
      <c r="X63" s="37">
        <v>13</v>
      </c>
      <c r="Y63" s="37">
        <v>13</v>
      </c>
      <c r="Z63" s="37">
        <v>13</v>
      </c>
      <c r="AA63" s="37">
        <v>13</v>
      </c>
      <c r="AB63" s="3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195</v>
      </c>
      <c r="D64" s="37" t="s">
        <v>119</v>
      </c>
      <c r="E64" s="37">
        <v>13</v>
      </c>
      <c r="F64" s="37">
        <v>13</v>
      </c>
      <c r="G64" s="37">
        <v>13</v>
      </c>
      <c r="H64" s="37">
        <v>13</v>
      </c>
      <c r="I64" s="37">
        <v>13</v>
      </c>
      <c r="J64" s="37">
        <v>13</v>
      </c>
      <c r="K64" s="37">
        <v>13</v>
      </c>
      <c r="L64" s="37">
        <v>13</v>
      </c>
      <c r="M64" s="37">
        <v>13</v>
      </c>
      <c r="N64" s="37">
        <v>13</v>
      </c>
      <c r="O64" s="37">
        <v>13</v>
      </c>
      <c r="P64" s="37">
        <v>13</v>
      </c>
      <c r="Q64" s="37">
        <v>13</v>
      </c>
      <c r="R64" s="37">
        <v>13</v>
      </c>
      <c r="S64" s="37">
        <v>13</v>
      </c>
      <c r="T64" s="37">
        <v>13</v>
      </c>
      <c r="U64" s="37">
        <v>13</v>
      </c>
      <c r="V64" s="37">
        <v>13</v>
      </c>
      <c r="W64" s="37">
        <v>13</v>
      </c>
      <c r="X64" s="37">
        <v>13</v>
      </c>
      <c r="Y64" s="37">
        <v>13</v>
      </c>
      <c r="Z64" s="37">
        <v>13</v>
      </c>
      <c r="AA64" s="37">
        <v>13</v>
      </c>
      <c r="AB64" s="3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118</v>
      </c>
      <c r="D65" s="37" t="s">
        <v>119</v>
      </c>
      <c r="E65" s="37">
        <v>13</v>
      </c>
      <c r="F65" s="37">
        <v>13</v>
      </c>
      <c r="G65" s="37">
        <v>13</v>
      </c>
      <c r="H65" s="37">
        <v>13</v>
      </c>
      <c r="I65" s="37">
        <v>13</v>
      </c>
      <c r="J65" s="37">
        <v>13</v>
      </c>
      <c r="K65" s="37">
        <v>13</v>
      </c>
      <c r="L65" s="37">
        <v>13</v>
      </c>
      <c r="M65" s="37">
        <v>13</v>
      </c>
      <c r="N65" s="37">
        <v>13</v>
      </c>
      <c r="O65" s="37">
        <v>13</v>
      </c>
      <c r="P65" s="37">
        <v>13</v>
      </c>
      <c r="Q65" s="37">
        <v>13</v>
      </c>
      <c r="R65" s="37">
        <v>13</v>
      </c>
      <c r="S65" s="37">
        <v>13</v>
      </c>
      <c r="T65" s="37">
        <v>13</v>
      </c>
      <c r="U65" s="37">
        <v>13</v>
      </c>
      <c r="V65" s="37">
        <v>13</v>
      </c>
      <c r="W65" s="37">
        <v>13</v>
      </c>
      <c r="X65" s="37">
        <v>13</v>
      </c>
      <c r="Y65" s="37">
        <v>13</v>
      </c>
      <c r="Z65" s="37">
        <v>13</v>
      </c>
      <c r="AA65" s="37">
        <v>13</v>
      </c>
      <c r="AB65" s="37">
        <v>13</v>
      </c>
      <c r="AC65" s="37">
        <v>312</v>
      </c>
      <c r="AD65" s="37">
        <v>2184</v>
      </c>
      <c r="AE65" s="37"/>
    </row>
    <row r="66" spans="1:31">
      <c r="A66" s="37" t="s">
        <v>196</v>
      </c>
      <c r="B66" s="37" t="s">
        <v>120</v>
      </c>
      <c r="C66" s="37" t="s">
        <v>118</v>
      </c>
      <c r="D66" s="37" t="s">
        <v>119</v>
      </c>
      <c r="E66" s="37">
        <v>6.7</v>
      </c>
      <c r="F66" s="37">
        <v>6.7</v>
      </c>
      <c r="G66" s="37">
        <v>6.7</v>
      </c>
      <c r="H66" s="37">
        <v>6.7</v>
      </c>
      <c r="I66" s="37">
        <v>6.7</v>
      </c>
      <c r="J66" s="37">
        <v>6.7</v>
      </c>
      <c r="K66" s="37">
        <v>6.7</v>
      </c>
      <c r="L66" s="37">
        <v>6.7</v>
      </c>
      <c r="M66" s="37">
        <v>6.7</v>
      </c>
      <c r="N66" s="37">
        <v>6.7</v>
      </c>
      <c r="O66" s="37">
        <v>6.7</v>
      </c>
      <c r="P66" s="37">
        <v>6.7</v>
      </c>
      <c r="Q66" s="37">
        <v>6.7</v>
      </c>
      <c r="R66" s="37">
        <v>6.7</v>
      </c>
      <c r="S66" s="37">
        <v>6.7</v>
      </c>
      <c r="T66" s="37">
        <v>6.7</v>
      </c>
      <c r="U66" s="37">
        <v>6.7</v>
      </c>
      <c r="V66" s="37">
        <v>6.7</v>
      </c>
      <c r="W66" s="37">
        <v>6.7</v>
      </c>
      <c r="X66" s="37">
        <v>6.7</v>
      </c>
      <c r="Y66" s="37">
        <v>6.7</v>
      </c>
      <c r="Z66" s="37">
        <v>6.7</v>
      </c>
      <c r="AA66" s="37">
        <v>6.7</v>
      </c>
      <c r="AB66" s="3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197</v>
      </c>
      <c r="B67" s="37" t="s">
        <v>120</v>
      </c>
      <c r="C67" s="37" t="s">
        <v>118</v>
      </c>
      <c r="D67" s="37" t="s">
        <v>119</v>
      </c>
      <c r="E67" s="37">
        <v>60</v>
      </c>
      <c r="F67" s="37">
        <v>60</v>
      </c>
      <c r="G67" s="37">
        <v>60</v>
      </c>
      <c r="H67" s="37">
        <v>60</v>
      </c>
      <c r="I67" s="37">
        <v>60</v>
      </c>
      <c r="J67" s="37">
        <v>60</v>
      </c>
      <c r="K67" s="37">
        <v>60</v>
      </c>
      <c r="L67" s="37">
        <v>60</v>
      </c>
      <c r="M67" s="37">
        <v>60</v>
      </c>
      <c r="N67" s="37">
        <v>60</v>
      </c>
      <c r="O67" s="37">
        <v>60</v>
      </c>
      <c r="P67" s="37">
        <v>60</v>
      </c>
      <c r="Q67" s="37">
        <v>60</v>
      </c>
      <c r="R67" s="37">
        <v>60</v>
      </c>
      <c r="S67" s="37">
        <v>60</v>
      </c>
      <c r="T67" s="37">
        <v>60</v>
      </c>
      <c r="U67" s="37">
        <v>60</v>
      </c>
      <c r="V67" s="37">
        <v>60</v>
      </c>
      <c r="W67" s="37">
        <v>60</v>
      </c>
      <c r="X67" s="37">
        <v>60</v>
      </c>
      <c r="Y67" s="37">
        <v>60</v>
      </c>
      <c r="Z67" s="37">
        <v>60</v>
      </c>
      <c r="AA67" s="37">
        <v>60</v>
      </c>
      <c r="AB67" s="3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198</v>
      </c>
      <c r="B68" s="37" t="s">
        <v>120</v>
      </c>
      <c r="C68" s="37" t="s">
        <v>118</v>
      </c>
      <c r="D68" s="37" t="s">
        <v>119</v>
      </c>
      <c r="E68" s="37">
        <v>16</v>
      </c>
      <c r="F68" s="37">
        <v>16</v>
      </c>
      <c r="G68" s="37">
        <v>16</v>
      </c>
      <c r="H68" s="37">
        <v>16</v>
      </c>
      <c r="I68" s="37">
        <v>16</v>
      </c>
      <c r="J68" s="37">
        <v>16</v>
      </c>
      <c r="K68" s="37">
        <v>16</v>
      </c>
      <c r="L68" s="37">
        <v>16</v>
      </c>
      <c r="M68" s="37">
        <v>16</v>
      </c>
      <c r="N68" s="37">
        <v>16</v>
      </c>
      <c r="O68" s="37">
        <v>16</v>
      </c>
      <c r="P68" s="37">
        <v>16</v>
      </c>
      <c r="Q68" s="37">
        <v>16</v>
      </c>
      <c r="R68" s="37">
        <v>16</v>
      </c>
      <c r="S68" s="37">
        <v>16</v>
      </c>
      <c r="T68" s="37">
        <v>16</v>
      </c>
      <c r="U68" s="37">
        <v>16</v>
      </c>
      <c r="V68" s="37">
        <v>16</v>
      </c>
      <c r="W68" s="37">
        <v>16</v>
      </c>
      <c r="X68" s="37">
        <v>16</v>
      </c>
      <c r="Y68" s="37">
        <v>16</v>
      </c>
      <c r="Z68" s="37">
        <v>16</v>
      </c>
      <c r="AA68" s="37">
        <v>16</v>
      </c>
      <c r="AB68" s="3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142</v>
      </c>
      <c r="B69" s="37" t="s">
        <v>126</v>
      </c>
      <c r="C69" s="37" t="s">
        <v>118</v>
      </c>
      <c r="D69" s="37" t="s">
        <v>119</v>
      </c>
      <c r="E69" s="37">
        <v>120</v>
      </c>
      <c r="F69" s="37">
        <v>120</v>
      </c>
      <c r="G69" s="37">
        <v>120</v>
      </c>
      <c r="H69" s="37">
        <v>120</v>
      </c>
      <c r="I69" s="37">
        <v>120</v>
      </c>
      <c r="J69" s="37">
        <v>120</v>
      </c>
      <c r="K69" s="37">
        <v>120</v>
      </c>
      <c r="L69" s="37">
        <v>120</v>
      </c>
      <c r="M69" s="37">
        <v>120</v>
      </c>
      <c r="N69" s="37">
        <v>120</v>
      </c>
      <c r="O69" s="37">
        <v>120</v>
      </c>
      <c r="P69" s="37">
        <v>120</v>
      </c>
      <c r="Q69" s="37">
        <v>120</v>
      </c>
      <c r="R69" s="37">
        <v>120</v>
      </c>
      <c r="S69" s="37">
        <v>120</v>
      </c>
      <c r="T69" s="37">
        <v>120</v>
      </c>
      <c r="U69" s="37">
        <v>120</v>
      </c>
      <c r="V69" s="37">
        <v>120</v>
      </c>
      <c r="W69" s="37">
        <v>120</v>
      </c>
      <c r="X69" s="37">
        <v>120</v>
      </c>
      <c r="Y69" s="37">
        <v>120</v>
      </c>
      <c r="Z69" s="37">
        <v>120</v>
      </c>
      <c r="AA69" s="37">
        <v>120</v>
      </c>
      <c r="AB69" s="3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124</v>
      </c>
      <c r="B70" s="37" t="s">
        <v>117</v>
      </c>
      <c r="C70" s="37" t="s">
        <v>118</v>
      </c>
      <c r="D70" s="37" t="s">
        <v>119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</row>
    <row r="71" spans="1:31">
      <c r="A71" s="37" t="s">
        <v>125</v>
      </c>
      <c r="B71" s="37" t="s">
        <v>126</v>
      </c>
      <c r="C71" s="37" t="s">
        <v>118</v>
      </c>
      <c r="D71" s="37" t="s">
        <v>119</v>
      </c>
      <c r="E71" s="37">
        <v>0.2</v>
      </c>
      <c r="F71" s="37">
        <v>0.2</v>
      </c>
      <c r="G71" s="37">
        <v>0.2</v>
      </c>
      <c r="H71" s="37">
        <v>0.2</v>
      </c>
      <c r="I71" s="37">
        <v>0.2</v>
      </c>
      <c r="J71" s="37">
        <v>0.2</v>
      </c>
      <c r="K71" s="37">
        <v>0.2</v>
      </c>
      <c r="L71" s="37">
        <v>0.2</v>
      </c>
      <c r="M71" s="37">
        <v>0.2</v>
      </c>
      <c r="N71" s="37">
        <v>0.2</v>
      </c>
      <c r="O71" s="37">
        <v>0.2</v>
      </c>
      <c r="P71" s="37">
        <v>0.2</v>
      </c>
      <c r="Q71" s="37">
        <v>0.2</v>
      </c>
      <c r="R71" s="37">
        <v>0.2</v>
      </c>
      <c r="S71" s="37">
        <v>0.2</v>
      </c>
      <c r="T71" s="37">
        <v>0.2</v>
      </c>
      <c r="U71" s="37">
        <v>0.2</v>
      </c>
      <c r="V71" s="37">
        <v>0.2</v>
      </c>
      <c r="W71" s="37">
        <v>0.2</v>
      </c>
      <c r="X71" s="37">
        <v>0.2</v>
      </c>
      <c r="Y71" s="37">
        <v>0.2</v>
      </c>
      <c r="Z71" s="37">
        <v>0.2</v>
      </c>
      <c r="AA71" s="37">
        <v>0.2</v>
      </c>
      <c r="AB71" s="3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127</v>
      </c>
      <c r="B72" s="37" t="s">
        <v>126</v>
      </c>
      <c r="C72" s="37" t="s">
        <v>128</v>
      </c>
      <c r="D72" s="37" t="s">
        <v>119</v>
      </c>
      <c r="E72" s="37">
        <v>1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>
        <v>1</v>
      </c>
      <c r="Q72" s="37">
        <v>1</v>
      </c>
      <c r="R72" s="37">
        <v>1</v>
      </c>
      <c r="S72" s="37">
        <v>1</v>
      </c>
      <c r="T72" s="37">
        <v>1</v>
      </c>
      <c r="U72" s="37">
        <v>1</v>
      </c>
      <c r="V72" s="37">
        <v>1</v>
      </c>
      <c r="W72" s="37">
        <v>1</v>
      </c>
      <c r="X72" s="37">
        <v>1</v>
      </c>
      <c r="Y72" s="37">
        <v>1</v>
      </c>
      <c r="Z72" s="37">
        <v>1</v>
      </c>
      <c r="AA72" s="37">
        <v>1</v>
      </c>
      <c r="AB72" s="3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129</v>
      </c>
      <c r="D73" s="36" t="s">
        <v>119</v>
      </c>
      <c r="E73" s="36">
        <v>0.5</v>
      </c>
      <c r="F73" s="36">
        <v>0.5</v>
      </c>
      <c r="G73" s="36">
        <v>0.5</v>
      </c>
      <c r="H73" s="36">
        <v>0.5</v>
      </c>
      <c r="I73" s="36">
        <v>0.5</v>
      </c>
      <c r="J73" s="36">
        <v>0.5</v>
      </c>
      <c r="K73" s="36">
        <v>0.5</v>
      </c>
      <c r="L73" s="36">
        <v>0.5</v>
      </c>
      <c r="M73" s="36">
        <v>0.5</v>
      </c>
      <c r="N73" s="36">
        <v>0.5</v>
      </c>
      <c r="O73" s="36">
        <v>0.5</v>
      </c>
      <c r="P73" s="36">
        <v>0.5</v>
      </c>
      <c r="Q73" s="36">
        <v>0.5</v>
      </c>
      <c r="R73" s="36">
        <v>0.5</v>
      </c>
      <c r="S73" s="36">
        <v>0.5</v>
      </c>
      <c r="T73" s="36">
        <v>0.5</v>
      </c>
      <c r="U73" s="36">
        <v>0.5</v>
      </c>
      <c r="V73" s="36">
        <v>0.5</v>
      </c>
      <c r="W73" s="36">
        <v>0.5</v>
      </c>
      <c r="X73" s="36">
        <v>0.5</v>
      </c>
      <c r="Y73" s="36">
        <v>0.5</v>
      </c>
      <c r="Z73" s="36">
        <v>0.5</v>
      </c>
      <c r="AA73" s="36">
        <v>0.5</v>
      </c>
      <c r="AB73" s="36">
        <v>0.5</v>
      </c>
      <c r="AC73" s="36">
        <v>12</v>
      </c>
      <c r="AD73" s="36">
        <v>84</v>
      </c>
    </row>
    <row r="74" spans="1:31">
      <c r="C74" s="36" t="s">
        <v>118</v>
      </c>
      <c r="D74" s="36" t="s">
        <v>119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199</v>
      </c>
      <c r="B75" s="36" t="s">
        <v>126</v>
      </c>
      <c r="C75" s="36" t="s">
        <v>118</v>
      </c>
      <c r="D75" s="36" t="s">
        <v>119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315</v>
      </c>
      <c r="B76" s="36" t="s">
        <v>117</v>
      </c>
      <c r="C76" s="36" t="s">
        <v>118</v>
      </c>
      <c r="D76" s="36" t="s">
        <v>119</v>
      </c>
      <c r="E76" s="38">
        <v>0.05</v>
      </c>
      <c r="F76" s="38">
        <v>0.05</v>
      </c>
      <c r="G76" s="38">
        <v>0.05</v>
      </c>
      <c r="H76" s="38">
        <v>0.05</v>
      </c>
      <c r="I76" s="38">
        <v>0.05</v>
      </c>
      <c r="J76" s="38">
        <v>0.05</v>
      </c>
      <c r="K76" s="38">
        <v>0.05</v>
      </c>
      <c r="L76" s="38">
        <v>0.05</v>
      </c>
      <c r="M76" s="38">
        <v>0.05</v>
      </c>
      <c r="N76" s="38">
        <v>0.05</v>
      </c>
      <c r="O76" s="38">
        <v>0.05</v>
      </c>
      <c r="P76" s="38">
        <v>0.05</v>
      </c>
      <c r="Q76" s="38">
        <v>0.05</v>
      </c>
      <c r="R76" s="38">
        <v>0.05</v>
      </c>
      <c r="S76" s="38">
        <v>0.05</v>
      </c>
      <c r="T76" s="38">
        <v>0.05</v>
      </c>
      <c r="U76" s="38">
        <v>0.05</v>
      </c>
      <c r="V76" s="38">
        <v>0.05</v>
      </c>
      <c r="W76" s="38">
        <v>0.05</v>
      </c>
      <c r="X76" s="38">
        <v>0.05</v>
      </c>
      <c r="Y76" s="38">
        <v>0.05</v>
      </c>
      <c r="Z76" s="38">
        <v>0.05</v>
      </c>
      <c r="AA76" s="38">
        <v>0.05</v>
      </c>
      <c r="AB76" s="38">
        <v>0.05</v>
      </c>
      <c r="AC76" s="36">
        <v>1.2</v>
      </c>
      <c r="AD76" s="36">
        <v>8.4</v>
      </c>
      <c r="AE76" s="36">
        <v>438</v>
      </c>
    </row>
    <row r="77" spans="1:31">
      <c r="A77" s="36" t="s">
        <v>316</v>
      </c>
      <c r="B77" s="36" t="s">
        <v>117</v>
      </c>
      <c r="C77" s="36" t="s">
        <v>118</v>
      </c>
      <c r="D77" s="36" t="s">
        <v>119</v>
      </c>
      <c r="E77" s="38">
        <v>0.2</v>
      </c>
      <c r="F77" s="38">
        <v>0.2</v>
      </c>
      <c r="G77" s="38">
        <v>0.2</v>
      </c>
      <c r="H77" s="38">
        <v>0.2</v>
      </c>
      <c r="I77" s="38">
        <v>0.2</v>
      </c>
      <c r="J77" s="38">
        <v>0.2</v>
      </c>
      <c r="K77" s="38">
        <v>0.2</v>
      </c>
      <c r="L77" s="38">
        <v>0.2</v>
      </c>
      <c r="M77" s="38">
        <v>0.2</v>
      </c>
      <c r="N77" s="38">
        <v>0.2</v>
      </c>
      <c r="O77" s="38">
        <v>0.2</v>
      </c>
      <c r="P77" s="38">
        <v>0.2</v>
      </c>
      <c r="Q77" s="38">
        <v>0.2</v>
      </c>
      <c r="R77" s="38">
        <v>0.2</v>
      </c>
      <c r="S77" s="38">
        <v>0.2</v>
      </c>
      <c r="T77" s="38">
        <v>0.2</v>
      </c>
      <c r="U77" s="38">
        <v>0.2</v>
      </c>
      <c r="V77" s="38">
        <v>0.2</v>
      </c>
      <c r="W77" s="38">
        <v>0.2</v>
      </c>
      <c r="X77" s="38">
        <v>0.2</v>
      </c>
      <c r="Y77" s="38">
        <v>0.2</v>
      </c>
      <c r="Z77" s="38">
        <v>0.2</v>
      </c>
      <c r="AA77" s="38">
        <v>0.2</v>
      </c>
      <c r="AB77" s="38">
        <v>0.2</v>
      </c>
      <c r="AC77" s="36">
        <v>4.8</v>
      </c>
      <c r="AD77" s="36">
        <v>33.6</v>
      </c>
      <c r="AE77" s="36">
        <v>1752</v>
      </c>
    </row>
    <row r="78" spans="1:31">
      <c r="A78" s="36" t="s">
        <v>317</v>
      </c>
      <c r="B78" s="36" t="s">
        <v>120</v>
      </c>
      <c r="C78" s="36" t="s">
        <v>118</v>
      </c>
      <c r="D78" s="36" t="s">
        <v>119</v>
      </c>
      <c r="E78" s="38">
        <v>48.8</v>
      </c>
      <c r="F78" s="38">
        <v>48.8</v>
      </c>
      <c r="G78" s="38">
        <v>48.8</v>
      </c>
      <c r="H78" s="38">
        <v>48.8</v>
      </c>
      <c r="I78" s="38">
        <v>48.8</v>
      </c>
      <c r="J78" s="38">
        <v>48.8</v>
      </c>
      <c r="K78" s="38">
        <v>48.8</v>
      </c>
      <c r="L78" s="38">
        <v>48.8</v>
      </c>
      <c r="M78" s="38">
        <v>48.8</v>
      </c>
      <c r="N78" s="38">
        <v>48.8</v>
      </c>
      <c r="O78" s="38">
        <v>48.8</v>
      </c>
      <c r="P78" s="38">
        <v>48.8</v>
      </c>
      <c r="Q78" s="38">
        <v>48.8</v>
      </c>
      <c r="R78" s="38">
        <v>48.8</v>
      </c>
      <c r="S78" s="38">
        <v>48.8</v>
      </c>
      <c r="T78" s="38">
        <v>48.8</v>
      </c>
      <c r="U78" s="38">
        <v>48.8</v>
      </c>
      <c r="V78" s="38">
        <v>48.8</v>
      </c>
      <c r="W78" s="38">
        <v>48.8</v>
      </c>
      <c r="X78" s="38">
        <v>48.8</v>
      </c>
      <c r="Y78" s="38">
        <v>48.8</v>
      </c>
      <c r="Z78" s="38">
        <v>48.8</v>
      </c>
      <c r="AA78" s="38">
        <v>48.8</v>
      </c>
      <c r="AB78" s="38">
        <v>48.8</v>
      </c>
      <c r="AC78" s="36">
        <v>1171.2</v>
      </c>
      <c r="AD78" s="36">
        <v>8198.4</v>
      </c>
      <c r="AE78" s="36">
        <v>427488</v>
      </c>
    </row>
    <row r="79" spans="1:31">
      <c r="A79" s="36" t="s">
        <v>318</v>
      </c>
      <c r="B79" s="36" t="s">
        <v>120</v>
      </c>
      <c r="C79" s="36" t="s">
        <v>118</v>
      </c>
      <c r="D79" s="36" t="s">
        <v>119</v>
      </c>
      <c r="E79" s="38">
        <v>55</v>
      </c>
      <c r="F79" s="38">
        <v>55</v>
      </c>
      <c r="G79" s="38">
        <v>55</v>
      </c>
      <c r="H79" s="38">
        <v>55</v>
      </c>
      <c r="I79" s="38">
        <v>55</v>
      </c>
      <c r="J79" s="38">
        <v>55</v>
      </c>
      <c r="K79" s="38">
        <v>55</v>
      </c>
      <c r="L79" s="38">
        <v>55</v>
      </c>
      <c r="M79" s="38">
        <v>55</v>
      </c>
      <c r="N79" s="38">
        <v>55</v>
      </c>
      <c r="O79" s="38">
        <v>55</v>
      </c>
      <c r="P79" s="38">
        <v>55</v>
      </c>
      <c r="Q79" s="38">
        <v>55</v>
      </c>
      <c r="R79" s="38">
        <v>55</v>
      </c>
      <c r="S79" s="38">
        <v>55</v>
      </c>
      <c r="T79" s="38">
        <v>55</v>
      </c>
      <c r="U79" s="38">
        <v>55</v>
      </c>
      <c r="V79" s="38">
        <v>55</v>
      </c>
      <c r="W79" s="38">
        <v>55</v>
      </c>
      <c r="X79" s="38">
        <v>55</v>
      </c>
      <c r="Y79" s="38">
        <v>55</v>
      </c>
      <c r="Z79" s="38">
        <v>55</v>
      </c>
      <c r="AA79" s="38">
        <v>55</v>
      </c>
      <c r="AB79" s="38">
        <v>55</v>
      </c>
      <c r="AC79" s="36">
        <v>1320</v>
      </c>
      <c r="AD79" s="36">
        <v>9240</v>
      </c>
      <c r="AE79" s="36">
        <v>481800</v>
      </c>
    </row>
    <row r="80" spans="1:31">
      <c r="A80" s="36" t="s">
        <v>319</v>
      </c>
      <c r="B80" s="36" t="s">
        <v>117</v>
      </c>
      <c r="C80" s="36" t="s">
        <v>118</v>
      </c>
      <c r="D80" s="36" t="s">
        <v>119</v>
      </c>
      <c r="E80" s="38">
        <v>0.05</v>
      </c>
      <c r="F80" s="38">
        <v>0.05</v>
      </c>
      <c r="G80" s="38">
        <v>0.05</v>
      </c>
      <c r="H80" s="38">
        <v>0.05</v>
      </c>
      <c r="I80" s="38">
        <v>0.05</v>
      </c>
      <c r="J80" s="38">
        <v>0.05</v>
      </c>
      <c r="K80" s="38">
        <v>0.05</v>
      </c>
      <c r="L80" s="38">
        <v>0.05</v>
      </c>
      <c r="M80" s="38">
        <v>0.05</v>
      </c>
      <c r="N80" s="38">
        <v>0.05</v>
      </c>
      <c r="O80" s="38">
        <v>0.05</v>
      </c>
      <c r="P80" s="38">
        <v>0.05</v>
      </c>
      <c r="Q80" s="38">
        <v>0.05</v>
      </c>
      <c r="R80" s="38">
        <v>0.05</v>
      </c>
      <c r="S80" s="38">
        <v>0.05</v>
      </c>
      <c r="T80" s="38">
        <v>0.05</v>
      </c>
      <c r="U80" s="38">
        <v>0.05</v>
      </c>
      <c r="V80" s="38">
        <v>0.05</v>
      </c>
      <c r="W80" s="38">
        <v>0.05</v>
      </c>
      <c r="X80" s="38">
        <v>0.05</v>
      </c>
      <c r="Y80" s="38">
        <v>0.05</v>
      </c>
      <c r="Z80" s="38">
        <v>0.05</v>
      </c>
      <c r="AA80" s="38">
        <v>0.05</v>
      </c>
      <c r="AB80" s="38">
        <v>0.05</v>
      </c>
      <c r="AC80" s="36">
        <v>1.2</v>
      </c>
      <c r="AD80" s="36">
        <v>8.4</v>
      </c>
      <c r="AE80" s="36">
        <v>438</v>
      </c>
    </row>
    <row r="81" spans="1:31">
      <c r="A81" s="36" t="s">
        <v>320</v>
      </c>
      <c r="B81" s="36" t="s">
        <v>117</v>
      </c>
      <c r="C81" s="36" t="s">
        <v>118</v>
      </c>
      <c r="D81" s="36" t="s">
        <v>119</v>
      </c>
      <c r="E81" s="38">
        <v>0.2</v>
      </c>
      <c r="F81" s="38">
        <v>0.2</v>
      </c>
      <c r="G81" s="38">
        <v>0.2</v>
      </c>
      <c r="H81" s="38">
        <v>0.2</v>
      </c>
      <c r="I81" s="38">
        <v>0.2</v>
      </c>
      <c r="J81" s="38">
        <v>0.2</v>
      </c>
      <c r="K81" s="38">
        <v>0.2</v>
      </c>
      <c r="L81" s="38">
        <v>0.2</v>
      </c>
      <c r="M81" s="38">
        <v>0.2</v>
      </c>
      <c r="N81" s="38">
        <v>0.2</v>
      </c>
      <c r="O81" s="38">
        <v>0.2</v>
      </c>
      <c r="P81" s="38">
        <v>0.2</v>
      </c>
      <c r="Q81" s="38">
        <v>0.2</v>
      </c>
      <c r="R81" s="38">
        <v>0.2</v>
      </c>
      <c r="S81" s="38">
        <v>0.2</v>
      </c>
      <c r="T81" s="38">
        <v>0.2</v>
      </c>
      <c r="U81" s="38">
        <v>0.2</v>
      </c>
      <c r="V81" s="38">
        <v>0.2</v>
      </c>
      <c r="W81" s="38">
        <v>0.2</v>
      </c>
      <c r="X81" s="38">
        <v>0.2</v>
      </c>
      <c r="Y81" s="38">
        <v>0.2</v>
      </c>
      <c r="Z81" s="38">
        <v>0.2</v>
      </c>
      <c r="AA81" s="38">
        <v>0.2</v>
      </c>
      <c r="AB81" s="38">
        <v>0.2</v>
      </c>
      <c r="AC81" s="36">
        <v>4.8</v>
      </c>
      <c r="AD81" s="36">
        <v>33.6</v>
      </c>
      <c r="AE81" s="36">
        <v>1752</v>
      </c>
    </row>
    <row r="82" spans="1:31">
      <c r="A82" s="36" t="s">
        <v>321</v>
      </c>
      <c r="B82" s="36" t="s">
        <v>120</v>
      </c>
      <c r="C82" s="36" t="s">
        <v>118</v>
      </c>
      <c r="D82" s="36" t="s">
        <v>119</v>
      </c>
      <c r="E82" s="38">
        <v>48.8</v>
      </c>
      <c r="F82" s="38">
        <v>48.8</v>
      </c>
      <c r="G82" s="38">
        <v>48.8</v>
      </c>
      <c r="H82" s="38">
        <v>48.8</v>
      </c>
      <c r="I82" s="38">
        <v>48.8</v>
      </c>
      <c r="J82" s="38">
        <v>48.8</v>
      </c>
      <c r="K82" s="38">
        <v>48.8</v>
      </c>
      <c r="L82" s="38">
        <v>48.8</v>
      </c>
      <c r="M82" s="38">
        <v>48.8</v>
      </c>
      <c r="N82" s="38">
        <v>48.8</v>
      </c>
      <c r="O82" s="38">
        <v>48.8</v>
      </c>
      <c r="P82" s="38">
        <v>48.8</v>
      </c>
      <c r="Q82" s="38">
        <v>48.8</v>
      </c>
      <c r="R82" s="38">
        <v>48.8</v>
      </c>
      <c r="S82" s="38">
        <v>48.8</v>
      </c>
      <c r="T82" s="38">
        <v>48.8</v>
      </c>
      <c r="U82" s="38">
        <v>48.8</v>
      </c>
      <c r="V82" s="38">
        <v>48.8</v>
      </c>
      <c r="W82" s="38">
        <v>48.8</v>
      </c>
      <c r="X82" s="38">
        <v>48.8</v>
      </c>
      <c r="Y82" s="38">
        <v>48.8</v>
      </c>
      <c r="Z82" s="38">
        <v>48.8</v>
      </c>
      <c r="AA82" s="38">
        <v>48.8</v>
      </c>
      <c r="AB82" s="38">
        <v>48.8</v>
      </c>
      <c r="AC82" s="36">
        <v>1171.2</v>
      </c>
      <c r="AD82" s="36">
        <v>8198.4</v>
      </c>
      <c r="AE82" s="36">
        <v>427488</v>
      </c>
    </row>
    <row r="83" spans="1:31">
      <c r="A83" s="36" t="s">
        <v>322</v>
      </c>
      <c r="B83" s="36" t="s">
        <v>120</v>
      </c>
      <c r="C83" s="36" t="s">
        <v>118</v>
      </c>
      <c r="D83" s="36" t="s">
        <v>119</v>
      </c>
      <c r="E83" s="38">
        <v>55</v>
      </c>
      <c r="F83" s="38">
        <v>55</v>
      </c>
      <c r="G83" s="38">
        <v>55</v>
      </c>
      <c r="H83" s="38">
        <v>55</v>
      </c>
      <c r="I83" s="38">
        <v>55</v>
      </c>
      <c r="J83" s="38">
        <v>55</v>
      </c>
      <c r="K83" s="38">
        <v>55</v>
      </c>
      <c r="L83" s="38">
        <v>55</v>
      </c>
      <c r="M83" s="38">
        <v>55</v>
      </c>
      <c r="N83" s="38">
        <v>55</v>
      </c>
      <c r="O83" s="38">
        <v>55</v>
      </c>
      <c r="P83" s="38">
        <v>55</v>
      </c>
      <c r="Q83" s="38">
        <v>55</v>
      </c>
      <c r="R83" s="38">
        <v>55</v>
      </c>
      <c r="S83" s="38">
        <v>55</v>
      </c>
      <c r="T83" s="38">
        <v>55</v>
      </c>
      <c r="U83" s="38">
        <v>55</v>
      </c>
      <c r="V83" s="38">
        <v>55</v>
      </c>
      <c r="W83" s="38">
        <v>55</v>
      </c>
      <c r="X83" s="38">
        <v>55</v>
      </c>
      <c r="Y83" s="38">
        <v>55</v>
      </c>
      <c r="Z83" s="38">
        <v>55</v>
      </c>
      <c r="AA83" s="38">
        <v>55</v>
      </c>
      <c r="AB83" s="38">
        <v>55</v>
      </c>
      <c r="AC83" s="36">
        <v>1320</v>
      </c>
      <c r="AD83" s="36">
        <v>9240</v>
      </c>
      <c r="AE83" s="36">
        <v>481800</v>
      </c>
    </row>
    <row r="84" spans="1:31">
      <c r="A84" s="36" t="s">
        <v>323</v>
      </c>
      <c r="B84" s="36" t="s">
        <v>117</v>
      </c>
      <c r="C84" s="36" t="s">
        <v>118</v>
      </c>
      <c r="D84" s="36" t="s">
        <v>119</v>
      </c>
      <c r="E84" s="36">
        <v>0.05</v>
      </c>
      <c r="F84" s="36">
        <v>0.05</v>
      </c>
      <c r="G84" s="36">
        <v>0.05</v>
      </c>
      <c r="H84" s="36">
        <v>0.05</v>
      </c>
      <c r="I84" s="36">
        <v>0.05</v>
      </c>
      <c r="J84" s="36">
        <v>0.05</v>
      </c>
      <c r="K84" s="36">
        <v>0.05</v>
      </c>
      <c r="L84" s="36">
        <v>0.05</v>
      </c>
      <c r="M84" s="36">
        <v>0.05</v>
      </c>
      <c r="N84" s="36">
        <v>0.05</v>
      </c>
      <c r="O84" s="36">
        <v>0.05</v>
      </c>
      <c r="P84" s="36">
        <v>0.05</v>
      </c>
      <c r="Q84" s="36">
        <v>0.05</v>
      </c>
      <c r="R84" s="36">
        <v>0.05</v>
      </c>
      <c r="S84" s="36">
        <v>0.05</v>
      </c>
      <c r="T84" s="36">
        <v>0.05</v>
      </c>
      <c r="U84" s="36">
        <v>0.05</v>
      </c>
      <c r="V84" s="36">
        <v>0.05</v>
      </c>
      <c r="W84" s="36">
        <v>0.05</v>
      </c>
      <c r="X84" s="36">
        <v>0.05</v>
      </c>
      <c r="Y84" s="36">
        <v>0.05</v>
      </c>
      <c r="Z84" s="36">
        <v>0.05</v>
      </c>
      <c r="AA84" s="36">
        <v>0.05</v>
      </c>
      <c r="AB84" s="36">
        <v>0.05</v>
      </c>
      <c r="AC84" s="36">
        <v>1.2</v>
      </c>
      <c r="AD84" s="36">
        <v>8.4</v>
      </c>
      <c r="AE84" s="36">
        <v>438</v>
      </c>
    </row>
    <row r="85" spans="1:31">
      <c r="A85" s="36" t="s">
        <v>324</v>
      </c>
      <c r="B85" s="36" t="s">
        <v>117</v>
      </c>
      <c r="C85" s="36" t="s">
        <v>118</v>
      </c>
      <c r="D85" s="36" t="s">
        <v>119</v>
      </c>
      <c r="E85" s="36">
        <v>0.2</v>
      </c>
      <c r="F85" s="36">
        <v>0.2</v>
      </c>
      <c r="G85" s="36">
        <v>0.2</v>
      </c>
      <c r="H85" s="36">
        <v>0.2</v>
      </c>
      <c r="I85" s="36">
        <v>0.2</v>
      </c>
      <c r="J85" s="36">
        <v>0.2</v>
      </c>
      <c r="K85" s="36">
        <v>0.2</v>
      </c>
      <c r="L85" s="36">
        <v>0.2</v>
      </c>
      <c r="M85" s="36">
        <v>0.2</v>
      </c>
      <c r="N85" s="36">
        <v>0.2</v>
      </c>
      <c r="O85" s="36">
        <v>0.2</v>
      </c>
      <c r="P85" s="36">
        <v>0.2</v>
      </c>
      <c r="Q85" s="36">
        <v>0.2</v>
      </c>
      <c r="R85" s="36">
        <v>0.2</v>
      </c>
      <c r="S85" s="36">
        <v>0.2</v>
      </c>
      <c r="T85" s="36">
        <v>0.2</v>
      </c>
      <c r="U85" s="36">
        <v>0.2</v>
      </c>
      <c r="V85" s="36">
        <v>0.2</v>
      </c>
      <c r="W85" s="36">
        <v>0.2</v>
      </c>
      <c r="X85" s="36">
        <v>0.2</v>
      </c>
      <c r="Y85" s="36">
        <v>0.2</v>
      </c>
      <c r="Z85" s="36">
        <v>0.2</v>
      </c>
      <c r="AA85" s="36">
        <v>0.2</v>
      </c>
      <c r="AB85" s="36">
        <v>0.2</v>
      </c>
      <c r="AC85" s="36">
        <v>4.8</v>
      </c>
      <c r="AD85" s="36">
        <v>33.6</v>
      </c>
      <c r="AE85" s="36">
        <v>1752</v>
      </c>
    </row>
    <row r="86" spans="1:31">
      <c r="A86" s="36" t="s">
        <v>325</v>
      </c>
      <c r="B86" s="36" t="s">
        <v>120</v>
      </c>
      <c r="C86" s="36" t="s">
        <v>118</v>
      </c>
      <c r="D86" s="36" t="s">
        <v>119</v>
      </c>
      <c r="E86" s="36">
        <v>48.8</v>
      </c>
      <c r="F86" s="36">
        <v>48.8</v>
      </c>
      <c r="G86" s="36">
        <v>48.8</v>
      </c>
      <c r="H86" s="36">
        <v>48.8</v>
      </c>
      <c r="I86" s="36">
        <v>48.8</v>
      </c>
      <c r="J86" s="36">
        <v>48.8</v>
      </c>
      <c r="K86" s="36">
        <v>48.8</v>
      </c>
      <c r="L86" s="36">
        <v>48.8</v>
      </c>
      <c r="M86" s="36">
        <v>48.8</v>
      </c>
      <c r="N86" s="36">
        <v>48.8</v>
      </c>
      <c r="O86" s="36">
        <v>48.8</v>
      </c>
      <c r="P86" s="36">
        <v>48.8</v>
      </c>
      <c r="Q86" s="36">
        <v>48.8</v>
      </c>
      <c r="R86" s="36">
        <v>48.8</v>
      </c>
      <c r="S86" s="36">
        <v>48.8</v>
      </c>
      <c r="T86" s="36">
        <v>48.8</v>
      </c>
      <c r="U86" s="36">
        <v>48.8</v>
      </c>
      <c r="V86" s="36">
        <v>48.8</v>
      </c>
      <c r="W86" s="36">
        <v>48.8</v>
      </c>
      <c r="X86" s="36">
        <v>48.8</v>
      </c>
      <c r="Y86" s="36">
        <v>48.8</v>
      </c>
      <c r="Z86" s="36">
        <v>48.8</v>
      </c>
      <c r="AA86" s="36">
        <v>48.8</v>
      </c>
      <c r="AB86" s="36">
        <v>48.8</v>
      </c>
      <c r="AC86" s="36">
        <v>1171.2</v>
      </c>
      <c r="AD86" s="36">
        <v>8198.4</v>
      </c>
      <c r="AE86" s="36">
        <v>427488</v>
      </c>
    </row>
    <row r="87" spans="1:31">
      <c r="A87" s="36" t="s">
        <v>326</v>
      </c>
      <c r="B87" s="36" t="s">
        <v>120</v>
      </c>
      <c r="C87" s="36" t="s">
        <v>118</v>
      </c>
      <c r="D87" s="36" t="s">
        <v>119</v>
      </c>
      <c r="E87" s="36">
        <v>55</v>
      </c>
      <c r="F87" s="36">
        <v>55</v>
      </c>
      <c r="G87" s="36">
        <v>55</v>
      </c>
      <c r="H87" s="36">
        <v>55</v>
      </c>
      <c r="I87" s="36">
        <v>55</v>
      </c>
      <c r="J87" s="36">
        <v>55</v>
      </c>
      <c r="K87" s="36">
        <v>55</v>
      </c>
      <c r="L87" s="36">
        <v>55</v>
      </c>
      <c r="M87" s="36">
        <v>55</v>
      </c>
      <c r="N87" s="36">
        <v>55</v>
      </c>
      <c r="O87" s="36">
        <v>55</v>
      </c>
      <c r="P87" s="36">
        <v>55</v>
      </c>
      <c r="Q87" s="36">
        <v>55</v>
      </c>
      <c r="R87" s="36">
        <v>55</v>
      </c>
      <c r="S87" s="36">
        <v>55</v>
      </c>
      <c r="T87" s="36">
        <v>55</v>
      </c>
      <c r="U87" s="36">
        <v>55</v>
      </c>
      <c r="V87" s="36">
        <v>55</v>
      </c>
      <c r="W87" s="36">
        <v>55</v>
      </c>
      <c r="X87" s="36">
        <v>55</v>
      </c>
      <c r="Y87" s="36">
        <v>55</v>
      </c>
      <c r="Z87" s="36">
        <v>55</v>
      </c>
      <c r="AA87" s="36">
        <v>55</v>
      </c>
      <c r="AB87" s="36">
        <v>55</v>
      </c>
      <c r="AC87" s="36">
        <v>1320</v>
      </c>
      <c r="AD87" s="36">
        <v>9240</v>
      </c>
      <c r="AE87" s="36">
        <v>481800</v>
      </c>
    </row>
    <row r="88" spans="1:31">
      <c r="A88" s="36" t="s">
        <v>327</v>
      </c>
      <c r="B88" s="36" t="s">
        <v>120</v>
      </c>
      <c r="C88" s="36" t="s">
        <v>118</v>
      </c>
      <c r="D88" s="36" t="s">
        <v>119</v>
      </c>
      <c r="E88" s="36">
        <v>60</v>
      </c>
      <c r="F88" s="36">
        <v>60</v>
      </c>
      <c r="G88" s="36">
        <v>60</v>
      </c>
      <c r="H88" s="36">
        <v>60</v>
      </c>
      <c r="I88" s="36">
        <v>60</v>
      </c>
      <c r="J88" s="36">
        <v>60</v>
      </c>
      <c r="K88" s="36">
        <v>60</v>
      </c>
      <c r="L88" s="36">
        <v>60</v>
      </c>
      <c r="M88" s="36">
        <v>60</v>
      </c>
      <c r="N88" s="36">
        <v>60</v>
      </c>
      <c r="O88" s="36">
        <v>60</v>
      </c>
      <c r="P88" s="36">
        <v>60</v>
      </c>
      <c r="Q88" s="36">
        <v>60</v>
      </c>
      <c r="R88" s="36">
        <v>60</v>
      </c>
      <c r="S88" s="36">
        <v>60</v>
      </c>
      <c r="T88" s="36">
        <v>60</v>
      </c>
      <c r="U88" s="36">
        <v>60</v>
      </c>
      <c r="V88" s="36">
        <v>60</v>
      </c>
      <c r="W88" s="36">
        <v>60</v>
      </c>
      <c r="X88" s="36">
        <v>60</v>
      </c>
      <c r="Y88" s="36">
        <v>60</v>
      </c>
      <c r="Z88" s="36">
        <v>60</v>
      </c>
      <c r="AA88" s="36">
        <v>60</v>
      </c>
      <c r="AB88" s="36">
        <v>60</v>
      </c>
      <c r="AC88" s="36">
        <v>1440</v>
      </c>
      <c r="AD88" s="36">
        <v>10080</v>
      </c>
      <c r="AE88" s="36">
        <v>525600</v>
      </c>
    </row>
    <row r="89" spans="1:31">
      <c r="A89" s="36" t="s">
        <v>328</v>
      </c>
      <c r="B89" s="36" t="s">
        <v>120</v>
      </c>
      <c r="C89" s="36" t="s">
        <v>118</v>
      </c>
      <c r="D89" s="36" t="s">
        <v>119</v>
      </c>
      <c r="E89" s="36">
        <v>60</v>
      </c>
      <c r="F89" s="36">
        <v>60</v>
      </c>
      <c r="G89" s="36">
        <v>60</v>
      </c>
      <c r="H89" s="36">
        <v>60</v>
      </c>
      <c r="I89" s="36">
        <v>60</v>
      </c>
      <c r="J89" s="36">
        <v>60</v>
      </c>
      <c r="K89" s="36">
        <v>60</v>
      </c>
      <c r="L89" s="36">
        <v>60</v>
      </c>
      <c r="M89" s="36">
        <v>60</v>
      </c>
      <c r="N89" s="36">
        <v>60</v>
      </c>
      <c r="O89" s="36">
        <v>60</v>
      </c>
      <c r="P89" s="36">
        <v>60</v>
      </c>
      <c r="Q89" s="36">
        <v>60</v>
      </c>
      <c r="R89" s="36">
        <v>60</v>
      </c>
      <c r="S89" s="36">
        <v>60</v>
      </c>
      <c r="T89" s="36">
        <v>60</v>
      </c>
      <c r="U89" s="36">
        <v>60</v>
      </c>
      <c r="V89" s="36">
        <v>60</v>
      </c>
      <c r="W89" s="36">
        <v>60</v>
      </c>
      <c r="X89" s="36">
        <v>60</v>
      </c>
      <c r="Y89" s="36">
        <v>60</v>
      </c>
      <c r="Z89" s="36">
        <v>60</v>
      </c>
      <c r="AA89" s="36">
        <v>60</v>
      </c>
      <c r="AB89" s="36">
        <v>60</v>
      </c>
      <c r="AC89" s="36">
        <v>1440</v>
      </c>
      <c r="AD89" s="36">
        <v>10080</v>
      </c>
      <c r="AE89" s="36">
        <v>525600</v>
      </c>
    </row>
    <row r="90" spans="1:31">
      <c r="A90" s="36" t="s">
        <v>329</v>
      </c>
      <c r="B90" s="36" t="s">
        <v>120</v>
      </c>
      <c r="C90" s="36" t="s">
        <v>118</v>
      </c>
      <c r="D90" s="36" t="s">
        <v>119</v>
      </c>
      <c r="E90" s="36">
        <v>22</v>
      </c>
      <c r="F90" s="36">
        <v>22</v>
      </c>
      <c r="G90" s="36">
        <v>22</v>
      </c>
      <c r="H90" s="36">
        <v>22</v>
      </c>
      <c r="I90" s="36">
        <v>22</v>
      </c>
      <c r="J90" s="36">
        <v>22</v>
      </c>
      <c r="K90" s="36">
        <v>22</v>
      </c>
      <c r="L90" s="36">
        <v>22</v>
      </c>
      <c r="M90" s="36">
        <v>22</v>
      </c>
      <c r="N90" s="36">
        <v>22</v>
      </c>
      <c r="O90" s="36">
        <v>22</v>
      </c>
      <c r="P90" s="36">
        <v>22</v>
      </c>
      <c r="Q90" s="36">
        <v>22</v>
      </c>
      <c r="R90" s="36">
        <v>22</v>
      </c>
      <c r="S90" s="36">
        <v>22</v>
      </c>
      <c r="T90" s="36">
        <v>22</v>
      </c>
      <c r="U90" s="36">
        <v>22</v>
      </c>
      <c r="V90" s="36">
        <v>22</v>
      </c>
      <c r="W90" s="36">
        <v>22</v>
      </c>
      <c r="X90" s="36">
        <v>22</v>
      </c>
      <c r="Y90" s="36">
        <v>22</v>
      </c>
      <c r="Z90" s="36">
        <v>22</v>
      </c>
      <c r="AA90" s="36">
        <v>22</v>
      </c>
      <c r="AB90" s="36">
        <v>22</v>
      </c>
      <c r="AC90" s="36">
        <v>528</v>
      </c>
      <c r="AD90" s="36">
        <v>3696</v>
      </c>
      <c r="AE90" s="36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53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62" customWidth="1"/>
    <col min="2" max="2" width="30.5" style="61" customWidth="1"/>
    <col min="3" max="18" width="17" style="55" customWidth="1"/>
    <col min="19" max="16384" width="9.33203125" style="55"/>
  </cols>
  <sheetData>
    <row r="1" spans="1:18" ht="20.25">
      <c r="A1" s="53" t="s">
        <v>149</v>
      </c>
      <c r="B1" s="49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s="57" customFormat="1">
      <c r="A2" s="91"/>
      <c r="B2" s="91"/>
      <c r="C2" s="56" t="s">
        <v>97</v>
      </c>
      <c r="D2" s="56" t="s">
        <v>98</v>
      </c>
      <c r="E2" s="56" t="s">
        <v>99</v>
      </c>
      <c r="F2" s="56" t="s">
        <v>100</v>
      </c>
      <c r="G2" s="56" t="s">
        <v>101</v>
      </c>
      <c r="H2" s="56" t="s">
        <v>102</v>
      </c>
      <c r="I2" s="56" t="s">
        <v>103</v>
      </c>
      <c r="J2" s="56" t="s">
        <v>104</v>
      </c>
      <c r="K2" s="56" t="s">
        <v>105</v>
      </c>
      <c r="L2" s="56" t="s">
        <v>106</v>
      </c>
      <c r="M2" s="56" t="s">
        <v>308</v>
      </c>
      <c r="N2" s="56" t="s">
        <v>107</v>
      </c>
      <c r="O2" s="56" t="s">
        <v>108</v>
      </c>
      <c r="P2" s="56" t="s">
        <v>109</v>
      </c>
      <c r="Q2" s="56" t="s">
        <v>110</v>
      </c>
      <c r="R2" s="56" t="s">
        <v>111</v>
      </c>
    </row>
    <row r="3" spans="1:18">
      <c r="A3" s="48" t="s">
        <v>7</v>
      </c>
      <c r="B3" s="49"/>
      <c r="C3" s="57"/>
    </row>
    <row r="4" spans="1:18">
      <c r="A4" s="50"/>
      <c r="B4" s="51" t="s">
        <v>9</v>
      </c>
      <c r="C4" s="82" t="s">
        <v>10</v>
      </c>
      <c r="D4" s="82" t="s">
        <v>11</v>
      </c>
      <c r="E4" s="82" t="s">
        <v>12</v>
      </c>
      <c r="F4" s="82" t="s">
        <v>13</v>
      </c>
      <c r="G4" s="82" t="s">
        <v>589</v>
      </c>
      <c r="H4" s="82" t="s">
        <v>14</v>
      </c>
      <c r="I4" s="82" t="s">
        <v>15</v>
      </c>
      <c r="J4" s="82" t="s">
        <v>16</v>
      </c>
      <c r="K4" s="82" t="s">
        <v>17</v>
      </c>
      <c r="L4" s="82" t="s">
        <v>18</v>
      </c>
      <c r="M4" s="82" t="s">
        <v>19</v>
      </c>
      <c r="N4" s="82" t="s">
        <v>20</v>
      </c>
      <c r="O4" s="82" t="s">
        <v>21</v>
      </c>
      <c r="P4" s="82" t="s">
        <v>22</v>
      </c>
      <c r="Q4" s="82">
        <v>7</v>
      </c>
      <c r="R4" s="82">
        <v>8</v>
      </c>
    </row>
    <row r="5" spans="1:18">
      <c r="A5" s="50"/>
      <c r="B5" s="51" t="s">
        <v>23</v>
      </c>
      <c r="C5" s="58" t="s">
        <v>24</v>
      </c>
      <c r="D5" s="59" t="s">
        <v>24</v>
      </c>
      <c r="E5" s="59" t="s">
        <v>24</v>
      </c>
      <c r="F5" s="59" t="s">
        <v>24</v>
      </c>
      <c r="G5" s="59" t="s">
        <v>24</v>
      </c>
      <c r="H5" s="59" t="s">
        <v>24</v>
      </c>
      <c r="I5" s="59" t="s">
        <v>24</v>
      </c>
      <c r="J5" s="59" t="s">
        <v>24</v>
      </c>
      <c r="K5" s="59" t="s">
        <v>24</v>
      </c>
      <c r="L5" s="59" t="s">
        <v>24</v>
      </c>
      <c r="M5" s="59" t="s">
        <v>24</v>
      </c>
      <c r="N5" s="59" t="s">
        <v>24</v>
      </c>
      <c r="O5" s="59" t="s">
        <v>24</v>
      </c>
      <c r="P5" s="59" t="s">
        <v>24</v>
      </c>
      <c r="Q5" s="59" t="s">
        <v>24</v>
      </c>
      <c r="R5" s="59" t="s">
        <v>24</v>
      </c>
    </row>
    <row r="6" spans="1:18">
      <c r="A6" s="50"/>
      <c r="B6" s="51"/>
      <c r="C6" s="83"/>
      <c r="D6" s="84"/>
      <c r="E6" s="84"/>
      <c r="F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>
      <c r="A7" s="48" t="s">
        <v>36</v>
      </c>
      <c r="B7" s="49"/>
      <c r="C7" s="57"/>
      <c r="H7" s="81"/>
    </row>
    <row r="8" spans="1:18">
      <c r="A8" s="50"/>
      <c r="B8" s="48" t="s">
        <v>37</v>
      </c>
      <c r="C8" s="57"/>
    </row>
    <row r="9" spans="1:18">
      <c r="A9" s="50"/>
      <c r="B9" s="51" t="s">
        <v>38</v>
      </c>
      <c r="C9" s="58" t="str">
        <f>BuildingSummary!$C$27</f>
        <v>Mass wall</v>
      </c>
      <c r="D9" s="58" t="str">
        <f>BuildingSummary!$C$27</f>
        <v>Mass wall</v>
      </c>
      <c r="E9" s="58" t="str">
        <f>BuildingSummary!$C$27</f>
        <v>Mass wall</v>
      </c>
      <c r="F9" s="58" t="str">
        <f>BuildingSummary!$C$27</f>
        <v>Mass wall</v>
      </c>
      <c r="G9" s="58" t="str">
        <f>BuildingSummary!$C$27</f>
        <v>Mass wall</v>
      </c>
      <c r="H9" s="58" t="str">
        <f>BuildingSummary!$C$27</f>
        <v>Mass wall</v>
      </c>
      <c r="I9" s="58" t="str">
        <f>BuildingSummary!$C$27</f>
        <v>Mass wall</v>
      </c>
      <c r="J9" s="58" t="str">
        <f>BuildingSummary!$C$27</f>
        <v>Mass wall</v>
      </c>
      <c r="K9" s="58" t="str">
        <f>BuildingSummary!$C$27</f>
        <v>Mass wall</v>
      </c>
      <c r="L9" s="58" t="str">
        <f>BuildingSummary!$C$27</f>
        <v>Mass wall</v>
      </c>
      <c r="M9" s="58" t="str">
        <f>BuildingSummary!$C$27</f>
        <v>Mass wall</v>
      </c>
      <c r="N9" s="58" t="str">
        <f>BuildingSummary!$C$27</f>
        <v>Mass wall</v>
      </c>
      <c r="O9" s="58" t="str">
        <f>BuildingSummary!$C$27</f>
        <v>Mass wall</v>
      </c>
      <c r="P9" s="58" t="str">
        <f>BuildingSummary!$C$27</f>
        <v>Mass wall</v>
      </c>
      <c r="Q9" s="58" t="str">
        <f>BuildingSummary!$C$27</f>
        <v>Mass wall</v>
      </c>
      <c r="R9" s="58" t="str">
        <f>BuildingSummary!$C$27</f>
        <v>Mass wall</v>
      </c>
    </row>
    <row r="10" spans="1:18">
      <c r="A10" s="50"/>
      <c r="B10" s="51" t="s">
        <v>263</v>
      </c>
      <c r="C10" s="58">
        <f>1/Miami!$D$60</f>
        <v>0.76569678407350683</v>
      </c>
      <c r="D10" s="58">
        <f>1/Houston!$D$60</f>
        <v>0.76569678407350683</v>
      </c>
      <c r="E10" s="58">
        <f>1/Phoenix!$D$60</f>
        <v>0.76569678407350683</v>
      </c>
      <c r="F10" s="58">
        <f>1/Atlanta!$D$60</f>
        <v>0.78247261345852892</v>
      </c>
      <c r="G10" s="58">
        <f>1/LosAngeles!$D$60</f>
        <v>0.76569678407350683</v>
      </c>
      <c r="H10" s="58">
        <f>1/LasVegas!$D$60</f>
        <v>0.76569678407350683</v>
      </c>
      <c r="I10" s="58">
        <f>1/SanFrancisco!$D$60</f>
        <v>0.78616352201257855</v>
      </c>
      <c r="J10" s="58">
        <f>1/Baltimore!$D$60</f>
        <v>0.98911968348170143</v>
      </c>
      <c r="K10" s="58">
        <f>1/Albuquerque!$D$60</f>
        <v>0.95693779904306231</v>
      </c>
      <c r="L10" s="58">
        <f>1/Seattle!$D$60</f>
        <v>1.0060362173038229</v>
      </c>
      <c r="M10" s="58">
        <f>1/Chicago!$D$60</f>
        <v>1.1286681715575622</v>
      </c>
      <c r="N10" s="58">
        <f>1/Boulder!$D$60</f>
        <v>1.0940919037199124</v>
      </c>
      <c r="O10" s="58">
        <f>1/Minneapolis!$D$60</f>
        <v>1.2150668286755772</v>
      </c>
      <c r="P10" s="58">
        <f>1/Helena!$D$60</f>
        <v>1.2150668286755772</v>
      </c>
      <c r="Q10" s="58">
        <f>1/Duluth!$D$60</f>
        <v>1.2953367875647668</v>
      </c>
      <c r="R10" s="58">
        <f>1/Fairbanks!$D$60</f>
        <v>1.4084507042253522</v>
      </c>
    </row>
    <row r="11" spans="1:18">
      <c r="A11" s="50"/>
      <c r="B11" s="48" t="s">
        <v>40</v>
      </c>
      <c r="C11" s="57"/>
    </row>
    <row r="12" spans="1:18">
      <c r="A12" s="50"/>
      <c r="B12" s="52" t="s">
        <v>38</v>
      </c>
      <c r="C12" s="58" t="str">
        <f>BuildingSummary!$C$32</f>
        <v>IEAD</v>
      </c>
      <c r="D12" s="58" t="str">
        <f>BuildingSummary!$C$32</f>
        <v>IEAD</v>
      </c>
      <c r="E12" s="58" t="str">
        <f>BuildingSummary!$C$32</f>
        <v>IEAD</v>
      </c>
      <c r="F12" s="58" t="str">
        <f>BuildingSummary!$C$32</f>
        <v>IEAD</v>
      </c>
      <c r="G12" s="58" t="str">
        <f>BuildingSummary!$C$32</f>
        <v>IEAD</v>
      </c>
      <c r="H12" s="58" t="str">
        <f>BuildingSummary!$C$32</f>
        <v>IEAD</v>
      </c>
      <c r="I12" s="58" t="str">
        <f>BuildingSummary!$C$32</f>
        <v>IEAD</v>
      </c>
      <c r="J12" s="58" t="str">
        <f>BuildingSummary!$C$32</f>
        <v>IEAD</v>
      </c>
      <c r="K12" s="58" t="str">
        <f>BuildingSummary!$C$32</f>
        <v>IEAD</v>
      </c>
      <c r="L12" s="58" t="str">
        <f>BuildingSummary!$C$32</f>
        <v>IEAD</v>
      </c>
      <c r="M12" s="58" t="str">
        <f>BuildingSummary!$C$32</f>
        <v>IEAD</v>
      </c>
      <c r="N12" s="58" t="str">
        <f>BuildingSummary!$C$32</f>
        <v>IEAD</v>
      </c>
      <c r="O12" s="58" t="str">
        <f>BuildingSummary!$C$32</f>
        <v>IEAD</v>
      </c>
      <c r="P12" s="58" t="str">
        <f>BuildingSummary!$C$32</f>
        <v>IEAD</v>
      </c>
      <c r="Q12" s="58" t="str">
        <f>BuildingSummary!$C$32</f>
        <v>IEAD</v>
      </c>
      <c r="R12" s="58" t="str">
        <f>BuildingSummary!$C$32</f>
        <v>IEAD</v>
      </c>
    </row>
    <row r="13" spans="1:18">
      <c r="A13" s="50"/>
      <c r="B13" s="51" t="s">
        <v>263</v>
      </c>
      <c r="C13" s="58">
        <f>1/Miami!$D$84</f>
        <v>1.7574692442882252</v>
      </c>
      <c r="D13" s="58">
        <f>1/Houston!$D$84</f>
        <v>1.7574692442882252</v>
      </c>
      <c r="E13" s="58">
        <f>1/Phoenix!$D$84</f>
        <v>1.7574692442882252</v>
      </c>
      <c r="F13" s="58">
        <f>1/Atlanta!$D$84</f>
        <v>1.7574692442882252</v>
      </c>
      <c r="G13" s="58">
        <f>1/LosAngeles!$D$84</f>
        <v>1.7574692442882252</v>
      </c>
      <c r="H13" s="58">
        <f>1/LasVegas!$D$84</f>
        <v>1.7574692442882252</v>
      </c>
      <c r="I13" s="58">
        <f>1/SanFrancisco!$D$84</f>
        <v>1.7574692442882252</v>
      </c>
      <c r="J13" s="58">
        <f>1/Baltimore!$D$84</f>
        <v>2.0449897750511248</v>
      </c>
      <c r="K13" s="58">
        <f>1/Albuquerque!$D$84</f>
        <v>1.9762845849802371</v>
      </c>
      <c r="L13" s="58">
        <f>1/Seattle!$D$84</f>
        <v>2.0703933747412009</v>
      </c>
      <c r="M13" s="58">
        <f>1/Chicago!$D$84</f>
        <v>2.5</v>
      </c>
      <c r="N13" s="58">
        <f>1/Boulder!$D$84</f>
        <v>2.3696682464454977</v>
      </c>
      <c r="O13" s="58">
        <f>1/Minneapolis!$D$84</f>
        <v>2.9850746268656714</v>
      </c>
      <c r="P13" s="58">
        <f>1/Helena!$D$84</f>
        <v>2.9850746268656714</v>
      </c>
      <c r="Q13" s="58">
        <f>1/Duluth!$D$84</f>
        <v>2.9325513196480935</v>
      </c>
      <c r="R13" s="58">
        <f>1/Fairbanks!$D$84</f>
        <v>2.9850746268656714</v>
      </c>
    </row>
    <row r="14" spans="1:18">
      <c r="A14" s="50"/>
      <c r="B14" s="48" t="s">
        <v>42</v>
      </c>
      <c r="C14" s="57"/>
    </row>
    <row r="15" spans="1:18">
      <c r="A15" s="50"/>
      <c r="B15" s="51" t="s">
        <v>264</v>
      </c>
      <c r="C15" s="58">
        <f>Miami!$E$87</f>
        <v>5.835</v>
      </c>
      <c r="D15" s="58">
        <f>Houston!$E$87</f>
        <v>5.835</v>
      </c>
      <c r="E15" s="58">
        <f>Phoenix!$E$87</f>
        <v>5.835</v>
      </c>
      <c r="F15" s="58">
        <f>Atlanta!$E$87</f>
        <v>5.835</v>
      </c>
      <c r="G15" s="58">
        <f>LosAngeles!$E$87</f>
        <v>5.835</v>
      </c>
      <c r="H15" s="58">
        <f>LasVegas!$E$87</f>
        <v>5.835</v>
      </c>
      <c r="I15" s="58">
        <f>SanFrancisco!$E$87</f>
        <v>5.835</v>
      </c>
      <c r="J15" s="58">
        <f>Baltimore!$E$87</f>
        <v>5.835</v>
      </c>
      <c r="K15" s="58">
        <f>Albuquerque!$E$87</f>
        <v>5.835</v>
      </c>
      <c r="L15" s="58">
        <f>Seattle!$E$87</f>
        <v>5.835</v>
      </c>
      <c r="M15" s="58">
        <f>Chicago!$E$87</f>
        <v>3.5249999999999999</v>
      </c>
      <c r="N15" s="58">
        <f>Boulder!$E$87</f>
        <v>3.5249999999999999</v>
      </c>
      <c r="O15" s="58">
        <f>Minneapolis!$E$87</f>
        <v>3.5249999999999999</v>
      </c>
      <c r="P15" s="58">
        <f>Helena!$E$87</f>
        <v>3.5249999999999999</v>
      </c>
      <c r="Q15" s="58">
        <f>Duluth!$E$87</f>
        <v>3.5249999999999999</v>
      </c>
      <c r="R15" s="58">
        <f>Fairbanks!$E$87</f>
        <v>3.5249999999999999</v>
      </c>
    </row>
    <row r="16" spans="1:18">
      <c r="A16" s="50"/>
      <c r="B16" s="51" t="s">
        <v>43</v>
      </c>
      <c r="C16" s="58">
        <f>Miami!$F$87</f>
        <v>0.54</v>
      </c>
      <c r="D16" s="58">
        <f>Houston!$F$87</f>
        <v>0.54</v>
      </c>
      <c r="E16" s="58">
        <f>Phoenix!$F$87</f>
        <v>0.54</v>
      </c>
      <c r="F16" s="58">
        <f>Atlanta!$F$87</f>
        <v>0.54</v>
      </c>
      <c r="G16" s="58">
        <f>LosAngeles!$F$87</f>
        <v>0.54</v>
      </c>
      <c r="H16" s="58">
        <f>LasVegas!$F$87</f>
        <v>0.54</v>
      </c>
      <c r="I16" s="58">
        <f>SanFrancisco!$F$87</f>
        <v>0.54</v>
      </c>
      <c r="J16" s="58">
        <f>Baltimore!$F$87</f>
        <v>0.54</v>
      </c>
      <c r="K16" s="58">
        <f>Albuquerque!$F$87</f>
        <v>0.54</v>
      </c>
      <c r="L16" s="58">
        <f>Seattle!$F$87</f>
        <v>0.54</v>
      </c>
      <c r="M16" s="58">
        <f>Chicago!$F$87</f>
        <v>0.40699999999999997</v>
      </c>
      <c r="N16" s="58">
        <f>Boulder!$F$87</f>
        <v>0.40699999999999997</v>
      </c>
      <c r="O16" s="58">
        <f>Minneapolis!$F$87</f>
        <v>0.40699999999999997</v>
      </c>
      <c r="P16" s="58">
        <f>Helena!$F$87</f>
        <v>0.40699999999999997</v>
      </c>
      <c r="Q16" s="58">
        <f>Duluth!$F$87</f>
        <v>0.40699999999999997</v>
      </c>
      <c r="R16" s="58">
        <f>Fairbanks!$F$87</f>
        <v>0.40699999999999997</v>
      </c>
    </row>
    <row r="17" spans="1:19">
      <c r="A17" s="50"/>
      <c r="B17" s="51" t="s">
        <v>44</v>
      </c>
      <c r="C17" s="58">
        <f>Miami!$G$87</f>
        <v>0.38400000000000001</v>
      </c>
      <c r="D17" s="58">
        <f>Houston!$G$87</f>
        <v>0.38400000000000001</v>
      </c>
      <c r="E17" s="58">
        <f>Phoenix!$G$87</f>
        <v>0.38400000000000001</v>
      </c>
      <c r="F17" s="58">
        <f>Atlanta!$G$87</f>
        <v>0.38400000000000001</v>
      </c>
      <c r="G17" s="58">
        <f>LosAngeles!$G$87</f>
        <v>0.38400000000000001</v>
      </c>
      <c r="H17" s="58">
        <f>LasVegas!$G$87</f>
        <v>0.38400000000000001</v>
      </c>
      <c r="I17" s="58">
        <f>SanFrancisco!$G$87</f>
        <v>0.38400000000000001</v>
      </c>
      <c r="J17" s="58">
        <f>Baltimore!$G$87</f>
        <v>0.38400000000000001</v>
      </c>
      <c r="K17" s="58">
        <f>Albuquerque!$G$87</f>
        <v>0.38400000000000001</v>
      </c>
      <c r="L17" s="58">
        <f>Seattle!$G$87</f>
        <v>0.38400000000000001</v>
      </c>
      <c r="M17" s="58">
        <f>Chicago!$G$87</f>
        <v>0.316</v>
      </c>
      <c r="N17" s="58">
        <f>Boulder!$G$87</f>
        <v>0.316</v>
      </c>
      <c r="O17" s="58">
        <f>Minneapolis!$G$87</f>
        <v>0.316</v>
      </c>
      <c r="P17" s="58">
        <f>Helena!$G$87</f>
        <v>0.316</v>
      </c>
      <c r="Q17" s="58">
        <f>Duluth!$G$87</f>
        <v>0.316</v>
      </c>
      <c r="R17" s="58">
        <f>Fairbanks!$G$87</f>
        <v>0.316</v>
      </c>
    </row>
    <row r="18" spans="1:19">
      <c r="A18" s="50"/>
      <c r="B18" s="48" t="s">
        <v>45</v>
      </c>
      <c r="C18" s="57"/>
    </row>
    <row r="19" spans="1:19">
      <c r="A19" s="50"/>
      <c r="B19" s="51" t="s">
        <v>264</v>
      </c>
      <c r="C19" s="58" t="s">
        <v>262</v>
      </c>
      <c r="D19" s="58" t="s">
        <v>262</v>
      </c>
      <c r="E19" s="58" t="s">
        <v>262</v>
      </c>
      <c r="F19" s="58" t="s">
        <v>262</v>
      </c>
      <c r="G19" s="58" t="s">
        <v>262</v>
      </c>
      <c r="H19" s="58" t="s">
        <v>262</v>
      </c>
      <c r="I19" s="58" t="s">
        <v>262</v>
      </c>
      <c r="J19" s="58" t="s">
        <v>262</v>
      </c>
      <c r="K19" s="58" t="s">
        <v>262</v>
      </c>
      <c r="L19" s="58" t="s">
        <v>262</v>
      </c>
      <c r="M19" s="58" t="s">
        <v>262</v>
      </c>
      <c r="N19" s="58" t="s">
        <v>262</v>
      </c>
      <c r="O19" s="58" t="s">
        <v>262</v>
      </c>
      <c r="P19" s="58" t="s">
        <v>262</v>
      </c>
      <c r="Q19" s="58" t="s">
        <v>262</v>
      </c>
      <c r="R19" s="58" t="s">
        <v>262</v>
      </c>
    </row>
    <row r="20" spans="1:19">
      <c r="A20" s="50"/>
      <c r="B20" s="51" t="s">
        <v>43</v>
      </c>
      <c r="C20" s="58" t="s">
        <v>262</v>
      </c>
      <c r="D20" s="58" t="s">
        <v>262</v>
      </c>
      <c r="E20" s="58" t="s">
        <v>262</v>
      </c>
      <c r="F20" s="58" t="s">
        <v>262</v>
      </c>
      <c r="G20" s="58" t="s">
        <v>262</v>
      </c>
      <c r="H20" s="58" t="s">
        <v>262</v>
      </c>
      <c r="I20" s="58" t="s">
        <v>262</v>
      </c>
      <c r="J20" s="58" t="s">
        <v>262</v>
      </c>
      <c r="K20" s="58" t="s">
        <v>262</v>
      </c>
      <c r="L20" s="58" t="s">
        <v>262</v>
      </c>
      <c r="M20" s="58" t="s">
        <v>262</v>
      </c>
      <c r="N20" s="58" t="s">
        <v>262</v>
      </c>
      <c r="O20" s="58" t="s">
        <v>262</v>
      </c>
      <c r="P20" s="58" t="s">
        <v>262</v>
      </c>
      <c r="Q20" s="58" t="s">
        <v>262</v>
      </c>
      <c r="R20" s="58" t="s">
        <v>262</v>
      </c>
    </row>
    <row r="21" spans="1:19">
      <c r="A21" s="50"/>
      <c r="B21" s="51" t="s">
        <v>44</v>
      </c>
      <c r="C21" s="58" t="s">
        <v>262</v>
      </c>
      <c r="D21" s="58" t="s">
        <v>262</v>
      </c>
      <c r="E21" s="58" t="s">
        <v>262</v>
      </c>
      <c r="F21" s="58" t="s">
        <v>262</v>
      </c>
      <c r="G21" s="58" t="s">
        <v>262</v>
      </c>
      <c r="H21" s="58" t="s">
        <v>262</v>
      </c>
      <c r="I21" s="58" t="s">
        <v>262</v>
      </c>
      <c r="J21" s="58" t="s">
        <v>262</v>
      </c>
      <c r="K21" s="58" t="s">
        <v>262</v>
      </c>
      <c r="L21" s="58" t="s">
        <v>262</v>
      </c>
      <c r="M21" s="58" t="s">
        <v>262</v>
      </c>
      <c r="N21" s="58" t="s">
        <v>262</v>
      </c>
      <c r="O21" s="58" t="s">
        <v>262</v>
      </c>
      <c r="P21" s="58" t="s">
        <v>262</v>
      </c>
      <c r="Q21" s="58" t="s">
        <v>262</v>
      </c>
      <c r="R21" s="58" t="s">
        <v>262</v>
      </c>
    </row>
    <row r="22" spans="1:19">
      <c r="A22" s="50"/>
      <c r="B22" s="48" t="s">
        <v>46</v>
      </c>
      <c r="C22" s="57"/>
    </row>
    <row r="23" spans="1:19">
      <c r="A23" s="50"/>
      <c r="B23" s="51" t="s">
        <v>47</v>
      </c>
      <c r="C23" s="58" t="str">
        <f>BuildingSummary!$C$47</f>
        <v>Basement</v>
      </c>
      <c r="D23" s="58" t="str">
        <f>BuildingSummary!$C$47</f>
        <v>Basement</v>
      </c>
      <c r="E23" s="58" t="str">
        <f>BuildingSummary!$C$47</f>
        <v>Basement</v>
      </c>
      <c r="F23" s="58" t="str">
        <f>BuildingSummary!$C$47</f>
        <v>Basement</v>
      </c>
      <c r="G23" s="58" t="str">
        <f>BuildingSummary!$C$47</f>
        <v>Basement</v>
      </c>
      <c r="H23" s="58" t="str">
        <f>BuildingSummary!$C$47</f>
        <v>Basement</v>
      </c>
      <c r="I23" s="58" t="str">
        <f>BuildingSummary!$C$47</f>
        <v>Basement</v>
      </c>
      <c r="J23" s="58" t="str">
        <f>BuildingSummary!$C$47</f>
        <v>Basement</v>
      </c>
      <c r="K23" s="58" t="str">
        <f>BuildingSummary!$C$47</f>
        <v>Basement</v>
      </c>
      <c r="L23" s="58" t="str">
        <f>BuildingSummary!$C$47</f>
        <v>Basement</v>
      </c>
      <c r="M23" s="58" t="str">
        <f>BuildingSummary!$C$47</f>
        <v>Basement</v>
      </c>
      <c r="N23" s="58" t="str">
        <f>BuildingSummary!$C$47</f>
        <v>Basement</v>
      </c>
      <c r="O23" s="58" t="str">
        <f>BuildingSummary!$C$47</f>
        <v>Basement</v>
      </c>
      <c r="P23" s="58" t="str">
        <f>BuildingSummary!$C$47</f>
        <v>Basement</v>
      </c>
      <c r="Q23" s="58" t="str">
        <f>BuildingSummary!$C$47</f>
        <v>Basement</v>
      </c>
      <c r="R23" s="58" t="str">
        <f>BuildingSummary!$C$47</f>
        <v>Basement</v>
      </c>
    </row>
    <row r="24" spans="1:19">
      <c r="A24" s="50"/>
      <c r="B24" s="51" t="s">
        <v>48</v>
      </c>
      <c r="C24" s="58" t="str">
        <f>BuildingSummary!$C$48</f>
        <v>4 in slab w/carpet</v>
      </c>
      <c r="D24" s="58" t="str">
        <f>BuildingSummary!$C$48</f>
        <v>4 in slab w/carpet</v>
      </c>
      <c r="E24" s="58" t="str">
        <f>BuildingSummary!$C$48</f>
        <v>4 in slab w/carpet</v>
      </c>
      <c r="F24" s="58" t="str">
        <f>BuildingSummary!$C$48</f>
        <v>4 in slab w/carpet</v>
      </c>
      <c r="G24" s="58" t="str">
        <f>BuildingSummary!$C$48</f>
        <v>4 in slab w/carpet</v>
      </c>
      <c r="H24" s="58" t="str">
        <f>BuildingSummary!$C$48</f>
        <v>4 in slab w/carpet</v>
      </c>
      <c r="I24" s="58" t="str">
        <f>BuildingSummary!$C$48</f>
        <v>4 in slab w/carpet</v>
      </c>
      <c r="J24" s="58" t="str">
        <f>BuildingSummary!$C$48</f>
        <v>4 in slab w/carpet</v>
      </c>
      <c r="K24" s="58" t="str">
        <f>BuildingSummary!$C$48</f>
        <v>4 in slab w/carpet</v>
      </c>
      <c r="L24" s="58" t="str">
        <f>BuildingSummary!$C$48</f>
        <v>4 in slab w/carpet</v>
      </c>
      <c r="M24" s="58" t="str">
        <f>BuildingSummary!$C$48</f>
        <v>4 in slab w/carpet</v>
      </c>
      <c r="N24" s="58" t="str">
        <f>BuildingSummary!$C$48</f>
        <v>4 in slab w/carpet</v>
      </c>
      <c r="O24" s="58" t="str">
        <f>BuildingSummary!$C$48</f>
        <v>4 in slab w/carpet</v>
      </c>
      <c r="P24" s="58" t="str">
        <f>BuildingSummary!$C$48</f>
        <v>4 in slab w/carpet</v>
      </c>
      <c r="Q24" s="58" t="str">
        <f>BuildingSummary!$C$48</f>
        <v>4 in slab w/carpet</v>
      </c>
      <c r="R24" s="58" t="str">
        <f>BuildingSummary!$C$48</f>
        <v>4 in slab w/carpet</v>
      </c>
    </row>
    <row r="25" spans="1:19">
      <c r="A25" s="50"/>
      <c r="B25" s="51" t="s">
        <v>263</v>
      </c>
      <c r="C25" s="58">
        <f>1/Miami!$D$59</f>
        <v>0.53705692803437166</v>
      </c>
      <c r="D25" s="58">
        <f>1/Houston!$D$59</f>
        <v>0.53705692803437166</v>
      </c>
      <c r="E25" s="58">
        <f>1/Phoenix!$D$59</f>
        <v>0.53705692803437166</v>
      </c>
      <c r="F25" s="58">
        <f>1/Atlanta!$D$59</f>
        <v>0.53705692803437166</v>
      </c>
      <c r="G25" s="58">
        <f>1/LosAngeles!$D$59</f>
        <v>0.53705692803437166</v>
      </c>
      <c r="H25" s="58">
        <f>1/LasVegas!$D$59</f>
        <v>0.53705692803437166</v>
      </c>
      <c r="I25" s="58">
        <f>1/SanFrancisco!$D$59</f>
        <v>0.53705692803437166</v>
      </c>
      <c r="J25" s="58">
        <f>1/Baltimore!$D$59</f>
        <v>0.53705692803437166</v>
      </c>
      <c r="K25" s="58">
        <f>1/Albuquerque!$D$59</f>
        <v>0.53705692803437166</v>
      </c>
      <c r="L25" s="58">
        <f>1/Seattle!$D$59</f>
        <v>0.53705692803437166</v>
      </c>
      <c r="M25" s="58">
        <f>1/Chicago!$D$59</f>
        <v>0.53705692803437166</v>
      </c>
      <c r="N25" s="58">
        <f>1/Boulder!$D$59</f>
        <v>0.53705692803437166</v>
      </c>
      <c r="O25" s="58">
        <f>1/Minneapolis!$D$59</f>
        <v>0.53705692803437166</v>
      </c>
      <c r="P25" s="58">
        <f>1/Helena!$D$59</f>
        <v>0.53705692803437166</v>
      </c>
      <c r="Q25" s="58">
        <f>1/Duluth!$D$59</f>
        <v>0.53705692803437166</v>
      </c>
      <c r="R25" s="58">
        <f>1/Fairbanks!$D$59</f>
        <v>0.53705692803437166</v>
      </c>
      <c r="S25" s="58"/>
    </row>
    <row r="26" spans="1:19">
      <c r="A26" s="48" t="s">
        <v>54</v>
      </c>
      <c r="B26" s="4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</row>
    <row r="27" spans="1:19">
      <c r="A27" s="50"/>
      <c r="B27" s="48" t="s">
        <v>59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</row>
    <row r="28" spans="1:19">
      <c r="A28" s="50"/>
      <c r="B28" s="51" t="s">
        <v>265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9">
      <c r="A29" s="50"/>
      <c r="B29" s="51" t="str">
        <f>Miami!A104</f>
        <v>COOLSYS1 CHILLER</v>
      </c>
      <c r="C29" s="58">
        <f>10^(-3)*Miami!$C$104</f>
        <v>4840.7859200000003</v>
      </c>
      <c r="D29" s="58">
        <f>10^(-3)*Houston!$C$104</f>
        <v>4738.1912999999995</v>
      </c>
      <c r="E29" s="58">
        <f>10^(-3)*Phoenix!$C$104</f>
        <v>4763.1204299999999</v>
      </c>
      <c r="F29" s="58">
        <f>10^(-3)*Atlanta!$C$104</f>
        <v>4703.2930900000001</v>
      </c>
      <c r="G29" s="58">
        <f>10^(-3)*LosAngeles!$C$104</f>
        <v>4059.8983800000001</v>
      </c>
      <c r="H29" s="58">
        <f>10^(-3)*LasVegas!$C$104</f>
        <v>4561.0382300000001</v>
      </c>
      <c r="I29" s="58">
        <f>10^(-3)*SanFrancisco!$C$104</f>
        <v>3671.7210700000001</v>
      </c>
      <c r="J29" s="58">
        <f>10^(-3)*Baltimore!$C$104</f>
        <v>4693.57096</v>
      </c>
      <c r="K29" s="58">
        <f>10^(-3)*Albuquerque!$C$104</f>
        <v>3655.8050899999998</v>
      </c>
      <c r="L29" s="58">
        <f>10^(-3)*Seattle!$C$104</f>
        <v>3940.4868799999999</v>
      </c>
      <c r="M29" s="58">
        <f>10^(-3)*Chicago!$C$104</f>
        <v>4422.3961600000002</v>
      </c>
      <c r="N29" s="58">
        <f>10^(-3)*Boulder!$C$104</f>
        <v>3174.8222099999998</v>
      </c>
      <c r="O29" s="58">
        <f>10^(-3)*Minneapolis!$C$104</f>
        <v>4129.9896200000003</v>
      </c>
      <c r="P29" s="58">
        <f>10^(-3)*Helena!$C$104</f>
        <v>3174.7440000000001</v>
      </c>
      <c r="Q29" s="58">
        <f>10^(-3)*Duluth!$C$104</f>
        <v>3597.9063100000003</v>
      </c>
      <c r="R29" s="58">
        <f>10^(-3)*Fairbanks!$C$104</f>
        <v>3282.1812100000002</v>
      </c>
    </row>
    <row r="30" spans="1:19">
      <c r="A30" s="50"/>
      <c r="B30" s="51" t="s">
        <v>266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</row>
    <row r="31" spans="1:19">
      <c r="A31" s="50"/>
      <c r="B31" s="51" t="str">
        <f>Miami!A105</f>
        <v>HEATSYS1 BOILER</v>
      </c>
      <c r="C31" s="58">
        <f>10^(-3)*Miami!$C$105</f>
        <v>3283.3577300000002</v>
      </c>
      <c r="D31" s="58">
        <f>10^(-3)*Houston!$C$105</f>
        <v>3551.36321</v>
      </c>
      <c r="E31" s="58">
        <f>10^(-3)*Phoenix!$C$105</f>
        <v>3541.5273999999999</v>
      </c>
      <c r="F31" s="58">
        <f>10^(-3)*Atlanta!$C$105</f>
        <v>3681.6359500000003</v>
      </c>
      <c r="G31" s="58">
        <f>10^(-3)*LosAngeles!$C$105</f>
        <v>3135.6486600000003</v>
      </c>
      <c r="H31" s="58">
        <f>10^(-3)*LasVegas!$C$105</f>
        <v>3715.55044</v>
      </c>
      <c r="I31" s="58">
        <f>10^(-3)*SanFrancisco!$C$105</f>
        <v>3199.1762699999999</v>
      </c>
      <c r="J31" s="58">
        <f>10^(-3)*Baltimore!$C$105</f>
        <v>3840.6571600000002</v>
      </c>
      <c r="K31" s="58">
        <f>10^(-3)*Albuquerque!$C$105</f>
        <v>3308.35142</v>
      </c>
      <c r="L31" s="58">
        <f>10^(-3)*Seattle!$C$105</f>
        <v>3565.4548100000002</v>
      </c>
      <c r="M31" s="58">
        <f>10^(-3)*Chicago!$C$105</f>
        <v>3928.6223100000002</v>
      </c>
      <c r="N31" s="58">
        <f>10^(-3)*Boulder!$C$105</f>
        <v>3205.2115699999999</v>
      </c>
      <c r="O31" s="58">
        <f>10^(-3)*Minneapolis!$C$105</f>
        <v>3883.1612100000002</v>
      </c>
      <c r="P31" s="58">
        <f>10^(-3)*Helena!$C$105</f>
        <v>3568.1503199999997</v>
      </c>
      <c r="Q31" s="58">
        <f>10^(-3)*Duluth!$C$105</f>
        <v>3788.8845299999998</v>
      </c>
      <c r="R31" s="58">
        <f>10^(-3)*Fairbanks!$C$105</f>
        <v>4369.8599000000004</v>
      </c>
    </row>
    <row r="32" spans="1:19">
      <c r="A32" s="50"/>
      <c r="B32" s="48" t="s">
        <v>60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</row>
    <row r="33" spans="1:18">
      <c r="A33" s="50"/>
      <c r="B33" s="51" t="s">
        <v>61</v>
      </c>
      <c r="C33" s="73">
        <f>Miami!$D$104</f>
        <v>5.1100000000000003</v>
      </c>
      <c r="D33" s="73">
        <f>Houston!$D$104</f>
        <v>5.1100000000000003</v>
      </c>
      <c r="E33" s="73">
        <f>Phoenix!$D$104</f>
        <v>5.1100000000000003</v>
      </c>
      <c r="F33" s="73">
        <f>Atlanta!$D$104</f>
        <v>5.1100000000000003</v>
      </c>
      <c r="G33" s="73">
        <f>LosAngeles!$D$104</f>
        <v>5.1100000000000003</v>
      </c>
      <c r="H33" s="73">
        <f>LasVegas!$D$104</f>
        <v>5.1100000000000003</v>
      </c>
      <c r="I33" s="73">
        <f>SanFrancisco!$D$104</f>
        <v>5.1100000000000003</v>
      </c>
      <c r="J33" s="73">
        <f>Baltimore!$D$104</f>
        <v>5.1100000000000003</v>
      </c>
      <c r="K33" s="73">
        <f>Albuquerque!$D$104</f>
        <v>5.1100000000000003</v>
      </c>
      <c r="L33" s="73">
        <f>Seattle!$D$104</f>
        <v>5.1100000000000003</v>
      </c>
      <c r="M33" s="73">
        <f>Chicago!$D$104</f>
        <v>5.1100000000000003</v>
      </c>
      <c r="N33" s="73">
        <f>Boulder!$D$104</f>
        <v>5.1100000000000003</v>
      </c>
      <c r="O33" s="73">
        <f>Minneapolis!$D$104</f>
        <v>5.1100000000000003</v>
      </c>
      <c r="P33" s="73">
        <f>Helena!$D$104</f>
        <v>5.1100000000000003</v>
      </c>
      <c r="Q33" s="73">
        <f>Duluth!$D$104</f>
        <v>5.1100000000000003</v>
      </c>
      <c r="R33" s="73">
        <f>Fairbanks!$D$104</f>
        <v>5.1100000000000003</v>
      </c>
    </row>
    <row r="34" spans="1:18">
      <c r="A34" s="50"/>
      <c r="B34" s="51" t="s">
        <v>62</v>
      </c>
      <c r="C34" s="75">
        <f>Miami!$D$105</f>
        <v>0.76</v>
      </c>
      <c r="D34" s="75">
        <f>Houston!$D$105</f>
        <v>0.76</v>
      </c>
      <c r="E34" s="75">
        <f>Phoenix!$D$105</f>
        <v>0.76</v>
      </c>
      <c r="F34" s="75">
        <f>Atlanta!$D$105</f>
        <v>0.76</v>
      </c>
      <c r="G34" s="75">
        <f>LosAngeles!$D$105</f>
        <v>0.76</v>
      </c>
      <c r="H34" s="75">
        <f>LasVegas!$D$105</f>
        <v>0.76</v>
      </c>
      <c r="I34" s="75">
        <f>SanFrancisco!$D$105</f>
        <v>0.76</v>
      </c>
      <c r="J34" s="75">
        <f>Baltimore!$D$105</f>
        <v>0.76</v>
      </c>
      <c r="K34" s="75">
        <f>Albuquerque!$D$105</f>
        <v>0.76</v>
      </c>
      <c r="L34" s="75">
        <f>Seattle!$D$105</f>
        <v>0.76</v>
      </c>
      <c r="M34" s="75">
        <f>Chicago!$D$105</f>
        <v>0.76</v>
      </c>
      <c r="N34" s="75">
        <f>Boulder!$D$105</f>
        <v>0.76</v>
      </c>
      <c r="O34" s="75">
        <f>Minneapolis!$D$105</f>
        <v>0.76</v>
      </c>
      <c r="P34" s="75">
        <f>Helena!$D$105</f>
        <v>0.76</v>
      </c>
      <c r="Q34" s="75">
        <f>Duluth!$D$105</f>
        <v>0.76</v>
      </c>
      <c r="R34" s="75">
        <f>Fairbanks!$D$105</f>
        <v>0.76</v>
      </c>
    </row>
    <row r="35" spans="1:18">
      <c r="A35" s="50"/>
      <c r="B35" s="48" t="s">
        <v>309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</row>
    <row r="36" spans="1:18">
      <c r="A36" s="50"/>
      <c r="B36" s="51" t="str">
        <f>Miami!A137</f>
        <v>VAV_1_FAN</v>
      </c>
      <c r="C36" s="58" t="s">
        <v>310</v>
      </c>
      <c r="D36" s="58" t="s">
        <v>310</v>
      </c>
      <c r="E36" s="58" t="s">
        <v>311</v>
      </c>
      <c r="F36" s="58" t="s">
        <v>310</v>
      </c>
      <c r="G36" s="58" t="s">
        <v>311</v>
      </c>
      <c r="H36" s="58" t="s">
        <v>311</v>
      </c>
      <c r="I36" s="58" t="s">
        <v>311</v>
      </c>
      <c r="J36" s="58" t="s">
        <v>310</v>
      </c>
      <c r="K36" s="58" t="s">
        <v>311</v>
      </c>
      <c r="L36" s="58" t="s">
        <v>311</v>
      </c>
      <c r="M36" s="58" t="s">
        <v>311</v>
      </c>
      <c r="N36" s="58" t="s">
        <v>311</v>
      </c>
      <c r="O36" s="58" t="s">
        <v>311</v>
      </c>
      <c r="P36" s="58" t="s">
        <v>311</v>
      </c>
      <c r="Q36" s="58" t="s">
        <v>311</v>
      </c>
      <c r="R36" s="58" t="s">
        <v>311</v>
      </c>
    </row>
    <row r="37" spans="1:18">
      <c r="A37" s="50"/>
      <c r="B37" s="51" t="str">
        <f>Miami!A138</f>
        <v>VAV_2_FAN</v>
      </c>
      <c r="C37" s="58" t="s">
        <v>310</v>
      </c>
      <c r="D37" s="58" t="s">
        <v>310</v>
      </c>
      <c r="E37" s="58" t="s">
        <v>311</v>
      </c>
      <c r="F37" s="58" t="s">
        <v>310</v>
      </c>
      <c r="G37" s="58" t="s">
        <v>311</v>
      </c>
      <c r="H37" s="58" t="s">
        <v>311</v>
      </c>
      <c r="I37" s="58" t="s">
        <v>311</v>
      </c>
      <c r="J37" s="58" t="s">
        <v>310</v>
      </c>
      <c r="K37" s="58" t="s">
        <v>311</v>
      </c>
      <c r="L37" s="58" t="s">
        <v>311</v>
      </c>
      <c r="M37" s="58" t="s">
        <v>311</v>
      </c>
      <c r="N37" s="58" t="s">
        <v>311</v>
      </c>
      <c r="O37" s="58" t="s">
        <v>311</v>
      </c>
      <c r="P37" s="58" t="s">
        <v>311</v>
      </c>
      <c r="Q37" s="58" t="s">
        <v>311</v>
      </c>
      <c r="R37" s="58" t="s">
        <v>311</v>
      </c>
    </row>
    <row r="38" spans="1:18">
      <c r="A38" s="50"/>
      <c r="B38" s="51" t="str">
        <f>Miami!A139</f>
        <v>VAV_3_FAN</v>
      </c>
      <c r="C38" s="58" t="s">
        <v>310</v>
      </c>
      <c r="D38" s="58" t="s">
        <v>310</v>
      </c>
      <c r="E38" s="58" t="s">
        <v>311</v>
      </c>
      <c r="F38" s="58" t="s">
        <v>310</v>
      </c>
      <c r="G38" s="58" t="s">
        <v>311</v>
      </c>
      <c r="H38" s="58" t="s">
        <v>311</v>
      </c>
      <c r="I38" s="58" t="s">
        <v>311</v>
      </c>
      <c r="J38" s="58" t="s">
        <v>310</v>
      </c>
      <c r="K38" s="58" t="s">
        <v>311</v>
      </c>
      <c r="L38" s="58" t="s">
        <v>311</v>
      </c>
      <c r="M38" s="58" t="s">
        <v>311</v>
      </c>
      <c r="N38" s="58" t="s">
        <v>311</v>
      </c>
      <c r="O38" s="58" t="s">
        <v>311</v>
      </c>
      <c r="P38" s="58" t="s">
        <v>311</v>
      </c>
      <c r="Q38" s="58" t="s">
        <v>311</v>
      </c>
      <c r="R38" s="58" t="s">
        <v>311</v>
      </c>
    </row>
    <row r="39" spans="1:18">
      <c r="A39" s="50"/>
      <c r="B39" s="51" t="str">
        <f>Miami!A140</f>
        <v>VAV_5_FAN</v>
      </c>
      <c r="C39" s="58" t="s">
        <v>310</v>
      </c>
      <c r="D39" s="58" t="s">
        <v>310</v>
      </c>
      <c r="E39" s="58" t="s">
        <v>311</v>
      </c>
      <c r="F39" s="58" t="s">
        <v>310</v>
      </c>
      <c r="G39" s="58" t="s">
        <v>311</v>
      </c>
      <c r="H39" s="58" t="s">
        <v>311</v>
      </c>
      <c r="I39" s="58" t="s">
        <v>311</v>
      </c>
      <c r="J39" s="58" t="s">
        <v>310</v>
      </c>
      <c r="K39" s="58" t="s">
        <v>311</v>
      </c>
      <c r="L39" s="58" t="s">
        <v>311</v>
      </c>
      <c r="M39" s="58" t="s">
        <v>311</v>
      </c>
      <c r="N39" s="58" t="s">
        <v>311</v>
      </c>
      <c r="O39" s="58" t="s">
        <v>311</v>
      </c>
      <c r="P39" s="58" t="s">
        <v>311</v>
      </c>
      <c r="Q39" s="58" t="s">
        <v>311</v>
      </c>
      <c r="R39" s="58" t="s">
        <v>311</v>
      </c>
    </row>
    <row r="40" spans="1:18">
      <c r="A40" s="50"/>
      <c r="B40" s="48" t="s">
        <v>267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</row>
    <row r="41" spans="1:18">
      <c r="A41" s="50"/>
      <c r="B41" s="51" t="str">
        <f>Miami!A137</f>
        <v>VAV_1_FAN</v>
      </c>
      <c r="C41" s="58">
        <f>Miami!$E$137</f>
        <v>18.97</v>
      </c>
      <c r="D41" s="58">
        <f>Houston!$E$137</f>
        <v>20.09</v>
      </c>
      <c r="E41" s="58">
        <f>Phoenix!$E$137</f>
        <v>20.82</v>
      </c>
      <c r="F41" s="58">
        <f>Atlanta!$E$137</f>
        <v>20.82</v>
      </c>
      <c r="G41" s="58">
        <f>LosAngeles!$E$137</f>
        <v>18.670000000000002</v>
      </c>
      <c r="H41" s="58">
        <f>LasVegas!$E$137</f>
        <v>22.36</v>
      </c>
      <c r="I41" s="58">
        <f>SanFrancisco!$E$137</f>
        <v>18.510000000000002</v>
      </c>
      <c r="J41" s="58">
        <f>Baltimore!$E$137</f>
        <v>20.51</v>
      </c>
      <c r="K41" s="58">
        <f>Albuquerque!$E$137</f>
        <v>21.73</v>
      </c>
      <c r="L41" s="58">
        <f>Seattle!$E$137</f>
        <v>19.59</v>
      </c>
      <c r="M41" s="58">
        <f>Chicago!$E$137</f>
        <v>18.46</v>
      </c>
      <c r="N41" s="58">
        <f>Boulder!$E$137</f>
        <v>18.63</v>
      </c>
      <c r="O41" s="58">
        <f>Minneapolis!$E$137</f>
        <v>17.21</v>
      </c>
      <c r="P41" s="58">
        <f>Helena!$E$137</f>
        <v>18.190000000000001</v>
      </c>
      <c r="Q41" s="58">
        <f>Duluth!$E$137</f>
        <v>16.77</v>
      </c>
      <c r="R41" s="58">
        <f>Fairbanks!$E$137</f>
        <v>16.78</v>
      </c>
    </row>
    <row r="42" spans="1:18">
      <c r="A42" s="50"/>
      <c r="B42" s="51" t="str">
        <f>Miami!A138</f>
        <v>VAV_2_FAN</v>
      </c>
      <c r="C42" s="58">
        <f>Miami!$E$138</f>
        <v>219.67</v>
      </c>
      <c r="D42" s="58">
        <f>Houston!$E$138</f>
        <v>222.72</v>
      </c>
      <c r="E42" s="58">
        <f>Phoenix!$E$138</f>
        <v>246.17</v>
      </c>
      <c r="F42" s="58">
        <f>Atlanta!$E$138</f>
        <v>231.87</v>
      </c>
      <c r="G42" s="58">
        <f>LosAngeles!$E$138</f>
        <v>212.18</v>
      </c>
      <c r="H42" s="58">
        <f>LasVegas!$E$138</f>
        <v>262.22000000000003</v>
      </c>
      <c r="I42" s="58">
        <f>SanFrancisco!$E$138</f>
        <v>211.18</v>
      </c>
      <c r="J42" s="58">
        <f>Baltimore!$E$138</f>
        <v>227.04</v>
      </c>
      <c r="K42" s="58">
        <f>Albuquerque!$E$138</f>
        <v>246.61</v>
      </c>
      <c r="L42" s="58">
        <f>Seattle!$E$138</f>
        <v>225.35</v>
      </c>
      <c r="M42" s="58">
        <f>Chicago!$E$138</f>
        <v>217.96</v>
      </c>
      <c r="N42" s="58">
        <f>Boulder!$E$138</f>
        <v>216.16</v>
      </c>
      <c r="O42" s="58">
        <f>Minneapolis!$E$138</f>
        <v>204.97</v>
      </c>
      <c r="P42" s="58">
        <f>Helena!$E$138</f>
        <v>212.38</v>
      </c>
      <c r="Q42" s="58">
        <f>Duluth!$E$138</f>
        <v>198.19</v>
      </c>
      <c r="R42" s="58">
        <f>Fairbanks!$E$138</f>
        <v>200.9</v>
      </c>
    </row>
    <row r="43" spans="1:18">
      <c r="A43" s="50"/>
      <c r="B43" s="51" t="str">
        <f>Miami!A139</f>
        <v>VAV_3_FAN</v>
      </c>
      <c r="C43" s="58">
        <f>Miami!$E$139</f>
        <v>21.34</v>
      </c>
      <c r="D43" s="58">
        <f>Houston!$E$139</f>
        <v>21.27</v>
      </c>
      <c r="E43" s="58">
        <f>Phoenix!$E$139</f>
        <v>24.31</v>
      </c>
      <c r="F43" s="58">
        <f>Atlanta!$E$139</f>
        <v>22.17</v>
      </c>
      <c r="G43" s="58">
        <f>LosAngeles!$E$139</f>
        <v>18.989999999999998</v>
      </c>
      <c r="H43" s="58">
        <f>LasVegas!$E$139</f>
        <v>25.08</v>
      </c>
      <c r="I43" s="58">
        <f>SanFrancisco!$E$139</f>
        <v>18.07</v>
      </c>
      <c r="J43" s="58">
        <f>Baltimore!$E$139</f>
        <v>21.4</v>
      </c>
      <c r="K43" s="58">
        <f>Albuquerque!$E$139</f>
        <v>21.27</v>
      </c>
      <c r="L43" s="58">
        <f>Seattle!$E$139</f>
        <v>20.09</v>
      </c>
      <c r="M43" s="58">
        <f>Chicago!$E$139</f>
        <v>20.46</v>
      </c>
      <c r="N43" s="58">
        <f>Boulder!$E$139</f>
        <v>17.73</v>
      </c>
      <c r="O43" s="58">
        <f>Minneapolis!$E$139</f>
        <v>19.260000000000002</v>
      </c>
      <c r="P43" s="58">
        <f>Helena!$E$139</f>
        <v>18.079999999999998</v>
      </c>
      <c r="Q43" s="58">
        <f>Duluth!$E$139</f>
        <v>17.39</v>
      </c>
      <c r="R43" s="58">
        <f>Fairbanks!$E$139</f>
        <v>17.12</v>
      </c>
    </row>
    <row r="44" spans="1:18">
      <c r="A44" s="50"/>
      <c r="B44" s="51" t="str">
        <f>Miami!A140</f>
        <v>VAV_5_FAN</v>
      </c>
      <c r="C44" s="58">
        <f>Miami!$E$140</f>
        <v>5.64</v>
      </c>
      <c r="D44" s="58">
        <f>Houston!$E$140</f>
        <v>5.47</v>
      </c>
      <c r="E44" s="58">
        <f>Phoenix!$E$140</f>
        <v>4.03</v>
      </c>
      <c r="F44" s="58">
        <f>Atlanta!$E$140</f>
        <v>5.4</v>
      </c>
      <c r="G44" s="58">
        <f>LosAngeles!$E$140</f>
        <v>5.1100000000000003</v>
      </c>
      <c r="H44" s="58">
        <f>LasVegas!$E$140</f>
        <v>4.46</v>
      </c>
      <c r="I44" s="58">
        <f>SanFrancisco!$E$140</f>
        <v>3.05</v>
      </c>
      <c r="J44" s="58">
        <f>Baltimore!$E$140</f>
        <v>5</v>
      </c>
      <c r="K44" s="58">
        <f>Albuquerque!$E$140</f>
        <v>4.79</v>
      </c>
      <c r="L44" s="58">
        <f>Seattle!$E$140</f>
        <v>3.7</v>
      </c>
      <c r="M44" s="58">
        <f>Chicago!$E$140</f>
        <v>5.64</v>
      </c>
      <c r="N44" s="58">
        <f>Boulder!$E$140</f>
        <v>4.66</v>
      </c>
      <c r="O44" s="58">
        <f>Minneapolis!$E$140</f>
        <v>4.74</v>
      </c>
      <c r="P44" s="58">
        <f>Helena!$E$140</f>
        <v>4.2699999999999996</v>
      </c>
      <c r="Q44" s="58">
        <f>Duluth!$E$140</f>
        <v>3.63</v>
      </c>
      <c r="R44" s="58">
        <f>Fairbanks!$E$140</f>
        <v>2.4500000000000002</v>
      </c>
    </row>
    <row r="45" spans="1:18">
      <c r="A45" s="48" t="s">
        <v>72</v>
      </c>
      <c r="B45" s="49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</row>
    <row r="46" spans="1:18">
      <c r="A46" s="50"/>
      <c r="B46" s="48" t="s">
        <v>73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</row>
    <row r="47" spans="1:18">
      <c r="A47" s="50"/>
      <c r="B47" s="51" t="s">
        <v>268</v>
      </c>
      <c r="C47" s="74">
        <f>Miami!$B$188/(Miami!$B$28*10^6/3600)</f>
        <v>8.443501189736588E-2</v>
      </c>
      <c r="D47" s="74">
        <f>Houston!$B$188/(Houston!$B$28*10^6/3600)</f>
        <v>0.10797025253502117</v>
      </c>
      <c r="E47" s="74">
        <f>Phoenix!$B$188/(Phoenix!$B$28*10^6/3600)</f>
        <v>7.8548937193669496E-2</v>
      </c>
      <c r="F47" s="74">
        <f>Atlanta!$B$188/(Atlanta!$B$28*10^6/3600)</f>
        <v>9.6266739114300198E-2</v>
      </c>
      <c r="G47" s="74">
        <f>LosAngeles!$B$188/(LosAngeles!$B$28*10^6/3600)</f>
        <v>5.7024817862338123E-2</v>
      </c>
      <c r="H47" s="74">
        <f>LasVegas!$B$188/(LasVegas!$B$28*10^6/3600)</f>
        <v>9.7398364512885083E-2</v>
      </c>
      <c r="I47" s="74">
        <f>SanFrancisco!$B$188/(SanFrancisco!$B$28*10^6/3600)</f>
        <v>0.15124622883576169</v>
      </c>
      <c r="J47" s="74">
        <f>Baltimore!$B$188/(Baltimore!$B$28*10^6/3600)</f>
        <v>6.9627531299534043E-2</v>
      </c>
      <c r="K47" s="74">
        <f>Albuquerque!$B$188/(Albuquerque!$B$28*10^6/3600)</f>
        <v>3.6964566929133857E-2</v>
      </c>
      <c r="L47" s="74">
        <f>Seattle!$B$188/(Seattle!$B$28*10^6/3600)</f>
        <v>7.2685931568440082E-2</v>
      </c>
      <c r="M47" s="74">
        <f>Chicago!$B$188/(Chicago!$B$28*10^6/3600)</f>
        <v>8.7241697703231647E-2</v>
      </c>
      <c r="N47" s="74">
        <f>Boulder!$B$188/(Boulder!$B$28*10^6/3600)</f>
        <v>3.696703549976034E-2</v>
      </c>
      <c r="O47" s="74">
        <f>Minneapolis!$B$188/(Minneapolis!$B$28*10^6/3600)</f>
        <v>6.2088616602741072E-2</v>
      </c>
      <c r="P47" s="74">
        <f>Helena!$B$188/(Helena!$B$28*10^6/3600)</f>
        <v>7.8136535142637714E-2</v>
      </c>
      <c r="Q47" s="74">
        <f>Duluth!$B$188/(Duluth!$B$28*10^6/3600)</f>
        <v>6.1902531536953284E-2</v>
      </c>
      <c r="R47" s="74">
        <f>Fairbanks!$B$188/(Fairbanks!$B$28*10^6/3600)</f>
        <v>9.9817832557451441E-2</v>
      </c>
    </row>
    <row r="48" spans="1:18">
      <c r="A48" s="50"/>
      <c r="B48" s="51" t="s">
        <v>269</v>
      </c>
      <c r="C48" s="58">
        <f>Miami!$B$189</f>
        <v>12.37</v>
      </c>
      <c r="D48" s="58">
        <f>Houston!$B$189</f>
        <v>15.03</v>
      </c>
      <c r="E48" s="58">
        <f>Phoenix!$B$189</f>
        <v>10.4</v>
      </c>
      <c r="F48" s="58">
        <f>Atlanta!$B$189</f>
        <v>12.6</v>
      </c>
      <c r="G48" s="58">
        <f>LosAngeles!$B$189</f>
        <v>6.76</v>
      </c>
      <c r="H48" s="58">
        <f>LasVegas!$B$189</f>
        <v>12.17</v>
      </c>
      <c r="I48" s="58">
        <f>SanFrancisco!$B$189</f>
        <v>16.13</v>
      </c>
      <c r="J48" s="58">
        <f>Baltimore!$B$189</f>
        <v>8.9</v>
      </c>
      <c r="K48" s="58">
        <f>Albuquerque!$B$189</f>
        <v>4.18</v>
      </c>
      <c r="L48" s="58">
        <f>Seattle!$B$189</f>
        <v>7.67</v>
      </c>
      <c r="M48" s="58">
        <f>Chicago!$B$189</f>
        <v>9.76</v>
      </c>
      <c r="N48" s="58">
        <f>Boulder!$B$189</f>
        <v>3.91</v>
      </c>
      <c r="O48" s="58">
        <f>Minneapolis!$B$189</f>
        <v>6.79</v>
      </c>
      <c r="P48" s="58">
        <f>Helena!$B$189</f>
        <v>8.07</v>
      </c>
      <c r="Q48" s="58">
        <f>Duluth!$B$189</f>
        <v>6.36</v>
      </c>
      <c r="R48" s="58">
        <f>Fairbanks!$B$189</f>
        <v>10.029999999999999</v>
      </c>
    </row>
    <row r="49" spans="1:18">
      <c r="A49" s="50"/>
      <c r="B49" s="48" t="s">
        <v>74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8">
      <c r="A50" s="50"/>
      <c r="B50" s="51" t="s">
        <v>270</v>
      </c>
      <c r="C50" s="74">
        <f>Miami!$C$188/(Miami!$C$28*10^3)</f>
        <v>1.1353903682456364E-2</v>
      </c>
      <c r="D50" s="74">
        <f>Houston!$C$188/(Houston!$C$28*10^3)</f>
        <v>8.059537121381544E-3</v>
      </c>
      <c r="E50" s="74">
        <f>Phoenix!$C$188/(Phoenix!$C$28*10^3)</f>
        <v>8.231153015265941E-3</v>
      </c>
      <c r="F50" s="74">
        <f>Atlanta!$C$188/(Atlanta!$C$28*10^3)</f>
        <v>9.6670297037222686E-3</v>
      </c>
      <c r="G50" s="74">
        <f>LosAngeles!$C$188/(LosAngeles!$C$28*10^3)</f>
        <v>8.5481132399723506E-3</v>
      </c>
      <c r="H50" s="74">
        <f>LasVegas!$C$188/(LasVegas!$C$28*10^3)</f>
        <v>7.6816309775670664E-3</v>
      </c>
      <c r="I50" s="74">
        <f>SanFrancisco!$C$188/(SanFrancisco!$C$28*10^3)</f>
        <v>8.5490471125034585E-3</v>
      </c>
      <c r="J50" s="74">
        <f>Baltimore!$C$188/(Baltimore!$C$28*10^3)</f>
        <v>9.7025796097611177E-3</v>
      </c>
      <c r="K50" s="74">
        <f>Albuquerque!$C$188/(Albuquerque!$C$28*10^3)</f>
        <v>6.8865647230226413E-3</v>
      </c>
      <c r="L50" s="74">
        <f>Seattle!$C$188/(Seattle!$C$28*10^3)</f>
        <v>8.4103287192532974E-3</v>
      </c>
      <c r="M50" s="74">
        <f>Chicago!$C$188/(Chicago!$C$28*10^3)</f>
        <v>8.3664600914129857E-3</v>
      </c>
      <c r="N50" s="74">
        <f>Boulder!$C$188/(Boulder!$C$28*10^3)</f>
        <v>6.9046413976680543E-3</v>
      </c>
      <c r="O50" s="74">
        <f>Minneapolis!$C$188/(Minneapolis!$C$28*10^3)</f>
        <v>7.8772145620614326E-3</v>
      </c>
      <c r="P50" s="74">
        <f>Helena!$C$188/(Helena!$C$28*10^3)</f>
        <v>8.0753292222214296E-3</v>
      </c>
      <c r="Q50" s="74">
        <f>Duluth!$C$188/(Duluth!$C$28*10^3)</f>
        <v>7.8668677860160487E-3</v>
      </c>
      <c r="R50" s="74">
        <f>Fairbanks!$C$188/(Fairbanks!$C$28*10^3)</f>
        <v>4.1276059551816017E-3</v>
      </c>
    </row>
    <row r="51" spans="1:18">
      <c r="A51" s="50"/>
      <c r="B51" s="51" t="s">
        <v>269</v>
      </c>
      <c r="C51" s="58">
        <f>Miami!$C$189</f>
        <v>0.21</v>
      </c>
      <c r="D51" s="58">
        <f>Houston!$C$189</f>
        <v>0.64</v>
      </c>
      <c r="E51" s="58">
        <f>Phoenix!$C$189</f>
        <v>0.49</v>
      </c>
      <c r="F51" s="58">
        <f>Atlanta!$C$189</f>
        <v>1.37</v>
      </c>
      <c r="G51" s="58">
        <f>LosAngeles!$C$189</f>
        <v>0.48</v>
      </c>
      <c r="H51" s="58">
        <f>LasVegas!$C$189</f>
        <v>0.74</v>
      </c>
      <c r="I51" s="58">
        <f>SanFrancisco!$C$189</f>
        <v>0.95</v>
      </c>
      <c r="J51" s="58">
        <f>Baltimore!$C$189</f>
        <v>2.2000000000000002</v>
      </c>
      <c r="K51" s="58">
        <f>Albuquerque!$C$189</f>
        <v>0.97</v>
      </c>
      <c r="L51" s="58">
        <f>Seattle!$C$189</f>
        <v>2.0099999999999998</v>
      </c>
      <c r="M51" s="58">
        <f>Chicago!$C$189</f>
        <v>2.1</v>
      </c>
      <c r="N51" s="58">
        <f>Boulder!$C$189</f>
        <v>1.1100000000000001</v>
      </c>
      <c r="O51" s="58">
        <f>Minneapolis!$C$189</f>
        <v>2.41</v>
      </c>
      <c r="P51" s="58">
        <f>Helena!$C$189</f>
        <v>1.95</v>
      </c>
      <c r="Q51" s="58">
        <f>Duluth!$C$189</f>
        <v>2.9</v>
      </c>
      <c r="R51" s="58">
        <f>Fairbanks!$C$189</f>
        <v>2.5299999999999998</v>
      </c>
    </row>
    <row r="52" spans="1:18">
      <c r="A52" s="50"/>
      <c r="B52" s="48" t="s">
        <v>75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</row>
    <row r="53" spans="1:18">
      <c r="A53" s="50"/>
      <c r="B53" s="51" t="s">
        <v>271</v>
      </c>
      <c r="C53" s="58">
        <f>Miami!$E$189</f>
        <v>12.58</v>
      </c>
      <c r="D53" s="58">
        <f>Houston!$E$189</f>
        <v>15.67</v>
      </c>
      <c r="E53" s="58">
        <f>Phoenix!$E$189</f>
        <v>10.89</v>
      </c>
      <c r="F53" s="58">
        <f>Atlanta!$E$189</f>
        <v>13.97</v>
      </c>
      <c r="G53" s="58">
        <f>LosAngeles!$E$189</f>
        <v>7.24</v>
      </c>
      <c r="H53" s="58">
        <f>LasVegas!$E$189</f>
        <v>12.91</v>
      </c>
      <c r="I53" s="58">
        <f>SanFrancisco!$E$189</f>
        <v>17.079999999999998</v>
      </c>
      <c r="J53" s="58">
        <f>Baltimore!$E$189</f>
        <v>11.1</v>
      </c>
      <c r="K53" s="58">
        <f>Albuquerque!$E$189</f>
        <v>5.14</v>
      </c>
      <c r="L53" s="58">
        <f>Seattle!$E$189</f>
        <v>9.68</v>
      </c>
      <c r="M53" s="58">
        <f>Chicago!$E$189</f>
        <v>11.86</v>
      </c>
      <c r="N53" s="58">
        <f>Boulder!$E$189</f>
        <v>5.03</v>
      </c>
      <c r="O53" s="58">
        <f>Minneapolis!$E$189</f>
        <v>9.1999999999999993</v>
      </c>
      <c r="P53" s="58">
        <f>Helena!$E$189</f>
        <v>10.02</v>
      </c>
      <c r="Q53" s="58">
        <f>Duluth!$E$189</f>
        <v>9.26</v>
      </c>
      <c r="R53" s="58">
        <f>Fairbanks!$E$189</f>
        <v>12.57</v>
      </c>
    </row>
    <row r="54" spans="1:18">
      <c r="A54" s="48" t="s">
        <v>76</v>
      </c>
      <c r="B54" s="49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</row>
    <row r="55" spans="1:18">
      <c r="A55" s="50"/>
      <c r="B55" s="48" t="s">
        <v>77</v>
      </c>
    </row>
    <row r="56" spans="1:18">
      <c r="A56" s="50"/>
      <c r="B56" s="51" t="s">
        <v>69</v>
      </c>
      <c r="C56" s="59">
        <f>Miami!$B$13*10^6/3600</f>
        <v>0</v>
      </c>
      <c r="D56" s="59">
        <f>Houston!$B$13*10^6/3600</f>
        <v>0</v>
      </c>
      <c r="E56" s="59">
        <f>Phoenix!$B$13*10^6/3600</f>
        <v>0</v>
      </c>
      <c r="F56" s="59">
        <f>Atlanta!$B$13*10^6/3600</f>
        <v>0</v>
      </c>
      <c r="G56" s="59">
        <f>LosAngeles!$B$13*10^6/3600</f>
        <v>0</v>
      </c>
      <c r="H56" s="59">
        <f>LasVegas!$B$13*10^6/3600</f>
        <v>0</v>
      </c>
      <c r="I56" s="59">
        <f>SanFrancisco!$B$13*10^6/3600</f>
        <v>0</v>
      </c>
      <c r="J56" s="59">
        <f>Baltimore!$B$13*10^6/3600</f>
        <v>0</v>
      </c>
      <c r="K56" s="59">
        <f>Albuquerque!$B$13*10^6/3600</f>
        <v>0</v>
      </c>
      <c r="L56" s="59">
        <f>Seattle!$B$13*10^6/3600</f>
        <v>0</v>
      </c>
      <c r="M56" s="59">
        <f>Chicago!$B$13*10^6/3600</f>
        <v>0</v>
      </c>
      <c r="N56" s="59">
        <f>Boulder!$B$13*10^6/3600</f>
        <v>0</v>
      </c>
      <c r="O56" s="59">
        <f>Minneapolis!$B$13*10^6/3600</f>
        <v>0</v>
      </c>
      <c r="P56" s="59">
        <f>Helena!$B$13*10^6/3600</f>
        <v>0</v>
      </c>
      <c r="Q56" s="59">
        <f>Duluth!$B$13*10^6/3600</f>
        <v>0</v>
      </c>
      <c r="R56" s="59">
        <f>Fairbanks!$B$13*10^6/3600</f>
        <v>0</v>
      </c>
    </row>
    <row r="57" spans="1:18">
      <c r="A57" s="50"/>
      <c r="B57" s="51" t="s">
        <v>70</v>
      </c>
      <c r="C57" s="59">
        <f>Miami!$B$14*10^6/3600</f>
        <v>1684072.2222222222</v>
      </c>
      <c r="D57" s="59">
        <f>Houston!$B$14*10^6/3600</f>
        <v>1367422.2222222222</v>
      </c>
      <c r="E57" s="59">
        <f>Phoenix!$B$14*10^6/3600</f>
        <v>1054219.4444444445</v>
      </c>
      <c r="F57" s="59">
        <f>Atlanta!$B$14*10^6/3600</f>
        <v>984819.4444444445</v>
      </c>
      <c r="G57" s="59">
        <f>LosAngeles!$B$14*10^6/3600</f>
        <v>610961.11111111112</v>
      </c>
      <c r="H57" s="59">
        <f>LasVegas!$B$14*10^6/3600</f>
        <v>793202.77777777775</v>
      </c>
      <c r="I57" s="59">
        <f>SanFrancisco!$B$14*10^6/3600</f>
        <v>235991.66666666666</v>
      </c>
      <c r="J57" s="59">
        <f>Baltimore!$B$14*10^6/3600</f>
        <v>845705.5555555555</v>
      </c>
      <c r="K57" s="59">
        <f>Albuquerque!$B$14*10^6/3600</f>
        <v>446047.22222222225</v>
      </c>
      <c r="L57" s="59">
        <f>Seattle!$B$14*10^6/3600</f>
        <v>214936.11111111112</v>
      </c>
      <c r="M57" s="59">
        <f>Chicago!$B$14*10^6/3600</f>
        <v>450555.55555555556</v>
      </c>
      <c r="N57" s="59">
        <f>Boulder!$B$14*10^6/3600</f>
        <v>268966.66666666669</v>
      </c>
      <c r="O57" s="59">
        <f>Minneapolis!$B$14*10^6/3600</f>
        <v>378369.44444444444</v>
      </c>
      <c r="P57" s="59">
        <f>Helena!$B$14*10^6/3600</f>
        <v>187622.22222222222</v>
      </c>
      <c r="Q57" s="59">
        <f>Duluth!$B$14*10^6/3600</f>
        <v>176669.44444444444</v>
      </c>
      <c r="R57" s="59">
        <f>Fairbanks!$B$14*10^6/3600</f>
        <v>95158.333333333328</v>
      </c>
    </row>
    <row r="58" spans="1:18">
      <c r="A58" s="50"/>
      <c r="B58" s="51" t="s">
        <v>78</v>
      </c>
      <c r="C58" s="59">
        <f>Miami!$B$15*10^6/3600</f>
        <v>2052722.2222222222</v>
      </c>
      <c r="D58" s="59">
        <f>Houston!$B$15*10^6/3600</f>
        <v>2052722.2222222222</v>
      </c>
      <c r="E58" s="59">
        <f>Phoenix!$B$15*10^6/3600</f>
        <v>2052722.2222222222</v>
      </c>
      <c r="F58" s="59">
        <f>Atlanta!$B$15*10^6/3600</f>
        <v>2052722.2222222222</v>
      </c>
      <c r="G58" s="59">
        <f>LosAngeles!$B$15*10^6/3600</f>
        <v>2052722.2222222222</v>
      </c>
      <c r="H58" s="59">
        <f>LasVegas!$B$15*10^6/3600</f>
        <v>2052722.2222222222</v>
      </c>
      <c r="I58" s="59">
        <f>SanFrancisco!$B$15*10^6/3600</f>
        <v>2052722.2222222222</v>
      </c>
      <c r="J58" s="59">
        <f>Baltimore!$B$15*10^6/3600</f>
        <v>2052722.2222222222</v>
      </c>
      <c r="K58" s="59">
        <f>Albuquerque!$B$15*10^6/3600</f>
        <v>2052722.2222222222</v>
      </c>
      <c r="L58" s="59">
        <f>Seattle!$B$15*10^6/3600</f>
        <v>2052722.2222222222</v>
      </c>
      <c r="M58" s="59">
        <f>Chicago!$B$15*10^6/3600</f>
        <v>2052722.2222222222</v>
      </c>
      <c r="N58" s="59">
        <f>Boulder!$B$15*10^6/3600</f>
        <v>2052722.2222222222</v>
      </c>
      <c r="O58" s="59">
        <f>Minneapolis!$B$15*10^6/3600</f>
        <v>2052722.2222222222</v>
      </c>
      <c r="P58" s="59">
        <f>Helena!$B$15*10^6/3600</f>
        <v>2052722.2222222222</v>
      </c>
      <c r="Q58" s="59">
        <f>Duluth!$B$15*10^6/3600</f>
        <v>2052722.2222222222</v>
      </c>
      <c r="R58" s="59">
        <f>Fairbanks!$B$15*10^6/3600</f>
        <v>2052722.2222222222</v>
      </c>
    </row>
    <row r="59" spans="1:18">
      <c r="A59" s="50"/>
      <c r="B59" s="51" t="s">
        <v>79</v>
      </c>
      <c r="C59" s="59">
        <f>Miami!$B$16*10^6/3600</f>
        <v>13458.333333333334</v>
      </c>
      <c r="D59" s="59">
        <f>Houston!$B$16*10^6/3600</f>
        <v>13452.777777777777</v>
      </c>
      <c r="E59" s="59">
        <f>Phoenix!$B$16*10^6/3600</f>
        <v>13450</v>
      </c>
      <c r="F59" s="59">
        <f>Atlanta!$B$16*10^6/3600</f>
        <v>13447.222222222223</v>
      </c>
      <c r="G59" s="59">
        <f>LosAngeles!$B$16*10^6/3600</f>
        <v>13438.888888888889</v>
      </c>
      <c r="H59" s="59">
        <f>LasVegas!$B$16*10^6/3600</f>
        <v>13436.111111111111</v>
      </c>
      <c r="I59" s="59">
        <f>SanFrancisco!$B$16*10^6/3600</f>
        <v>13441.666666666666</v>
      </c>
      <c r="J59" s="59">
        <f>Baltimore!$B$16*10^6/3600</f>
        <v>13433.333333333334</v>
      </c>
      <c r="K59" s="59">
        <f>Albuquerque!$B$16*10^6/3600</f>
        <v>13438.888888888889</v>
      </c>
      <c r="L59" s="59">
        <f>Seattle!$B$16*10^6/3600</f>
        <v>13413.888888888889</v>
      </c>
      <c r="M59" s="59">
        <f>Chicago!$B$16*10^6/3600</f>
        <v>13436.111111111111</v>
      </c>
      <c r="N59" s="59">
        <f>Boulder!$B$16*10^6/3600</f>
        <v>13427.777777777777</v>
      </c>
      <c r="O59" s="59">
        <f>Minneapolis!$B$16*10^6/3600</f>
        <v>13427.777777777777</v>
      </c>
      <c r="P59" s="59">
        <f>Helena!$B$16*10^6/3600</f>
        <v>13425</v>
      </c>
      <c r="Q59" s="59">
        <f>Duluth!$B$16*10^6/3600</f>
        <v>13416.666666666666</v>
      </c>
      <c r="R59" s="59">
        <f>Fairbanks!$B$16*10^6/3600</f>
        <v>13333.333333333334</v>
      </c>
    </row>
    <row r="60" spans="1:18">
      <c r="A60" s="50"/>
      <c r="B60" s="51" t="s">
        <v>80</v>
      </c>
      <c r="C60" s="59">
        <f>Miami!$B$17*10^6/3600</f>
        <v>1605172.2222222222</v>
      </c>
      <c r="D60" s="59">
        <f>Houston!$B$17*10^6/3600</f>
        <v>1605172.2222222222</v>
      </c>
      <c r="E60" s="59">
        <f>Phoenix!$B$17*10^6/3600</f>
        <v>1605172.2222222222</v>
      </c>
      <c r="F60" s="59">
        <f>Atlanta!$B$17*10^6/3600</f>
        <v>1605172.2222222222</v>
      </c>
      <c r="G60" s="59">
        <f>LosAngeles!$B$17*10^6/3600</f>
        <v>1605172.2222222222</v>
      </c>
      <c r="H60" s="59">
        <f>LasVegas!$B$17*10^6/3600</f>
        <v>1605172.2222222222</v>
      </c>
      <c r="I60" s="59">
        <f>SanFrancisco!$B$17*10^6/3600</f>
        <v>1605172.2222222222</v>
      </c>
      <c r="J60" s="59">
        <f>Baltimore!$B$17*10^6/3600</f>
        <v>1605172.2222222222</v>
      </c>
      <c r="K60" s="59">
        <f>Albuquerque!$B$17*10^6/3600</f>
        <v>1605172.2222222222</v>
      </c>
      <c r="L60" s="59">
        <f>Seattle!$B$17*10^6/3600</f>
        <v>1605172.2222222222</v>
      </c>
      <c r="M60" s="59">
        <f>Chicago!$B$17*10^6/3600</f>
        <v>1605172.2222222222</v>
      </c>
      <c r="N60" s="59">
        <f>Boulder!$B$17*10^6/3600</f>
        <v>1605172.2222222222</v>
      </c>
      <c r="O60" s="59">
        <f>Minneapolis!$B$17*10^6/3600</f>
        <v>1605172.2222222222</v>
      </c>
      <c r="P60" s="59">
        <f>Helena!$B$17*10^6/3600</f>
        <v>1605172.2222222222</v>
      </c>
      <c r="Q60" s="59">
        <f>Duluth!$B$17*10^6/3600</f>
        <v>1605172.2222222222</v>
      </c>
      <c r="R60" s="59">
        <f>Fairbanks!$B$17*10^6/3600</f>
        <v>1605172.2222222222</v>
      </c>
    </row>
    <row r="61" spans="1:18">
      <c r="A61" s="50"/>
      <c r="B61" s="51" t="s">
        <v>81</v>
      </c>
      <c r="C61" s="59">
        <f>Miami!$B$18*10^6/3600</f>
        <v>526411.11111111112</v>
      </c>
      <c r="D61" s="59">
        <f>Houston!$B$18*10^6/3600</f>
        <v>526411.11111111112</v>
      </c>
      <c r="E61" s="59">
        <f>Phoenix!$B$18*10^6/3600</f>
        <v>526411.11111111112</v>
      </c>
      <c r="F61" s="59">
        <f>Atlanta!$B$18*10^6/3600</f>
        <v>526411.11111111112</v>
      </c>
      <c r="G61" s="59">
        <f>LosAngeles!$B$18*10^6/3600</f>
        <v>526411.11111111112</v>
      </c>
      <c r="H61" s="59">
        <f>LasVegas!$B$18*10^6/3600</f>
        <v>526411.11111111112</v>
      </c>
      <c r="I61" s="59">
        <f>SanFrancisco!$B$18*10^6/3600</f>
        <v>526411.11111111112</v>
      </c>
      <c r="J61" s="59">
        <f>Baltimore!$B$18*10^6/3600</f>
        <v>526411.11111111112</v>
      </c>
      <c r="K61" s="59">
        <f>Albuquerque!$B$18*10^6/3600</f>
        <v>526411.11111111112</v>
      </c>
      <c r="L61" s="59">
        <f>Seattle!$B$18*10^6/3600</f>
        <v>526411.11111111112</v>
      </c>
      <c r="M61" s="59">
        <f>Chicago!$B$18*10^6/3600</f>
        <v>526411.11111111112</v>
      </c>
      <c r="N61" s="59">
        <f>Boulder!$B$18*10^6/3600</f>
        <v>526411.11111111112</v>
      </c>
      <c r="O61" s="59">
        <f>Minneapolis!$B$18*10^6/3600</f>
        <v>526411.11111111112</v>
      </c>
      <c r="P61" s="59">
        <f>Helena!$B$18*10^6/3600</f>
        <v>526411.11111111112</v>
      </c>
      <c r="Q61" s="59">
        <f>Duluth!$B$18*10^6/3600</f>
        <v>526411.11111111112</v>
      </c>
      <c r="R61" s="59">
        <f>Fairbanks!$B$18*10^6/3600</f>
        <v>526411.11111111112</v>
      </c>
    </row>
    <row r="62" spans="1:18">
      <c r="A62" s="50"/>
      <c r="B62" s="51" t="s">
        <v>82</v>
      </c>
      <c r="C62" s="59">
        <f>Miami!$B$19*10^6/3600</f>
        <v>214397.22222222222</v>
      </c>
      <c r="D62" s="59">
        <f>Houston!$B$19*10^6/3600</f>
        <v>212441.66666666666</v>
      </c>
      <c r="E62" s="59">
        <f>Phoenix!$B$19*10^6/3600</f>
        <v>257252.77777777778</v>
      </c>
      <c r="F62" s="59">
        <f>Atlanta!$B$19*10^6/3600</f>
        <v>223155.55555555556</v>
      </c>
      <c r="G62" s="59">
        <f>LosAngeles!$B$19*10^6/3600</f>
        <v>184175</v>
      </c>
      <c r="H62" s="59">
        <f>LasVegas!$B$19*10^6/3600</f>
        <v>270116.66666666669</v>
      </c>
      <c r="I62" s="59">
        <f>SanFrancisco!$B$19*10^6/3600</f>
        <v>176366.66666666666</v>
      </c>
      <c r="J62" s="59">
        <f>Baltimore!$B$19*10^6/3600</f>
        <v>229186.11111111112</v>
      </c>
      <c r="K62" s="59">
        <f>Albuquerque!$B$19*10^6/3600</f>
        <v>263969.44444444444</v>
      </c>
      <c r="L62" s="59">
        <f>Seattle!$B$19*10^6/3600</f>
        <v>215605.55555555556</v>
      </c>
      <c r="M62" s="59">
        <f>Chicago!$B$19*10^6/3600</f>
        <v>215797.22222222222</v>
      </c>
      <c r="N62" s="59">
        <f>Boulder!$B$19*10^6/3600</f>
        <v>212827.77777777778</v>
      </c>
      <c r="O62" s="59">
        <f>Minneapolis!$B$19*10^6/3600</f>
        <v>208627.77777777778</v>
      </c>
      <c r="P62" s="59">
        <f>Helena!$B$19*10^6/3600</f>
        <v>211272.22222222222</v>
      </c>
      <c r="Q62" s="59">
        <f>Duluth!$B$19*10^6/3600</f>
        <v>205427.77777777778</v>
      </c>
      <c r="R62" s="59">
        <f>Fairbanks!$B$19*10^6/3600</f>
        <v>219588.88888888888</v>
      </c>
    </row>
    <row r="63" spans="1:18">
      <c r="A63" s="50"/>
      <c r="B63" s="51" t="s">
        <v>83</v>
      </c>
      <c r="C63" s="59">
        <f>Miami!$B$20*10^6/3600</f>
        <v>381930.55555555556</v>
      </c>
      <c r="D63" s="59">
        <f>Houston!$B$20*10^6/3600</f>
        <v>380000</v>
      </c>
      <c r="E63" s="59">
        <f>Phoenix!$B$20*10^6/3600</f>
        <v>344738.88888888888</v>
      </c>
      <c r="F63" s="59">
        <f>Atlanta!$B$20*10^6/3600</f>
        <v>387538.88888888888</v>
      </c>
      <c r="G63" s="59">
        <f>LosAngeles!$B$20*10^6/3600</f>
        <v>272705.55555555556</v>
      </c>
      <c r="H63" s="59">
        <f>LasVegas!$B$20*10^6/3600</f>
        <v>297502.77777777775</v>
      </c>
      <c r="I63" s="59">
        <f>SanFrancisco!$B$20*10^6/3600</f>
        <v>187002.77777777778</v>
      </c>
      <c r="J63" s="59">
        <f>Baltimore!$B$20*10^6/3600</f>
        <v>410627.77777777775</v>
      </c>
      <c r="K63" s="59">
        <f>Albuquerque!$B$20*10^6/3600</f>
        <v>186569.44444444444</v>
      </c>
      <c r="L63" s="59">
        <f>Seattle!$B$20*10^6/3600</f>
        <v>153152.77777777778</v>
      </c>
      <c r="M63" s="59">
        <f>Chicago!$B$20*10^6/3600</f>
        <v>195780.55555555556</v>
      </c>
      <c r="N63" s="59">
        <f>Boulder!$B$20*10^6/3600</f>
        <v>133088.88888888888</v>
      </c>
      <c r="O63" s="59">
        <f>Minneapolis!$B$20*10^6/3600</f>
        <v>174186.11111111112</v>
      </c>
      <c r="P63" s="59">
        <f>Helena!$B$20*10^6/3600</f>
        <v>116061.11111111111</v>
      </c>
      <c r="Q63" s="59">
        <f>Duluth!$B$20*10^6/3600</f>
        <v>116433.33333333333</v>
      </c>
      <c r="R63" s="59">
        <f>Fairbanks!$B$20*10^6/3600</f>
        <v>101008.33333333333</v>
      </c>
    </row>
    <row r="64" spans="1:18">
      <c r="A64" s="50"/>
      <c r="B64" s="51" t="s">
        <v>84</v>
      </c>
      <c r="C64" s="59">
        <f>Miami!$B$21*10^6/3600</f>
        <v>309052.77777777775</v>
      </c>
      <c r="D64" s="59">
        <f>Houston!$B$21*10^6/3600</f>
        <v>290658.33333333331</v>
      </c>
      <c r="E64" s="59">
        <f>Phoenix!$B$21*10^6/3600</f>
        <v>278777.77777777775</v>
      </c>
      <c r="F64" s="59">
        <f>Atlanta!$B$21*10^6/3600</f>
        <v>269861.11111111112</v>
      </c>
      <c r="G64" s="59">
        <f>LosAngeles!$B$21*10^6/3600</f>
        <v>226297.22222222222</v>
      </c>
      <c r="H64" s="59">
        <f>LasVegas!$B$21*10^6/3600</f>
        <v>231080.55555555556</v>
      </c>
      <c r="I64" s="59">
        <f>SanFrancisco!$B$21*10^6/3600</f>
        <v>143747.22222222222</v>
      </c>
      <c r="J64" s="59">
        <f>Baltimore!$B$21*10^6/3600</f>
        <v>238244.44444444444</v>
      </c>
      <c r="K64" s="59">
        <f>Albuquerque!$B$21*10^6/3600</f>
        <v>138072.22222222222</v>
      </c>
      <c r="L64" s="59">
        <f>Seattle!$B$21*10^6/3600</f>
        <v>107983.33333333333</v>
      </c>
      <c r="M64" s="59">
        <f>Chicago!$B$21*10^6/3600</f>
        <v>121441.66666666667</v>
      </c>
      <c r="N64" s="59">
        <f>Boulder!$B$21*10^6/3600</f>
        <v>90233.333333333328</v>
      </c>
      <c r="O64" s="59">
        <f>Minneapolis!$B$21*10^6/3600</f>
        <v>107016.66666666667</v>
      </c>
      <c r="P64" s="59">
        <f>Helena!$B$21*10^6/3600</f>
        <v>72455.555555555547</v>
      </c>
      <c r="Q64" s="59">
        <f>Duluth!$B$21*10^6/3600</f>
        <v>62497.222222222219</v>
      </c>
      <c r="R64" s="59">
        <f>Fairbanks!$B$21*10^6/3600</f>
        <v>43194.444444444445</v>
      </c>
    </row>
    <row r="65" spans="1:18">
      <c r="A65" s="50"/>
      <c r="B65" s="51" t="s">
        <v>85</v>
      </c>
      <c r="C65" s="59">
        <f>Miami!$B$22*10^6/3600</f>
        <v>0</v>
      </c>
      <c r="D65" s="59">
        <f>Houston!$B$22*10^6/3600</f>
        <v>0</v>
      </c>
      <c r="E65" s="59">
        <f>Phoenix!$B$22*10^6/3600</f>
        <v>0</v>
      </c>
      <c r="F65" s="59">
        <f>Atlanta!$B$22*10^6/3600</f>
        <v>0</v>
      </c>
      <c r="G65" s="59">
        <f>LosAngeles!$B$22*10^6/3600</f>
        <v>0</v>
      </c>
      <c r="H65" s="59">
        <f>LasVegas!$B$22*10^6/3600</f>
        <v>0</v>
      </c>
      <c r="I65" s="59">
        <f>SanFrancisco!$B$22*10^6/3600</f>
        <v>0</v>
      </c>
      <c r="J65" s="59">
        <f>Baltimore!$B$22*10^6/3600</f>
        <v>0</v>
      </c>
      <c r="K65" s="59">
        <f>Albuquerque!$B$22*10^6/3600</f>
        <v>0</v>
      </c>
      <c r="L65" s="59">
        <f>Seattle!$B$22*10^6/3600</f>
        <v>0</v>
      </c>
      <c r="M65" s="59">
        <f>Chicago!$B$22*10^6/3600</f>
        <v>0</v>
      </c>
      <c r="N65" s="59">
        <f>Boulder!$B$22*10^6/3600</f>
        <v>0</v>
      </c>
      <c r="O65" s="59">
        <f>Minneapolis!$B$22*10^6/3600</f>
        <v>0</v>
      </c>
      <c r="P65" s="59">
        <f>Helena!$B$22*10^6/3600</f>
        <v>0</v>
      </c>
      <c r="Q65" s="59">
        <f>Duluth!$B$22*10^6/3600</f>
        <v>0</v>
      </c>
      <c r="R65" s="59">
        <f>Fairbanks!$B$22*10^6/3600</f>
        <v>0</v>
      </c>
    </row>
    <row r="66" spans="1:18">
      <c r="A66" s="50"/>
      <c r="B66" s="51" t="s">
        <v>64</v>
      </c>
      <c r="C66" s="59">
        <f>Miami!$B$23*10^6/3600</f>
        <v>0</v>
      </c>
      <c r="D66" s="59">
        <f>Houston!$B$23*10^6/3600</f>
        <v>0</v>
      </c>
      <c r="E66" s="59">
        <f>Phoenix!$B$23*10^6/3600</f>
        <v>0</v>
      </c>
      <c r="F66" s="59">
        <f>Atlanta!$B$23*10^6/3600</f>
        <v>0</v>
      </c>
      <c r="G66" s="59">
        <f>LosAngeles!$B$23*10^6/3600</f>
        <v>0</v>
      </c>
      <c r="H66" s="59">
        <f>LasVegas!$B$23*10^6/3600</f>
        <v>0</v>
      </c>
      <c r="I66" s="59">
        <f>SanFrancisco!$B$23*10^6/3600</f>
        <v>0</v>
      </c>
      <c r="J66" s="59">
        <f>Baltimore!$B$23*10^6/3600</f>
        <v>0</v>
      </c>
      <c r="K66" s="59">
        <f>Albuquerque!$B$23*10^6/3600</f>
        <v>0</v>
      </c>
      <c r="L66" s="59">
        <f>Seattle!$B$23*10^6/3600</f>
        <v>0</v>
      </c>
      <c r="M66" s="59">
        <f>Chicago!$B$23*10^6/3600</f>
        <v>0</v>
      </c>
      <c r="N66" s="59">
        <f>Boulder!$B$23*10^6/3600</f>
        <v>0</v>
      </c>
      <c r="O66" s="59">
        <f>Minneapolis!$B$23*10^6/3600</f>
        <v>0</v>
      </c>
      <c r="P66" s="59">
        <f>Helena!$B$23*10^6/3600</f>
        <v>0</v>
      </c>
      <c r="Q66" s="59">
        <f>Duluth!$B$23*10^6/3600</f>
        <v>0</v>
      </c>
      <c r="R66" s="59">
        <f>Fairbanks!$B$23*10^6/3600</f>
        <v>0</v>
      </c>
    </row>
    <row r="67" spans="1:18">
      <c r="A67" s="50"/>
      <c r="B67" s="51" t="s">
        <v>86</v>
      </c>
      <c r="C67" s="59">
        <f>Miami!$B$24*10^6/3600</f>
        <v>0</v>
      </c>
      <c r="D67" s="59">
        <f>Houston!$B$24*10^6/3600</f>
        <v>0</v>
      </c>
      <c r="E67" s="59">
        <f>Phoenix!$B$24*10^6/3600</f>
        <v>0</v>
      </c>
      <c r="F67" s="59">
        <f>Atlanta!$B$24*10^6/3600</f>
        <v>0</v>
      </c>
      <c r="G67" s="59">
        <f>LosAngeles!$B$24*10^6/3600</f>
        <v>0</v>
      </c>
      <c r="H67" s="59">
        <f>LasVegas!$B$24*10^6/3600</f>
        <v>0</v>
      </c>
      <c r="I67" s="59">
        <f>SanFrancisco!$B$24*10^6/3600</f>
        <v>0</v>
      </c>
      <c r="J67" s="59">
        <f>Baltimore!$B$24*10^6/3600</f>
        <v>0</v>
      </c>
      <c r="K67" s="59">
        <f>Albuquerque!$B$24*10^6/3600</f>
        <v>0</v>
      </c>
      <c r="L67" s="59">
        <f>Seattle!$B$24*10^6/3600</f>
        <v>0</v>
      </c>
      <c r="M67" s="59">
        <f>Chicago!$B$24*10^6/3600</f>
        <v>0</v>
      </c>
      <c r="N67" s="59">
        <f>Boulder!$B$24*10^6/3600</f>
        <v>0</v>
      </c>
      <c r="O67" s="59">
        <f>Minneapolis!$B$24*10^6/3600</f>
        <v>0</v>
      </c>
      <c r="P67" s="59">
        <f>Helena!$B$24*10^6/3600</f>
        <v>0</v>
      </c>
      <c r="Q67" s="59">
        <f>Duluth!$B$24*10^6/3600</f>
        <v>0</v>
      </c>
      <c r="R67" s="59">
        <f>Fairbanks!$B$24*10^6/3600</f>
        <v>0</v>
      </c>
    </row>
    <row r="68" spans="1:18">
      <c r="A68" s="50"/>
      <c r="B68" s="51" t="s">
        <v>87</v>
      </c>
      <c r="C68" s="59">
        <f>Miami!$B$25*10^6/3600</f>
        <v>0</v>
      </c>
      <c r="D68" s="59">
        <f>Houston!$B$25*10^6/3600</f>
        <v>0</v>
      </c>
      <c r="E68" s="59">
        <f>Phoenix!$B$25*10^6/3600</f>
        <v>0</v>
      </c>
      <c r="F68" s="59">
        <f>Atlanta!$B$25*10^6/3600</f>
        <v>0</v>
      </c>
      <c r="G68" s="59">
        <f>LosAngeles!$B$25*10^6/3600</f>
        <v>0</v>
      </c>
      <c r="H68" s="59">
        <f>LasVegas!$B$25*10^6/3600</f>
        <v>0</v>
      </c>
      <c r="I68" s="59">
        <f>SanFrancisco!$B$25*10^6/3600</f>
        <v>0</v>
      </c>
      <c r="J68" s="59">
        <f>Baltimore!$B$25*10^6/3600</f>
        <v>0</v>
      </c>
      <c r="K68" s="59">
        <f>Albuquerque!$B$25*10^6/3600</f>
        <v>0</v>
      </c>
      <c r="L68" s="59">
        <f>Seattle!$B$25*10^6/3600</f>
        <v>0</v>
      </c>
      <c r="M68" s="59">
        <f>Chicago!$B$25*10^6/3600</f>
        <v>0</v>
      </c>
      <c r="N68" s="59">
        <f>Boulder!$B$25*10^6/3600</f>
        <v>0</v>
      </c>
      <c r="O68" s="59">
        <f>Minneapolis!$B$25*10^6/3600</f>
        <v>0</v>
      </c>
      <c r="P68" s="59">
        <f>Helena!$B$25*10^6/3600</f>
        <v>0</v>
      </c>
      <c r="Q68" s="59">
        <f>Duluth!$B$25*10^6/3600</f>
        <v>0</v>
      </c>
      <c r="R68" s="59">
        <f>Fairbanks!$B$25*10^6/3600</f>
        <v>0</v>
      </c>
    </row>
    <row r="69" spans="1:18">
      <c r="A69" s="50"/>
      <c r="B69" s="51" t="s">
        <v>88</v>
      </c>
      <c r="C69" s="59">
        <f>Miami!$B$26*10^6/3600</f>
        <v>0</v>
      </c>
      <c r="D69" s="59">
        <f>Houston!$B$26*10^6/3600</f>
        <v>0</v>
      </c>
      <c r="E69" s="59">
        <f>Phoenix!$B$26*10^6/3600</f>
        <v>0</v>
      </c>
      <c r="F69" s="59">
        <f>Atlanta!$B$26*10^6/3600</f>
        <v>0</v>
      </c>
      <c r="G69" s="59">
        <f>LosAngeles!$B$26*10^6/3600</f>
        <v>0</v>
      </c>
      <c r="H69" s="59">
        <f>LasVegas!$B$26*10^6/3600</f>
        <v>0</v>
      </c>
      <c r="I69" s="59">
        <f>SanFrancisco!$B$26*10^6/3600</f>
        <v>0</v>
      </c>
      <c r="J69" s="59">
        <f>Baltimore!$B$26*10^6/3600</f>
        <v>0</v>
      </c>
      <c r="K69" s="59">
        <f>Albuquerque!$B$26*10^6/3600</f>
        <v>0</v>
      </c>
      <c r="L69" s="59">
        <f>Seattle!$B$26*10^6/3600</f>
        <v>0</v>
      </c>
      <c r="M69" s="59">
        <f>Chicago!$B$26*10^6/3600</f>
        <v>0</v>
      </c>
      <c r="N69" s="59">
        <f>Boulder!$B$26*10^6/3600</f>
        <v>0</v>
      </c>
      <c r="O69" s="59">
        <f>Minneapolis!$B$26*10^6/3600</f>
        <v>0</v>
      </c>
      <c r="P69" s="59">
        <f>Helena!$B$26*10^6/3600</f>
        <v>0</v>
      </c>
      <c r="Q69" s="59">
        <f>Duluth!$B$26*10^6/3600</f>
        <v>0</v>
      </c>
      <c r="R69" s="59">
        <f>Fairbanks!$B$26*10^6/3600</f>
        <v>0</v>
      </c>
    </row>
    <row r="70" spans="1:18">
      <c r="A70" s="50"/>
      <c r="B70" s="51" t="s">
        <v>89</v>
      </c>
      <c r="C70" s="59">
        <f>Miami!$B$28*10^6/3600</f>
        <v>6787216.666666667</v>
      </c>
      <c r="D70" s="59">
        <f>Houston!$B$28*10^6/3600</f>
        <v>6448280.555555556</v>
      </c>
      <c r="E70" s="59">
        <f>Phoenix!$B$28*10^6/3600</f>
        <v>6132741.666666667</v>
      </c>
      <c r="F70" s="59">
        <f>Atlanta!$B$28*10^6/3600</f>
        <v>6063127.777777778</v>
      </c>
      <c r="G70" s="59">
        <f>LosAngeles!$B$28*10^6/3600</f>
        <v>5491877.777777778</v>
      </c>
      <c r="H70" s="59">
        <f>LasVegas!$B$28*10^6/3600</f>
        <v>5789644.444444444</v>
      </c>
      <c r="I70" s="59">
        <f>SanFrancisco!$B$28*10^6/3600</f>
        <v>4940855.555555556</v>
      </c>
      <c r="J70" s="59">
        <f>Baltimore!$B$28*10^6/3600</f>
        <v>5921502.777777778</v>
      </c>
      <c r="K70" s="59">
        <f>Albuquerque!$B$28*10^6/3600</f>
        <v>5232400</v>
      </c>
      <c r="L70" s="59">
        <f>Seattle!$B$28*10^6/3600</f>
        <v>4889394.444444444</v>
      </c>
      <c r="M70" s="59">
        <f>Chicago!$B$28*10^6/3600</f>
        <v>5181313.888888889</v>
      </c>
      <c r="N70" s="59">
        <f>Boulder!$B$28*10^6/3600</f>
        <v>4902850</v>
      </c>
      <c r="O70" s="59">
        <f>Minneapolis!$B$28*10^6/3600</f>
        <v>5065930.555555556</v>
      </c>
      <c r="P70" s="59">
        <f>Helena!$B$28*10^6/3600</f>
        <v>4785141.666666667</v>
      </c>
      <c r="Q70" s="59">
        <f>Duluth!$B$28*10^6/3600</f>
        <v>4758747.2222222229</v>
      </c>
      <c r="R70" s="59">
        <f>Fairbanks!$B$28*10^6/3600</f>
        <v>4656588.888888889</v>
      </c>
    </row>
    <row r="71" spans="1:18">
      <c r="A71" s="50"/>
      <c r="B71" s="48" t="s">
        <v>272</v>
      </c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</row>
    <row r="72" spans="1:18">
      <c r="A72" s="50"/>
      <c r="B72" s="51" t="s">
        <v>69</v>
      </c>
      <c r="C72" s="59">
        <f>Miami!$C$13*10^3</f>
        <v>688690</v>
      </c>
      <c r="D72" s="59">
        <f>Houston!$C$13*10^3</f>
        <v>3460310</v>
      </c>
      <c r="E72" s="59">
        <f>Phoenix!$C$13*10^3</f>
        <v>2595290</v>
      </c>
      <c r="F72" s="59">
        <f>Atlanta!$C$13*10^3</f>
        <v>6344320</v>
      </c>
      <c r="G72" s="59">
        <f>LosAngeles!$C$13*10^3</f>
        <v>2385740</v>
      </c>
      <c r="H72" s="59">
        <f>LasVegas!$C$13*10^3</f>
        <v>4223400</v>
      </c>
      <c r="I72" s="59">
        <f>SanFrancisco!$C$13*10^3</f>
        <v>4872050</v>
      </c>
      <c r="J72" s="59">
        <f>Baltimore!$C$13*10^3</f>
        <v>10228300</v>
      </c>
      <c r="K72" s="59">
        <f>Albuquerque!$C$13*10^3</f>
        <v>6233250</v>
      </c>
      <c r="L72" s="59">
        <f>Seattle!$C$13*10^3</f>
        <v>10767690</v>
      </c>
      <c r="M72" s="59">
        <f>Chicago!$C$13*10^3</f>
        <v>11356500</v>
      </c>
      <c r="N72" s="59">
        <f>Boulder!$C$13*10^3</f>
        <v>7182260</v>
      </c>
      <c r="O72" s="59">
        <f>Minneapolis!$C$13*10^3</f>
        <v>13847160</v>
      </c>
      <c r="P72" s="59">
        <f>Helena!$C$13*10^3</f>
        <v>10891740</v>
      </c>
      <c r="Q72" s="59">
        <f>Duluth!$C$13*10^3</f>
        <v>16715480</v>
      </c>
      <c r="R72" s="59">
        <f>Fairbanks!$C$13*10^3</f>
        <v>28029560</v>
      </c>
    </row>
    <row r="73" spans="1:18">
      <c r="A73" s="50"/>
      <c r="B73" s="51" t="s">
        <v>70</v>
      </c>
      <c r="C73" s="59">
        <f>Miami!$C$14*10^3</f>
        <v>0</v>
      </c>
      <c r="D73" s="59">
        <f>Houston!$C$14*10^3</f>
        <v>0</v>
      </c>
      <c r="E73" s="59">
        <f>Phoenix!$C$14*10^3</f>
        <v>0</v>
      </c>
      <c r="F73" s="59">
        <f>Atlanta!$C$14*10^3</f>
        <v>0</v>
      </c>
      <c r="G73" s="59">
        <f>LosAngeles!$C$14*10^3</f>
        <v>0</v>
      </c>
      <c r="H73" s="59">
        <f>LasVegas!$C$14*10^3</f>
        <v>0</v>
      </c>
      <c r="I73" s="59">
        <f>SanFrancisco!$C$14*10^3</f>
        <v>0</v>
      </c>
      <c r="J73" s="59">
        <f>Baltimore!$C$14*10^3</f>
        <v>0</v>
      </c>
      <c r="K73" s="59">
        <f>Albuquerque!$C$14*10^3</f>
        <v>0</v>
      </c>
      <c r="L73" s="59">
        <f>Seattle!$C$14*10^3</f>
        <v>0</v>
      </c>
      <c r="M73" s="59">
        <f>Chicago!$C$14*10^3</f>
        <v>0</v>
      </c>
      <c r="N73" s="59">
        <f>Boulder!$C$14*10^3</f>
        <v>0</v>
      </c>
      <c r="O73" s="59">
        <f>Minneapolis!$C$14*10^3</f>
        <v>0</v>
      </c>
      <c r="P73" s="59">
        <f>Helena!$C$14*10^3</f>
        <v>0</v>
      </c>
      <c r="Q73" s="59">
        <f>Duluth!$C$14*10^3</f>
        <v>0</v>
      </c>
      <c r="R73" s="59">
        <f>Fairbanks!$C$14*10^3</f>
        <v>0</v>
      </c>
    </row>
    <row r="74" spans="1:18">
      <c r="A74" s="50"/>
      <c r="B74" s="51" t="s">
        <v>78</v>
      </c>
      <c r="C74" s="59">
        <f>Miami!$C$15*10^3</f>
        <v>0</v>
      </c>
      <c r="D74" s="59">
        <f>Houston!$C$15*10^3</f>
        <v>0</v>
      </c>
      <c r="E74" s="59">
        <f>Phoenix!$C$15*10^3</f>
        <v>0</v>
      </c>
      <c r="F74" s="59">
        <f>Atlanta!$C$15*10^3</f>
        <v>0</v>
      </c>
      <c r="G74" s="59">
        <f>LosAngeles!$C$15*10^3</f>
        <v>0</v>
      </c>
      <c r="H74" s="59">
        <f>LasVegas!$C$15*10^3</f>
        <v>0</v>
      </c>
      <c r="I74" s="59">
        <f>SanFrancisco!$C$15*10^3</f>
        <v>0</v>
      </c>
      <c r="J74" s="59">
        <f>Baltimore!$C$15*10^3</f>
        <v>0</v>
      </c>
      <c r="K74" s="59">
        <f>Albuquerque!$C$15*10^3</f>
        <v>0</v>
      </c>
      <c r="L74" s="59">
        <f>Seattle!$C$15*10^3</f>
        <v>0</v>
      </c>
      <c r="M74" s="59">
        <f>Chicago!$C$15*10^3</f>
        <v>0</v>
      </c>
      <c r="N74" s="59">
        <f>Boulder!$C$15*10^3</f>
        <v>0</v>
      </c>
      <c r="O74" s="59">
        <f>Minneapolis!$C$15*10^3</f>
        <v>0</v>
      </c>
      <c r="P74" s="59">
        <f>Helena!$C$15*10^3</f>
        <v>0</v>
      </c>
      <c r="Q74" s="59">
        <f>Duluth!$C$15*10^3</f>
        <v>0</v>
      </c>
      <c r="R74" s="59">
        <f>Fairbanks!$C$15*10^3</f>
        <v>0</v>
      </c>
    </row>
    <row r="75" spans="1:18">
      <c r="A75" s="50"/>
      <c r="B75" s="51" t="s">
        <v>79</v>
      </c>
      <c r="C75" s="59">
        <f>Miami!$C$16*10^3</f>
        <v>0</v>
      </c>
      <c r="D75" s="59">
        <f>Houston!$C$16*10^3</f>
        <v>0</v>
      </c>
      <c r="E75" s="59">
        <f>Phoenix!$C$16*10^3</f>
        <v>0</v>
      </c>
      <c r="F75" s="59">
        <f>Atlanta!$C$16*10^3</f>
        <v>0</v>
      </c>
      <c r="G75" s="59">
        <f>LosAngeles!$C$16*10^3</f>
        <v>0</v>
      </c>
      <c r="H75" s="59">
        <f>LasVegas!$C$16*10^3</f>
        <v>0</v>
      </c>
      <c r="I75" s="59">
        <f>SanFrancisco!$C$16*10^3</f>
        <v>0</v>
      </c>
      <c r="J75" s="59">
        <f>Baltimore!$C$16*10^3</f>
        <v>0</v>
      </c>
      <c r="K75" s="59">
        <f>Albuquerque!$C$16*10^3</f>
        <v>0</v>
      </c>
      <c r="L75" s="59">
        <f>Seattle!$C$16*10^3</f>
        <v>0</v>
      </c>
      <c r="M75" s="59">
        <f>Chicago!$C$16*10^3</f>
        <v>0</v>
      </c>
      <c r="N75" s="59">
        <f>Boulder!$C$16*10^3</f>
        <v>0</v>
      </c>
      <c r="O75" s="59">
        <f>Minneapolis!$C$16*10^3</f>
        <v>0</v>
      </c>
      <c r="P75" s="59">
        <f>Helena!$C$16*10^3</f>
        <v>0</v>
      </c>
      <c r="Q75" s="59">
        <f>Duluth!$C$16*10^3</f>
        <v>0</v>
      </c>
      <c r="R75" s="59">
        <f>Fairbanks!$C$16*10^3</f>
        <v>0</v>
      </c>
    </row>
    <row r="76" spans="1:18">
      <c r="A76" s="50"/>
      <c r="B76" s="51" t="s">
        <v>80</v>
      </c>
      <c r="C76" s="59">
        <f>Miami!$C$17*10^3</f>
        <v>0</v>
      </c>
      <c r="D76" s="59">
        <f>Houston!$C$17*10^3</f>
        <v>0</v>
      </c>
      <c r="E76" s="59">
        <f>Phoenix!$C$17*10^3</f>
        <v>0</v>
      </c>
      <c r="F76" s="59">
        <f>Atlanta!$C$17*10^3</f>
        <v>0</v>
      </c>
      <c r="G76" s="59">
        <f>LosAngeles!$C$17*10^3</f>
        <v>0</v>
      </c>
      <c r="H76" s="59">
        <f>LasVegas!$C$17*10^3</f>
        <v>0</v>
      </c>
      <c r="I76" s="59">
        <f>SanFrancisco!$C$17*10^3</f>
        <v>0</v>
      </c>
      <c r="J76" s="59">
        <f>Baltimore!$C$17*10^3</f>
        <v>0</v>
      </c>
      <c r="K76" s="59">
        <f>Albuquerque!$C$17*10^3</f>
        <v>0</v>
      </c>
      <c r="L76" s="59">
        <f>Seattle!$C$17*10^3</f>
        <v>0</v>
      </c>
      <c r="M76" s="59">
        <f>Chicago!$C$17*10^3</f>
        <v>0</v>
      </c>
      <c r="N76" s="59">
        <f>Boulder!$C$17*10^3</f>
        <v>0</v>
      </c>
      <c r="O76" s="59">
        <f>Minneapolis!$C$17*10^3</f>
        <v>0</v>
      </c>
      <c r="P76" s="59">
        <f>Helena!$C$17*10^3</f>
        <v>0</v>
      </c>
      <c r="Q76" s="59">
        <f>Duluth!$C$17*10^3</f>
        <v>0</v>
      </c>
      <c r="R76" s="59">
        <f>Fairbanks!$C$17*10^3</f>
        <v>0</v>
      </c>
    </row>
    <row r="77" spans="1:18">
      <c r="A77" s="50"/>
      <c r="B77" s="51" t="s">
        <v>81</v>
      </c>
      <c r="C77" s="59">
        <f>Miami!$C$18*10^3</f>
        <v>0</v>
      </c>
      <c r="D77" s="59">
        <f>Houston!$C$18*10^3</f>
        <v>0</v>
      </c>
      <c r="E77" s="59">
        <f>Phoenix!$C$18*10^3</f>
        <v>0</v>
      </c>
      <c r="F77" s="59">
        <f>Atlanta!$C$18*10^3</f>
        <v>0</v>
      </c>
      <c r="G77" s="59">
        <f>LosAngeles!$C$18*10^3</f>
        <v>0</v>
      </c>
      <c r="H77" s="59">
        <f>LasVegas!$C$18*10^3</f>
        <v>0</v>
      </c>
      <c r="I77" s="59">
        <f>SanFrancisco!$C$18*10^3</f>
        <v>0</v>
      </c>
      <c r="J77" s="59">
        <f>Baltimore!$C$18*10^3</f>
        <v>0</v>
      </c>
      <c r="K77" s="59">
        <f>Albuquerque!$C$18*10^3</f>
        <v>0</v>
      </c>
      <c r="L77" s="59">
        <f>Seattle!$C$18*10^3</f>
        <v>0</v>
      </c>
      <c r="M77" s="59">
        <f>Chicago!$C$18*10^3</f>
        <v>0</v>
      </c>
      <c r="N77" s="59">
        <f>Boulder!$C$18*10^3</f>
        <v>0</v>
      </c>
      <c r="O77" s="59">
        <f>Minneapolis!$C$18*10^3</f>
        <v>0</v>
      </c>
      <c r="P77" s="59">
        <f>Helena!$C$18*10^3</f>
        <v>0</v>
      </c>
      <c r="Q77" s="59">
        <f>Duluth!$C$18*10^3</f>
        <v>0</v>
      </c>
      <c r="R77" s="59">
        <f>Fairbanks!$C$18*10^3</f>
        <v>0</v>
      </c>
    </row>
    <row r="78" spans="1:18">
      <c r="A78" s="50"/>
      <c r="B78" s="51" t="s">
        <v>82</v>
      </c>
      <c r="C78" s="59">
        <f>Miami!$C$19*10^3</f>
        <v>0</v>
      </c>
      <c r="D78" s="59">
        <f>Houston!$C$19*10^3</f>
        <v>0</v>
      </c>
      <c r="E78" s="59">
        <f>Phoenix!$C$19*10^3</f>
        <v>0</v>
      </c>
      <c r="F78" s="59">
        <f>Atlanta!$C$19*10^3</f>
        <v>0</v>
      </c>
      <c r="G78" s="59">
        <f>LosAngeles!$C$19*10^3</f>
        <v>0</v>
      </c>
      <c r="H78" s="59">
        <f>LasVegas!$C$19*10^3</f>
        <v>0</v>
      </c>
      <c r="I78" s="59">
        <f>SanFrancisco!$C$19*10^3</f>
        <v>0</v>
      </c>
      <c r="J78" s="59">
        <f>Baltimore!$C$19*10^3</f>
        <v>0</v>
      </c>
      <c r="K78" s="59">
        <f>Albuquerque!$C$19*10^3</f>
        <v>0</v>
      </c>
      <c r="L78" s="59">
        <f>Seattle!$C$19*10^3</f>
        <v>0</v>
      </c>
      <c r="M78" s="59">
        <f>Chicago!$C$19*10^3</f>
        <v>0</v>
      </c>
      <c r="N78" s="59">
        <f>Boulder!$C$19*10^3</f>
        <v>0</v>
      </c>
      <c r="O78" s="59">
        <f>Minneapolis!$C$19*10^3</f>
        <v>0</v>
      </c>
      <c r="P78" s="59">
        <f>Helena!$C$19*10^3</f>
        <v>0</v>
      </c>
      <c r="Q78" s="59">
        <f>Duluth!$C$19*10^3</f>
        <v>0</v>
      </c>
      <c r="R78" s="59">
        <f>Fairbanks!$C$19*10^3</f>
        <v>0</v>
      </c>
    </row>
    <row r="79" spans="1:18">
      <c r="A79" s="50"/>
      <c r="B79" s="51" t="s">
        <v>83</v>
      </c>
      <c r="C79" s="59">
        <f>Miami!$C$20*10^3</f>
        <v>0</v>
      </c>
      <c r="D79" s="59">
        <f>Houston!$C$20*10^3</f>
        <v>0</v>
      </c>
      <c r="E79" s="59">
        <f>Phoenix!$C$20*10^3</f>
        <v>0</v>
      </c>
      <c r="F79" s="59">
        <f>Atlanta!$C$20*10^3</f>
        <v>0</v>
      </c>
      <c r="G79" s="59">
        <f>LosAngeles!$C$20*10^3</f>
        <v>0</v>
      </c>
      <c r="H79" s="59">
        <f>LasVegas!$C$20*10^3</f>
        <v>0</v>
      </c>
      <c r="I79" s="59">
        <f>SanFrancisco!$C$20*10^3</f>
        <v>0</v>
      </c>
      <c r="J79" s="59">
        <f>Baltimore!$C$20*10^3</f>
        <v>0</v>
      </c>
      <c r="K79" s="59">
        <f>Albuquerque!$C$20*10^3</f>
        <v>0</v>
      </c>
      <c r="L79" s="59">
        <f>Seattle!$C$20*10^3</f>
        <v>0</v>
      </c>
      <c r="M79" s="59">
        <f>Chicago!$C$20*10^3</f>
        <v>0</v>
      </c>
      <c r="N79" s="59">
        <f>Boulder!$C$20*10^3</f>
        <v>0</v>
      </c>
      <c r="O79" s="59">
        <f>Minneapolis!$C$20*10^3</f>
        <v>0</v>
      </c>
      <c r="P79" s="59">
        <f>Helena!$C$20*10^3</f>
        <v>0</v>
      </c>
      <c r="Q79" s="59">
        <f>Duluth!$C$20*10^3</f>
        <v>0</v>
      </c>
      <c r="R79" s="59">
        <f>Fairbanks!$C$20*10^3</f>
        <v>0</v>
      </c>
    </row>
    <row r="80" spans="1:18">
      <c r="A80" s="50"/>
      <c r="B80" s="51" t="s">
        <v>84</v>
      </c>
      <c r="C80" s="59">
        <f>Miami!$C$21*10^3</f>
        <v>0</v>
      </c>
      <c r="D80" s="59">
        <f>Houston!$C$21*10^3</f>
        <v>0</v>
      </c>
      <c r="E80" s="59">
        <f>Phoenix!$C$21*10^3</f>
        <v>0</v>
      </c>
      <c r="F80" s="59">
        <f>Atlanta!$C$21*10^3</f>
        <v>0</v>
      </c>
      <c r="G80" s="59">
        <f>LosAngeles!$C$21*10^3</f>
        <v>0</v>
      </c>
      <c r="H80" s="59">
        <f>LasVegas!$C$21*10^3</f>
        <v>0</v>
      </c>
      <c r="I80" s="59">
        <f>SanFrancisco!$C$21*10^3</f>
        <v>0</v>
      </c>
      <c r="J80" s="59">
        <f>Baltimore!$C$21*10^3</f>
        <v>0</v>
      </c>
      <c r="K80" s="59">
        <f>Albuquerque!$C$21*10^3</f>
        <v>0</v>
      </c>
      <c r="L80" s="59">
        <f>Seattle!$C$21*10^3</f>
        <v>0</v>
      </c>
      <c r="M80" s="59">
        <f>Chicago!$C$21*10^3</f>
        <v>0</v>
      </c>
      <c r="N80" s="59">
        <f>Boulder!$C$21*10^3</f>
        <v>0</v>
      </c>
      <c r="O80" s="59">
        <f>Minneapolis!$C$21*10^3</f>
        <v>0</v>
      </c>
      <c r="P80" s="59">
        <f>Helena!$C$21*10^3</f>
        <v>0</v>
      </c>
      <c r="Q80" s="59">
        <f>Duluth!$C$21*10^3</f>
        <v>0</v>
      </c>
      <c r="R80" s="59">
        <f>Fairbanks!$C$21*10^3</f>
        <v>0</v>
      </c>
    </row>
    <row r="81" spans="1:18">
      <c r="A81" s="50"/>
      <c r="B81" s="51" t="s">
        <v>85</v>
      </c>
      <c r="C81" s="59">
        <f>Miami!$C$22*10^3</f>
        <v>0</v>
      </c>
      <c r="D81" s="59">
        <f>Houston!$C$22*10^3</f>
        <v>0</v>
      </c>
      <c r="E81" s="59">
        <f>Phoenix!$C$22*10^3</f>
        <v>0</v>
      </c>
      <c r="F81" s="59">
        <f>Atlanta!$C$22*10^3</f>
        <v>0</v>
      </c>
      <c r="G81" s="59">
        <f>LosAngeles!$C$22*10^3</f>
        <v>0</v>
      </c>
      <c r="H81" s="59">
        <f>LasVegas!$C$22*10^3</f>
        <v>0</v>
      </c>
      <c r="I81" s="59">
        <f>SanFrancisco!$C$22*10^3</f>
        <v>0</v>
      </c>
      <c r="J81" s="59">
        <f>Baltimore!$C$22*10^3</f>
        <v>0</v>
      </c>
      <c r="K81" s="59">
        <f>Albuquerque!$C$22*10^3</f>
        <v>0</v>
      </c>
      <c r="L81" s="59">
        <f>Seattle!$C$22*10^3</f>
        <v>0</v>
      </c>
      <c r="M81" s="59">
        <f>Chicago!$C$22*10^3</f>
        <v>0</v>
      </c>
      <c r="N81" s="59">
        <f>Boulder!$C$22*10^3</f>
        <v>0</v>
      </c>
      <c r="O81" s="59">
        <f>Minneapolis!$C$22*10^3</f>
        <v>0</v>
      </c>
      <c r="P81" s="59">
        <f>Helena!$C$22*10^3</f>
        <v>0</v>
      </c>
      <c r="Q81" s="59">
        <f>Duluth!$C$22*10^3</f>
        <v>0</v>
      </c>
      <c r="R81" s="59">
        <f>Fairbanks!$C$22*10^3</f>
        <v>0</v>
      </c>
    </row>
    <row r="82" spans="1:18">
      <c r="A82" s="50"/>
      <c r="B82" s="51" t="s">
        <v>64</v>
      </c>
      <c r="C82" s="59">
        <f>Miami!$C$23*10^3</f>
        <v>0</v>
      </c>
      <c r="D82" s="59">
        <f>Houston!$C$23*10^3</f>
        <v>0</v>
      </c>
      <c r="E82" s="59">
        <f>Phoenix!$C$23*10^3</f>
        <v>0</v>
      </c>
      <c r="F82" s="59">
        <f>Atlanta!$C$23*10^3</f>
        <v>0</v>
      </c>
      <c r="G82" s="59">
        <f>LosAngeles!$C$23*10^3</f>
        <v>0</v>
      </c>
      <c r="H82" s="59">
        <f>LasVegas!$C$23*10^3</f>
        <v>0</v>
      </c>
      <c r="I82" s="59">
        <f>SanFrancisco!$C$23*10^3</f>
        <v>0</v>
      </c>
      <c r="J82" s="59">
        <f>Baltimore!$C$23*10^3</f>
        <v>0</v>
      </c>
      <c r="K82" s="59">
        <f>Albuquerque!$C$23*10^3</f>
        <v>0</v>
      </c>
      <c r="L82" s="59">
        <f>Seattle!$C$23*10^3</f>
        <v>0</v>
      </c>
      <c r="M82" s="59">
        <f>Chicago!$C$23*10^3</f>
        <v>0</v>
      </c>
      <c r="N82" s="59">
        <f>Boulder!$C$23*10^3</f>
        <v>0</v>
      </c>
      <c r="O82" s="59">
        <f>Minneapolis!$C$23*10^3</f>
        <v>0</v>
      </c>
      <c r="P82" s="59">
        <f>Helena!$C$23*10^3</f>
        <v>0</v>
      </c>
      <c r="Q82" s="59">
        <f>Duluth!$C$23*10^3</f>
        <v>0</v>
      </c>
      <c r="R82" s="59">
        <f>Fairbanks!$C$23*10^3</f>
        <v>0</v>
      </c>
    </row>
    <row r="83" spans="1:18">
      <c r="A83" s="50"/>
      <c r="B83" s="51" t="s">
        <v>86</v>
      </c>
      <c r="C83" s="59">
        <f>Miami!$C$24*10^3</f>
        <v>172420</v>
      </c>
      <c r="D83" s="59">
        <f>Houston!$C$24*10^3</f>
        <v>206320</v>
      </c>
      <c r="E83" s="59">
        <f>Phoenix!$C$24*10^3</f>
        <v>186720</v>
      </c>
      <c r="F83" s="59">
        <f>Atlanta!$C$24*10^3</f>
        <v>239030</v>
      </c>
      <c r="G83" s="59">
        <f>LosAngeles!$C$24*10^3</f>
        <v>232770</v>
      </c>
      <c r="H83" s="59">
        <f>LasVegas!$C$24*10^3</f>
        <v>210250</v>
      </c>
      <c r="I83" s="59">
        <f>SanFrancisco!$C$24*10^3</f>
        <v>260769.99999999997</v>
      </c>
      <c r="J83" s="59">
        <f>Baltimore!$C$24*10^3</f>
        <v>264760</v>
      </c>
      <c r="K83" s="59">
        <f>Albuquerque!$C$24*10^3</f>
        <v>259880</v>
      </c>
      <c r="L83" s="59">
        <f>Seattle!$C$24*10^3</f>
        <v>278220</v>
      </c>
      <c r="M83" s="59">
        <f>Chicago!$C$24*10^3</f>
        <v>287360</v>
      </c>
      <c r="N83" s="59">
        <f>Boulder!$C$24*10^3</f>
        <v>286180</v>
      </c>
      <c r="O83" s="59">
        <f>Minneapolis!$C$24*10^3</f>
        <v>306880</v>
      </c>
      <c r="P83" s="59">
        <f>Helena!$C$24*10^3</f>
        <v>310420</v>
      </c>
      <c r="Q83" s="59">
        <f>Duluth!$C$24*10^3</f>
        <v>339080</v>
      </c>
      <c r="R83" s="59">
        <f>Fairbanks!$C$24*10^3</f>
        <v>377970</v>
      </c>
    </row>
    <row r="84" spans="1:18">
      <c r="A84" s="50"/>
      <c r="B84" s="51" t="s">
        <v>87</v>
      </c>
      <c r="C84" s="59">
        <f>Miami!$C$25*10^3</f>
        <v>0</v>
      </c>
      <c r="D84" s="59">
        <f>Houston!$C$25*10^3</f>
        <v>0</v>
      </c>
      <c r="E84" s="59">
        <f>Phoenix!$C$25*10^3</f>
        <v>0</v>
      </c>
      <c r="F84" s="59">
        <f>Atlanta!$C$25*10^3</f>
        <v>0</v>
      </c>
      <c r="G84" s="59">
        <f>LosAngeles!$C$25*10^3</f>
        <v>0</v>
      </c>
      <c r="H84" s="59">
        <f>LasVegas!$C$25*10^3</f>
        <v>0</v>
      </c>
      <c r="I84" s="59">
        <f>SanFrancisco!$C$25*10^3</f>
        <v>0</v>
      </c>
      <c r="J84" s="59">
        <f>Baltimore!$C$25*10^3</f>
        <v>0</v>
      </c>
      <c r="K84" s="59">
        <f>Albuquerque!$C$25*10^3</f>
        <v>0</v>
      </c>
      <c r="L84" s="59">
        <f>Seattle!$C$25*10^3</f>
        <v>0</v>
      </c>
      <c r="M84" s="59">
        <f>Chicago!$C$25*10^3</f>
        <v>0</v>
      </c>
      <c r="N84" s="59">
        <f>Boulder!$C$25*10^3</f>
        <v>0</v>
      </c>
      <c r="O84" s="59">
        <f>Minneapolis!$C$25*10^3</f>
        <v>0</v>
      </c>
      <c r="P84" s="59">
        <f>Helena!$C$25*10^3</f>
        <v>0</v>
      </c>
      <c r="Q84" s="59">
        <f>Duluth!$C$25*10^3</f>
        <v>0</v>
      </c>
      <c r="R84" s="59">
        <f>Fairbanks!$C$25*10^3</f>
        <v>0</v>
      </c>
    </row>
    <row r="85" spans="1:18">
      <c r="A85" s="50"/>
      <c r="B85" s="51" t="s">
        <v>88</v>
      </c>
      <c r="C85" s="59">
        <f>Miami!$C$26*10^3</f>
        <v>0</v>
      </c>
      <c r="D85" s="59">
        <f>Houston!$C$26*10^3</f>
        <v>0</v>
      </c>
      <c r="E85" s="59">
        <f>Phoenix!$C$26*10^3</f>
        <v>0</v>
      </c>
      <c r="F85" s="59">
        <f>Atlanta!$C$26*10^3</f>
        <v>0</v>
      </c>
      <c r="G85" s="59">
        <f>LosAngeles!$C$26*10^3</f>
        <v>0</v>
      </c>
      <c r="H85" s="59">
        <f>LasVegas!$C$26*10^3</f>
        <v>0</v>
      </c>
      <c r="I85" s="59">
        <f>SanFrancisco!$C$26*10^3</f>
        <v>0</v>
      </c>
      <c r="J85" s="59">
        <f>Baltimore!$C$26*10^3</f>
        <v>0</v>
      </c>
      <c r="K85" s="59">
        <f>Albuquerque!$C$26*10^3</f>
        <v>0</v>
      </c>
      <c r="L85" s="59">
        <f>Seattle!$C$26*10^3</f>
        <v>0</v>
      </c>
      <c r="M85" s="59">
        <f>Chicago!$C$26*10^3</f>
        <v>0</v>
      </c>
      <c r="N85" s="59">
        <f>Boulder!$C$26*10^3</f>
        <v>0</v>
      </c>
      <c r="O85" s="59">
        <f>Minneapolis!$C$26*10^3</f>
        <v>0</v>
      </c>
      <c r="P85" s="59">
        <f>Helena!$C$26*10^3</f>
        <v>0</v>
      </c>
      <c r="Q85" s="59">
        <f>Duluth!$C$26*10^3</f>
        <v>0</v>
      </c>
      <c r="R85" s="59">
        <f>Fairbanks!$C$26*10^3</f>
        <v>0</v>
      </c>
    </row>
    <row r="86" spans="1:18">
      <c r="A86" s="50"/>
      <c r="B86" s="51" t="s">
        <v>89</v>
      </c>
      <c r="C86" s="59">
        <f>Miami!$C$28*10^3</f>
        <v>861110</v>
      </c>
      <c r="D86" s="59">
        <f>Houston!$C$28*10^3</f>
        <v>3666620</v>
      </c>
      <c r="E86" s="59">
        <f>Phoenix!$C$28*10^3</f>
        <v>2782010</v>
      </c>
      <c r="F86" s="59">
        <f>Atlanta!$C$28*10^3</f>
        <v>6583350</v>
      </c>
      <c r="G86" s="59">
        <f>LosAngeles!$C$28*10^3</f>
        <v>2618510</v>
      </c>
      <c r="H86" s="59">
        <f>LasVegas!$C$28*10^3</f>
        <v>4433660</v>
      </c>
      <c r="I86" s="59">
        <f>SanFrancisco!$C$28*10^3</f>
        <v>5132820</v>
      </c>
      <c r="J86" s="59">
        <f>Baltimore!$C$28*10^3</f>
        <v>10493060</v>
      </c>
      <c r="K86" s="59">
        <f>Albuquerque!$C$28*10^3</f>
        <v>6493130</v>
      </c>
      <c r="L86" s="59">
        <f>Seattle!$C$28*10^3</f>
        <v>11045900</v>
      </c>
      <c r="M86" s="59">
        <f>Chicago!$C$28*10^3</f>
        <v>11643860</v>
      </c>
      <c r="N86" s="59">
        <f>Boulder!$C$28*10^3</f>
        <v>7468440</v>
      </c>
      <c r="O86" s="59">
        <f>Minneapolis!$C$28*10^3</f>
        <v>14154040</v>
      </c>
      <c r="P86" s="59">
        <f>Helena!$C$28*10^3</f>
        <v>11202160</v>
      </c>
      <c r="Q86" s="59">
        <f>Duluth!$C$28*10^3</f>
        <v>17054550</v>
      </c>
      <c r="R86" s="59">
        <f>Fairbanks!$C$28*10^3</f>
        <v>28407530</v>
      </c>
    </row>
    <row r="87" spans="1:18">
      <c r="A87" s="50"/>
      <c r="B87" s="48" t="s">
        <v>273</v>
      </c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</row>
    <row r="88" spans="1:18">
      <c r="A88" s="50"/>
      <c r="B88" s="51" t="s">
        <v>69</v>
      </c>
      <c r="C88" s="59">
        <f>Miami!$E$13*10^3</f>
        <v>0</v>
      </c>
      <c r="D88" s="59">
        <f>Houston!$E$13*10^3</f>
        <v>0</v>
      </c>
      <c r="E88" s="59">
        <f>Phoenix!$E$13*10^3</f>
        <v>0</v>
      </c>
      <c r="F88" s="59">
        <f>Atlanta!$E$13*10^3</f>
        <v>0</v>
      </c>
      <c r="G88" s="59">
        <f>LosAngeles!$E$13*10^3</f>
        <v>0</v>
      </c>
      <c r="H88" s="59">
        <f>LasVegas!$E$13*10^3</f>
        <v>0</v>
      </c>
      <c r="I88" s="59">
        <f>SanFrancisco!$E$13*10^3</f>
        <v>0</v>
      </c>
      <c r="J88" s="59">
        <f>Baltimore!$E$13*10^3</f>
        <v>0</v>
      </c>
      <c r="K88" s="59">
        <f>Albuquerque!$E$13*10^3</f>
        <v>0</v>
      </c>
      <c r="L88" s="59">
        <f>Seattle!$E$13*10^3</f>
        <v>0</v>
      </c>
      <c r="M88" s="59">
        <f>Chicago!$E$13*10^3</f>
        <v>0</v>
      </c>
      <c r="N88" s="59">
        <f>Boulder!$E$13*10^3</f>
        <v>0</v>
      </c>
      <c r="O88" s="59">
        <f>Minneapolis!$E$13*10^3</f>
        <v>0</v>
      </c>
      <c r="P88" s="59">
        <f>Helena!$E$13*10^3</f>
        <v>0</v>
      </c>
      <c r="Q88" s="59">
        <f>Duluth!$E$13*10^3</f>
        <v>0</v>
      </c>
      <c r="R88" s="59">
        <f>Fairbanks!$E$13*10^3</f>
        <v>0</v>
      </c>
    </row>
    <row r="89" spans="1:18">
      <c r="A89" s="50"/>
      <c r="B89" s="51" t="s">
        <v>70</v>
      </c>
      <c r="C89" s="59">
        <f>Miami!$E$14*10^3</f>
        <v>0</v>
      </c>
      <c r="D89" s="59">
        <f>Houston!$E$14*10^3</f>
        <v>0</v>
      </c>
      <c r="E89" s="59">
        <f>Phoenix!$E$14*10^3</f>
        <v>0</v>
      </c>
      <c r="F89" s="59">
        <f>Atlanta!$E$14*10^3</f>
        <v>0</v>
      </c>
      <c r="G89" s="59">
        <f>LosAngeles!$E$14*10^3</f>
        <v>0</v>
      </c>
      <c r="H89" s="59">
        <f>LasVegas!$E$14*10^3</f>
        <v>0</v>
      </c>
      <c r="I89" s="59">
        <f>SanFrancisco!$E$14*10^3</f>
        <v>0</v>
      </c>
      <c r="J89" s="59">
        <f>Baltimore!$E$14*10^3</f>
        <v>0</v>
      </c>
      <c r="K89" s="59">
        <f>Albuquerque!$E$14*10^3</f>
        <v>0</v>
      </c>
      <c r="L89" s="59">
        <f>Seattle!$E$14*10^3</f>
        <v>0</v>
      </c>
      <c r="M89" s="59">
        <f>Chicago!$E$14*10^3</f>
        <v>0</v>
      </c>
      <c r="N89" s="59">
        <f>Boulder!$E$14*10^3</f>
        <v>0</v>
      </c>
      <c r="O89" s="59">
        <f>Minneapolis!$E$14*10^3</f>
        <v>0</v>
      </c>
      <c r="P89" s="59">
        <f>Helena!$E$14*10^3</f>
        <v>0</v>
      </c>
      <c r="Q89" s="59">
        <f>Duluth!$E$14*10^3</f>
        <v>0</v>
      </c>
      <c r="R89" s="59">
        <f>Fairbanks!$E$14*10^3</f>
        <v>0</v>
      </c>
    </row>
    <row r="90" spans="1:18">
      <c r="A90" s="50"/>
      <c r="B90" s="51" t="s">
        <v>78</v>
      </c>
      <c r="C90" s="59">
        <f>Miami!$E$15*10^3</f>
        <v>0</v>
      </c>
      <c r="D90" s="59">
        <f>Houston!$E$15*10^3</f>
        <v>0</v>
      </c>
      <c r="E90" s="59">
        <f>Phoenix!$E$15*10^3</f>
        <v>0</v>
      </c>
      <c r="F90" s="59">
        <f>Atlanta!$E$15*10^3</f>
        <v>0</v>
      </c>
      <c r="G90" s="59">
        <f>LosAngeles!$E$15*10^3</f>
        <v>0</v>
      </c>
      <c r="H90" s="59">
        <f>LasVegas!$E$15*10^3</f>
        <v>0</v>
      </c>
      <c r="I90" s="59">
        <f>SanFrancisco!$E$15*10^3</f>
        <v>0</v>
      </c>
      <c r="J90" s="59">
        <f>Baltimore!$E$15*10^3</f>
        <v>0</v>
      </c>
      <c r="K90" s="59">
        <f>Albuquerque!$E$15*10^3</f>
        <v>0</v>
      </c>
      <c r="L90" s="59">
        <f>Seattle!$E$15*10^3</f>
        <v>0</v>
      </c>
      <c r="M90" s="59">
        <f>Chicago!$E$15*10^3</f>
        <v>0</v>
      </c>
      <c r="N90" s="59">
        <f>Boulder!$E$15*10^3</f>
        <v>0</v>
      </c>
      <c r="O90" s="59">
        <f>Minneapolis!$E$15*10^3</f>
        <v>0</v>
      </c>
      <c r="P90" s="59">
        <f>Helena!$E$15*10^3</f>
        <v>0</v>
      </c>
      <c r="Q90" s="59">
        <f>Duluth!$E$15*10^3</f>
        <v>0</v>
      </c>
      <c r="R90" s="59">
        <f>Fairbanks!$E$15*10^3</f>
        <v>0</v>
      </c>
    </row>
    <row r="91" spans="1:18">
      <c r="A91" s="50"/>
      <c r="B91" s="51" t="s">
        <v>79</v>
      </c>
      <c r="C91" s="59">
        <f>Miami!$E$16*10^3</f>
        <v>0</v>
      </c>
      <c r="D91" s="59">
        <f>Houston!$E$16*10^3</f>
        <v>0</v>
      </c>
      <c r="E91" s="59">
        <f>Phoenix!$E$16*10^3</f>
        <v>0</v>
      </c>
      <c r="F91" s="59">
        <f>Atlanta!$E$16*10^3</f>
        <v>0</v>
      </c>
      <c r="G91" s="59">
        <f>LosAngeles!$E$16*10^3</f>
        <v>0</v>
      </c>
      <c r="H91" s="59">
        <f>LasVegas!$E$16*10^3</f>
        <v>0</v>
      </c>
      <c r="I91" s="59">
        <f>SanFrancisco!$E$16*10^3</f>
        <v>0</v>
      </c>
      <c r="J91" s="59">
        <f>Baltimore!$E$16*10^3</f>
        <v>0</v>
      </c>
      <c r="K91" s="59">
        <f>Albuquerque!$E$16*10^3</f>
        <v>0</v>
      </c>
      <c r="L91" s="59">
        <f>Seattle!$E$16*10^3</f>
        <v>0</v>
      </c>
      <c r="M91" s="59">
        <f>Chicago!$E$16*10^3</f>
        <v>0</v>
      </c>
      <c r="N91" s="59">
        <f>Boulder!$E$16*10^3</f>
        <v>0</v>
      </c>
      <c r="O91" s="59">
        <f>Minneapolis!$E$16*10^3</f>
        <v>0</v>
      </c>
      <c r="P91" s="59">
        <f>Helena!$E$16*10^3</f>
        <v>0</v>
      </c>
      <c r="Q91" s="59">
        <f>Duluth!$E$16*10^3</f>
        <v>0</v>
      </c>
      <c r="R91" s="59">
        <f>Fairbanks!$E$16*10^3</f>
        <v>0</v>
      </c>
    </row>
    <row r="92" spans="1:18">
      <c r="A92" s="50"/>
      <c r="B92" s="51" t="s">
        <v>80</v>
      </c>
      <c r="C92" s="59">
        <f>Miami!$E$17*10^3</f>
        <v>0</v>
      </c>
      <c r="D92" s="59">
        <f>Houston!$E$17*10^3</f>
        <v>0</v>
      </c>
      <c r="E92" s="59">
        <f>Phoenix!$E$17*10^3</f>
        <v>0</v>
      </c>
      <c r="F92" s="59">
        <f>Atlanta!$E$17*10^3</f>
        <v>0</v>
      </c>
      <c r="G92" s="59">
        <f>LosAngeles!$E$17*10^3</f>
        <v>0</v>
      </c>
      <c r="H92" s="59">
        <f>LasVegas!$E$17*10^3</f>
        <v>0</v>
      </c>
      <c r="I92" s="59">
        <f>SanFrancisco!$E$17*10^3</f>
        <v>0</v>
      </c>
      <c r="J92" s="59">
        <f>Baltimore!$E$17*10^3</f>
        <v>0</v>
      </c>
      <c r="K92" s="59">
        <f>Albuquerque!$E$17*10^3</f>
        <v>0</v>
      </c>
      <c r="L92" s="59">
        <f>Seattle!$E$17*10^3</f>
        <v>0</v>
      </c>
      <c r="M92" s="59">
        <f>Chicago!$E$17*10^3</f>
        <v>0</v>
      </c>
      <c r="N92" s="59">
        <f>Boulder!$E$17*10^3</f>
        <v>0</v>
      </c>
      <c r="O92" s="59">
        <f>Minneapolis!$E$17*10^3</f>
        <v>0</v>
      </c>
      <c r="P92" s="59">
        <f>Helena!$E$17*10^3</f>
        <v>0</v>
      </c>
      <c r="Q92" s="59">
        <f>Duluth!$E$17*10^3</f>
        <v>0</v>
      </c>
      <c r="R92" s="59">
        <f>Fairbanks!$E$17*10^3</f>
        <v>0</v>
      </c>
    </row>
    <row r="93" spans="1:18">
      <c r="A93" s="50"/>
      <c r="B93" s="51" t="s">
        <v>81</v>
      </c>
      <c r="C93" s="59">
        <f>Miami!$E$18*10^3</f>
        <v>0</v>
      </c>
      <c r="D93" s="59">
        <f>Houston!$E$18*10^3</f>
        <v>0</v>
      </c>
      <c r="E93" s="59">
        <f>Phoenix!$E$18*10^3</f>
        <v>0</v>
      </c>
      <c r="F93" s="59">
        <f>Atlanta!$E$18*10^3</f>
        <v>0</v>
      </c>
      <c r="G93" s="59">
        <f>LosAngeles!$E$18*10^3</f>
        <v>0</v>
      </c>
      <c r="H93" s="59">
        <f>LasVegas!$E$18*10^3</f>
        <v>0</v>
      </c>
      <c r="I93" s="59">
        <f>SanFrancisco!$E$18*10^3</f>
        <v>0</v>
      </c>
      <c r="J93" s="59">
        <f>Baltimore!$E$18*10^3</f>
        <v>0</v>
      </c>
      <c r="K93" s="59">
        <f>Albuquerque!$E$18*10^3</f>
        <v>0</v>
      </c>
      <c r="L93" s="59">
        <f>Seattle!$E$18*10^3</f>
        <v>0</v>
      </c>
      <c r="M93" s="59">
        <f>Chicago!$E$18*10^3</f>
        <v>0</v>
      </c>
      <c r="N93" s="59">
        <f>Boulder!$E$18*10^3</f>
        <v>0</v>
      </c>
      <c r="O93" s="59">
        <f>Minneapolis!$E$18*10^3</f>
        <v>0</v>
      </c>
      <c r="P93" s="59">
        <f>Helena!$E$18*10^3</f>
        <v>0</v>
      </c>
      <c r="Q93" s="59">
        <f>Duluth!$E$18*10^3</f>
        <v>0</v>
      </c>
      <c r="R93" s="59">
        <f>Fairbanks!$E$18*10^3</f>
        <v>0</v>
      </c>
    </row>
    <row r="94" spans="1:18">
      <c r="A94" s="50"/>
      <c r="B94" s="51" t="s">
        <v>82</v>
      </c>
      <c r="C94" s="59">
        <f>Miami!$E$19*10^3</f>
        <v>0</v>
      </c>
      <c r="D94" s="59">
        <f>Houston!$E$19*10^3</f>
        <v>0</v>
      </c>
      <c r="E94" s="59">
        <f>Phoenix!$E$19*10^3</f>
        <v>0</v>
      </c>
      <c r="F94" s="59">
        <f>Atlanta!$E$19*10^3</f>
        <v>0</v>
      </c>
      <c r="G94" s="59">
        <f>LosAngeles!$E$19*10^3</f>
        <v>0</v>
      </c>
      <c r="H94" s="59">
        <f>LasVegas!$E$19*10^3</f>
        <v>0</v>
      </c>
      <c r="I94" s="59">
        <f>SanFrancisco!$E$19*10^3</f>
        <v>0</v>
      </c>
      <c r="J94" s="59">
        <f>Baltimore!$E$19*10^3</f>
        <v>0</v>
      </c>
      <c r="K94" s="59">
        <f>Albuquerque!$E$19*10^3</f>
        <v>0</v>
      </c>
      <c r="L94" s="59">
        <f>Seattle!$E$19*10^3</f>
        <v>0</v>
      </c>
      <c r="M94" s="59">
        <f>Chicago!$E$19*10^3</f>
        <v>0</v>
      </c>
      <c r="N94" s="59">
        <f>Boulder!$E$19*10^3</f>
        <v>0</v>
      </c>
      <c r="O94" s="59">
        <f>Minneapolis!$E$19*10^3</f>
        <v>0</v>
      </c>
      <c r="P94" s="59">
        <f>Helena!$E$19*10^3</f>
        <v>0</v>
      </c>
      <c r="Q94" s="59">
        <f>Duluth!$E$19*10^3</f>
        <v>0</v>
      </c>
      <c r="R94" s="59">
        <f>Fairbanks!$E$19*10^3</f>
        <v>0</v>
      </c>
    </row>
    <row r="95" spans="1:18">
      <c r="A95" s="50"/>
      <c r="B95" s="51" t="s">
        <v>83</v>
      </c>
      <c r="C95" s="59">
        <f>Miami!$E$20*10^3</f>
        <v>0</v>
      </c>
      <c r="D95" s="59">
        <f>Houston!$E$20*10^3</f>
        <v>0</v>
      </c>
      <c r="E95" s="59">
        <f>Phoenix!$E$20*10^3</f>
        <v>0</v>
      </c>
      <c r="F95" s="59">
        <f>Atlanta!$E$20*10^3</f>
        <v>0</v>
      </c>
      <c r="G95" s="59">
        <f>LosAngeles!$E$20*10^3</f>
        <v>0</v>
      </c>
      <c r="H95" s="59">
        <f>LasVegas!$E$20*10^3</f>
        <v>0</v>
      </c>
      <c r="I95" s="59">
        <f>SanFrancisco!$E$20*10^3</f>
        <v>0</v>
      </c>
      <c r="J95" s="59">
        <f>Baltimore!$E$20*10^3</f>
        <v>0</v>
      </c>
      <c r="K95" s="59">
        <f>Albuquerque!$E$20*10^3</f>
        <v>0</v>
      </c>
      <c r="L95" s="59">
        <f>Seattle!$E$20*10^3</f>
        <v>0</v>
      </c>
      <c r="M95" s="59">
        <f>Chicago!$E$20*10^3</f>
        <v>0</v>
      </c>
      <c r="N95" s="59">
        <f>Boulder!$E$20*10^3</f>
        <v>0</v>
      </c>
      <c r="O95" s="59">
        <f>Minneapolis!$E$20*10^3</f>
        <v>0</v>
      </c>
      <c r="P95" s="59">
        <f>Helena!$E$20*10^3</f>
        <v>0</v>
      </c>
      <c r="Q95" s="59">
        <f>Duluth!$E$20*10^3</f>
        <v>0</v>
      </c>
      <c r="R95" s="59">
        <f>Fairbanks!$E$20*10^3</f>
        <v>0</v>
      </c>
    </row>
    <row r="96" spans="1:18">
      <c r="A96" s="50"/>
      <c r="B96" s="51" t="s">
        <v>84</v>
      </c>
      <c r="C96" s="59">
        <f>Miami!$E$21*10^3</f>
        <v>0</v>
      </c>
      <c r="D96" s="59">
        <f>Houston!$E$21*10^3</f>
        <v>0</v>
      </c>
      <c r="E96" s="59">
        <f>Phoenix!$E$21*10^3</f>
        <v>0</v>
      </c>
      <c r="F96" s="59">
        <f>Atlanta!$E$21*10^3</f>
        <v>0</v>
      </c>
      <c r="G96" s="59">
        <f>LosAngeles!$E$21*10^3</f>
        <v>0</v>
      </c>
      <c r="H96" s="59">
        <f>LasVegas!$E$21*10^3</f>
        <v>0</v>
      </c>
      <c r="I96" s="59">
        <f>SanFrancisco!$E$21*10^3</f>
        <v>0</v>
      </c>
      <c r="J96" s="59">
        <f>Baltimore!$E$21*10^3</f>
        <v>0</v>
      </c>
      <c r="K96" s="59">
        <f>Albuquerque!$E$21*10^3</f>
        <v>0</v>
      </c>
      <c r="L96" s="59">
        <f>Seattle!$E$21*10^3</f>
        <v>0</v>
      </c>
      <c r="M96" s="59">
        <f>Chicago!$E$21*10^3</f>
        <v>0</v>
      </c>
      <c r="N96" s="59">
        <f>Boulder!$E$21*10^3</f>
        <v>0</v>
      </c>
      <c r="O96" s="59">
        <f>Minneapolis!$E$21*10^3</f>
        <v>0</v>
      </c>
      <c r="P96" s="59">
        <f>Helena!$E$21*10^3</f>
        <v>0</v>
      </c>
      <c r="Q96" s="59">
        <f>Duluth!$E$21*10^3</f>
        <v>0</v>
      </c>
      <c r="R96" s="59">
        <f>Fairbanks!$E$21*10^3</f>
        <v>0</v>
      </c>
    </row>
    <row r="97" spans="1:18">
      <c r="A97" s="50"/>
      <c r="B97" s="51" t="s">
        <v>85</v>
      </c>
      <c r="C97" s="59">
        <f>Miami!$E$22*10^3</f>
        <v>0</v>
      </c>
      <c r="D97" s="59">
        <f>Houston!$E$22*10^3</f>
        <v>0</v>
      </c>
      <c r="E97" s="59">
        <f>Phoenix!$E$22*10^3</f>
        <v>0</v>
      </c>
      <c r="F97" s="59">
        <f>Atlanta!$E$22*10^3</f>
        <v>0</v>
      </c>
      <c r="G97" s="59">
        <f>LosAngeles!$E$22*10^3</f>
        <v>0</v>
      </c>
      <c r="H97" s="59">
        <f>LasVegas!$E$22*10^3</f>
        <v>0</v>
      </c>
      <c r="I97" s="59">
        <f>SanFrancisco!$E$22*10^3</f>
        <v>0</v>
      </c>
      <c r="J97" s="59">
        <f>Baltimore!$E$22*10^3</f>
        <v>0</v>
      </c>
      <c r="K97" s="59">
        <f>Albuquerque!$E$22*10^3</f>
        <v>0</v>
      </c>
      <c r="L97" s="59">
        <f>Seattle!$E$22*10^3</f>
        <v>0</v>
      </c>
      <c r="M97" s="59">
        <f>Chicago!$E$22*10^3</f>
        <v>0</v>
      </c>
      <c r="N97" s="59">
        <f>Boulder!$E$22*10^3</f>
        <v>0</v>
      </c>
      <c r="O97" s="59">
        <f>Minneapolis!$E$22*10^3</f>
        <v>0</v>
      </c>
      <c r="P97" s="59">
        <f>Helena!$E$22*10^3</f>
        <v>0</v>
      </c>
      <c r="Q97" s="59">
        <f>Duluth!$E$22*10^3</f>
        <v>0</v>
      </c>
      <c r="R97" s="59">
        <f>Fairbanks!$E$22*10^3</f>
        <v>0</v>
      </c>
    </row>
    <row r="98" spans="1:18">
      <c r="A98" s="50"/>
      <c r="B98" s="51" t="s">
        <v>64</v>
      </c>
      <c r="C98" s="59">
        <f>Miami!$E$23*10^3</f>
        <v>0</v>
      </c>
      <c r="D98" s="59">
        <f>Houston!$E$23*10^3</f>
        <v>0</v>
      </c>
      <c r="E98" s="59">
        <f>Phoenix!$E$23*10^3</f>
        <v>0</v>
      </c>
      <c r="F98" s="59">
        <f>Atlanta!$E$23*10^3</f>
        <v>0</v>
      </c>
      <c r="G98" s="59">
        <f>LosAngeles!$E$23*10^3</f>
        <v>0</v>
      </c>
      <c r="H98" s="59">
        <f>LasVegas!$E$23*10^3</f>
        <v>0</v>
      </c>
      <c r="I98" s="59">
        <f>SanFrancisco!$E$23*10^3</f>
        <v>0</v>
      </c>
      <c r="J98" s="59">
        <f>Baltimore!$E$23*10^3</f>
        <v>0</v>
      </c>
      <c r="K98" s="59">
        <f>Albuquerque!$E$23*10^3</f>
        <v>0</v>
      </c>
      <c r="L98" s="59">
        <f>Seattle!$E$23*10^3</f>
        <v>0</v>
      </c>
      <c r="M98" s="59">
        <f>Chicago!$E$23*10^3</f>
        <v>0</v>
      </c>
      <c r="N98" s="59">
        <f>Boulder!$E$23*10^3</f>
        <v>0</v>
      </c>
      <c r="O98" s="59">
        <f>Minneapolis!$E$23*10^3</f>
        <v>0</v>
      </c>
      <c r="P98" s="59">
        <f>Helena!$E$23*10^3</f>
        <v>0</v>
      </c>
      <c r="Q98" s="59">
        <f>Duluth!$E$23*10^3</f>
        <v>0</v>
      </c>
      <c r="R98" s="59">
        <f>Fairbanks!$E$23*10^3</f>
        <v>0</v>
      </c>
    </row>
    <row r="99" spans="1:18">
      <c r="A99" s="50"/>
      <c r="B99" s="51" t="s">
        <v>86</v>
      </c>
      <c r="C99" s="59">
        <f>Miami!$E$24*10^3</f>
        <v>0</v>
      </c>
      <c r="D99" s="59">
        <f>Houston!$E$24*10^3</f>
        <v>0</v>
      </c>
      <c r="E99" s="59">
        <f>Phoenix!$E$24*10^3</f>
        <v>0</v>
      </c>
      <c r="F99" s="59">
        <f>Atlanta!$E$24*10^3</f>
        <v>0</v>
      </c>
      <c r="G99" s="59">
        <f>LosAngeles!$E$24*10^3</f>
        <v>0</v>
      </c>
      <c r="H99" s="59">
        <f>LasVegas!$E$24*10^3</f>
        <v>0</v>
      </c>
      <c r="I99" s="59">
        <f>SanFrancisco!$E$24*10^3</f>
        <v>0</v>
      </c>
      <c r="J99" s="59">
        <f>Baltimore!$E$24*10^3</f>
        <v>0</v>
      </c>
      <c r="K99" s="59">
        <f>Albuquerque!$E$24*10^3</f>
        <v>0</v>
      </c>
      <c r="L99" s="59">
        <f>Seattle!$E$24*10^3</f>
        <v>0</v>
      </c>
      <c r="M99" s="59">
        <f>Chicago!$E$24*10^3</f>
        <v>0</v>
      </c>
      <c r="N99" s="59">
        <f>Boulder!$E$24*10^3</f>
        <v>0</v>
      </c>
      <c r="O99" s="59">
        <f>Minneapolis!$E$24*10^3</f>
        <v>0</v>
      </c>
      <c r="P99" s="59">
        <f>Helena!$E$24*10^3</f>
        <v>0</v>
      </c>
      <c r="Q99" s="59">
        <f>Duluth!$E$24*10^3</f>
        <v>0</v>
      </c>
      <c r="R99" s="59">
        <f>Fairbanks!$E$24*10^3</f>
        <v>0</v>
      </c>
    </row>
    <row r="100" spans="1:18">
      <c r="A100" s="50"/>
      <c r="B100" s="51" t="s">
        <v>87</v>
      </c>
      <c r="C100" s="59">
        <f>Miami!$E$25*10^3</f>
        <v>0</v>
      </c>
      <c r="D100" s="59">
        <f>Houston!$E$25*10^3</f>
        <v>0</v>
      </c>
      <c r="E100" s="59">
        <f>Phoenix!$E$25*10^3</f>
        <v>0</v>
      </c>
      <c r="F100" s="59">
        <f>Atlanta!$E$25*10^3</f>
        <v>0</v>
      </c>
      <c r="G100" s="59">
        <f>LosAngeles!$E$25*10^3</f>
        <v>0</v>
      </c>
      <c r="H100" s="59">
        <f>LasVegas!$E$25*10^3</f>
        <v>0</v>
      </c>
      <c r="I100" s="59">
        <f>SanFrancisco!$E$25*10^3</f>
        <v>0</v>
      </c>
      <c r="J100" s="59">
        <f>Baltimore!$E$25*10^3</f>
        <v>0</v>
      </c>
      <c r="K100" s="59">
        <f>Albuquerque!$E$25*10^3</f>
        <v>0</v>
      </c>
      <c r="L100" s="59">
        <f>Seattle!$E$25*10^3</f>
        <v>0</v>
      </c>
      <c r="M100" s="59">
        <f>Chicago!$E$25*10^3</f>
        <v>0</v>
      </c>
      <c r="N100" s="59">
        <f>Boulder!$E$25*10^3</f>
        <v>0</v>
      </c>
      <c r="O100" s="59">
        <f>Minneapolis!$E$25*10^3</f>
        <v>0</v>
      </c>
      <c r="P100" s="59">
        <f>Helena!$E$25*10^3</f>
        <v>0</v>
      </c>
      <c r="Q100" s="59">
        <f>Duluth!$E$25*10^3</f>
        <v>0</v>
      </c>
      <c r="R100" s="59">
        <f>Fairbanks!$E$25*10^3</f>
        <v>0</v>
      </c>
    </row>
    <row r="101" spans="1:18">
      <c r="A101" s="50"/>
      <c r="B101" s="51" t="s">
        <v>88</v>
      </c>
      <c r="C101" s="59">
        <f>Miami!$E$26*10^3</f>
        <v>0</v>
      </c>
      <c r="D101" s="59">
        <f>Houston!$E$26*10^3</f>
        <v>0</v>
      </c>
      <c r="E101" s="59">
        <f>Phoenix!$E$26*10^3</f>
        <v>0</v>
      </c>
      <c r="F101" s="59">
        <f>Atlanta!$E$26*10^3</f>
        <v>0</v>
      </c>
      <c r="G101" s="59">
        <f>LosAngeles!$E$26*10^3</f>
        <v>0</v>
      </c>
      <c r="H101" s="59">
        <f>LasVegas!$E$26*10^3</f>
        <v>0</v>
      </c>
      <c r="I101" s="59">
        <f>SanFrancisco!$E$26*10^3</f>
        <v>0</v>
      </c>
      <c r="J101" s="59">
        <f>Baltimore!$E$26*10^3</f>
        <v>0</v>
      </c>
      <c r="K101" s="59">
        <f>Albuquerque!$E$26*10^3</f>
        <v>0</v>
      </c>
      <c r="L101" s="59">
        <f>Seattle!$E$26*10^3</f>
        <v>0</v>
      </c>
      <c r="M101" s="59">
        <f>Chicago!$E$26*10^3</f>
        <v>0</v>
      </c>
      <c r="N101" s="59">
        <f>Boulder!$E$26*10^3</f>
        <v>0</v>
      </c>
      <c r="O101" s="59">
        <f>Minneapolis!$E$26*10^3</f>
        <v>0</v>
      </c>
      <c r="P101" s="59">
        <f>Helena!$E$26*10^3</f>
        <v>0</v>
      </c>
      <c r="Q101" s="59">
        <f>Duluth!$E$26*10^3</f>
        <v>0</v>
      </c>
      <c r="R101" s="59">
        <f>Fairbanks!$E$26*10^3</f>
        <v>0</v>
      </c>
    </row>
    <row r="102" spans="1:18">
      <c r="A102" s="50"/>
      <c r="B102" s="51" t="s">
        <v>89</v>
      </c>
      <c r="C102" s="59">
        <f>Miami!$E$28*10^3</f>
        <v>0</v>
      </c>
      <c r="D102" s="59">
        <f>Houston!$E$28*10^3</f>
        <v>0</v>
      </c>
      <c r="E102" s="59">
        <f>Phoenix!$E$28*10^3</f>
        <v>0</v>
      </c>
      <c r="F102" s="59">
        <f>Atlanta!$E$28*10^3</f>
        <v>0</v>
      </c>
      <c r="G102" s="59">
        <f>LosAngeles!$E$28*10^3</f>
        <v>0</v>
      </c>
      <c r="H102" s="59">
        <f>LasVegas!$E$28*10^3</f>
        <v>0</v>
      </c>
      <c r="I102" s="59">
        <f>SanFrancisco!$E$28*10^3</f>
        <v>0</v>
      </c>
      <c r="J102" s="59">
        <f>Baltimore!$E$28*10^3</f>
        <v>0</v>
      </c>
      <c r="K102" s="59">
        <f>Albuquerque!$E$28*10^3</f>
        <v>0</v>
      </c>
      <c r="L102" s="59">
        <f>Seattle!$E$28*10^3</f>
        <v>0</v>
      </c>
      <c r="M102" s="59">
        <f>Chicago!$E$28*10^3</f>
        <v>0</v>
      </c>
      <c r="N102" s="59">
        <f>Boulder!$E$28*10^3</f>
        <v>0</v>
      </c>
      <c r="O102" s="59">
        <f>Minneapolis!$E$28*10^3</f>
        <v>0</v>
      </c>
      <c r="P102" s="59">
        <f>Helena!$E$28*10^3</f>
        <v>0</v>
      </c>
      <c r="Q102" s="59">
        <f>Duluth!$E$28*10^3</f>
        <v>0</v>
      </c>
      <c r="R102" s="59">
        <f>Fairbanks!$E$28*10^3</f>
        <v>0</v>
      </c>
    </row>
    <row r="103" spans="1:18">
      <c r="A103" s="50"/>
      <c r="B103" s="48" t="s">
        <v>274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>
      <c r="A104" s="50"/>
      <c r="B104" s="51" t="s">
        <v>69</v>
      </c>
      <c r="C104" s="59">
        <f>Miami!$F$13*10^3</f>
        <v>0</v>
      </c>
      <c r="D104" s="59">
        <f>Houston!$F$13*10^3</f>
        <v>0</v>
      </c>
      <c r="E104" s="59">
        <f>Phoenix!$F$13*10^3</f>
        <v>0</v>
      </c>
      <c r="F104" s="59">
        <f>Atlanta!$F$13*10^3</f>
        <v>0</v>
      </c>
      <c r="G104" s="59">
        <f>LosAngeles!$F$13*10^3</f>
        <v>0</v>
      </c>
      <c r="H104" s="59">
        <f>LasVegas!$F$13*10^3</f>
        <v>0</v>
      </c>
      <c r="I104" s="59">
        <f>SanFrancisco!$F$13*10^3</f>
        <v>0</v>
      </c>
      <c r="J104" s="59">
        <f>Baltimore!$F$13*10^3</f>
        <v>0</v>
      </c>
      <c r="K104" s="59">
        <f>Albuquerque!$F$13*10^3</f>
        <v>0</v>
      </c>
      <c r="L104" s="59">
        <f>Seattle!$F$13*10^3</f>
        <v>0</v>
      </c>
      <c r="M104" s="59">
        <f>Chicago!$F$13*10^3</f>
        <v>0</v>
      </c>
      <c r="N104" s="59">
        <f>Boulder!$F$13*10^3</f>
        <v>0</v>
      </c>
      <c r="O104" s="59">
        <f>Minneapolis!$F$13*10^3</f>
        <v>0</v>
      </c>
      <c r="P104" s="59">
        <f>Helena!$F$13*10^3</f>
        <v>0</v>
      </c>
      <c r="Q104" s="59">
        <f>Duluth!$F$13*10^3</f>
        <v>0</v>
      </c>
      <c r="R104" s="59">
        <f>Fairbanks!$F$13*10^3</f>
        <v>0</v>
      </c>
    </row>
    <row r="105" spans="1:18">
      <c r="A105" s="50"/>
      <c r="B105" s="51" t="s">
        <v>70</v>
      </c>
      <c r="C105" s="59">
        <f>Miami!$F$14*10^3</f>
        <v>0</v>
      </c>
      <c r="D105" s="59">
        <f>Houston!$F$14*10^3</f>
        <v>0</v>
      </c>
      <c r="E105" s="59">
        <f>Phoenix!$F$14*10^3</f>
        <v>0</v>
      </c>
      <c r="F105" s="59">
        <f>Atlanta!$F$14*10^3</f>
        <v>0</v>
      </c>
      <c r="G105" s="59">
        <f>LosAngeles!$F$14*10^3</f>
        <v>0</v>
      </c>
      <c r="H105" s="59">
        <f>LasVegas!$F$14*10^3</f>
        <v>0</v>
      </c>
      <c r="I105" s="59">
        <f>SanFrancisco!$F$14*10^3</f>
        <v>0</v>
      </c>
      <c r="J105" s="59">
        <f>Baltimore!$F$14*10^3</f>
        <v>0</v>
      </c>
      <c r="K105" s="59">
        <f>Albuquerque!$F$14*10^3</f>
        <v>0</v>
      </c>
      <c r="L105" s="59">
        <f>Seattle!$F$14*10^3</f>
        <v>0</v>
      </c>
      <c r="M105" s="59">
        <f>Chicago!$F$14*10^3</f>
        <v>0</v>
      </c>
      <c r="N105" s="59">
        <f>Boulder!$F$14*10^3</f>
        <v>0</v>
      </c>
      <c r="O105" s="59">
        <f>Minneapolis!$F$14*10^3</f>
        <v>0</v>
      </c>
      <c r="P105" s="59">
        <f>Helena!$F$14*10^3</f>
        <v>0</v>
      </c>
      <c r="Q105" s="59">
        <f>Duluth!$F$14*10^3</f>
        <v>0</v>
      </c>
      <c r="R105" s="59">
        <f>Fairbanks!$F$14*10^3</f>
        <v>0</v>
      </c>
    </row>
    <row r="106" spans="1:18">
      <c r="A106" s="50"/>
      <c r="B106" s="51" t="s">
        <v>78</v>
      </c>
      <c r="C106" s="59">
        <f>Miami!$F$15*10^3</f>
        <v>0</v>
      </c>
      <c r="D106" s="59">
        <f>Houston!$F$15*10^3</f>
        <v>0</v>
      </c>
      <c r="E106" s="59">
        <f>Phoenix!$F$15*10^3</f>
        <v>0</v>
      </c>
      <c r="F106" s="59">
        <f>Atlanta!$F$15*10^3</f>
        <v>0</v>
      </c>
      <c r="G106" s="59">
        <f>LosAngeles!$F$15*10^3</f>
        <v>0</v>
      </c>
      <c r="H106" s="59">
        <f>LasVegas!$F$15*10^3</f>
        <v>0</v>
      </c>
      <c r="I106" s="59">
        <f>SanFrancisco!$F$15*10^3</f>
        <v>0</v>
      </c>
      <c r="J106" s="59">
        <f>Baltimore!$F$15*10^3</f>
        <v>0</v>
      </c>
      <c r="K106" s="59">
        <f>Albuquerque!$F$15*10^3</f>
        <v>0</v>
      </c>
      <c r="L106" s="59">
        <f>Seattle!$F$15*10^3</f>
        <v>0</v>
      </c>
      <c r="M106" s="59">
        <f>Chicago!$F$15*10^3</f>
        <v>0</v>
      </c>
      <c r="N106" s="59">
        <f>Boulder!$F$15*10^3</f>
        <v>0</v>
      </c>
      <c r="O106" s="59">
        <f>Minneapolis!$F$15*10^3</f>
        <v>0</v>
      </c>
      <c r="P106" s="59">
        <f>Helena!$F$15*10^3</f>
        <v>0</v>
      </c>
      <c r="Q106" s="59">
        <f>Duluth!$F$15*10^3</f>
        <v>0</v>
      </c>
      <c r="R106" s="59">
        <f>Fairbanks!$F$15*10^3</f>
        <v>0</v>
      </c>
    </row>
    <row r="107" spans="1:18">
      <c r="A107" s="50"/>
      <c r="B107" s="51" t="s">
        <v>79</v>
      </c>
      <c r="C107" s="59">
        <f>Miami!$F$16*10^3</f>
        <v>0</v>
      </c>
      <c r="D107" s="59">
        <f>Houston!$F$16*10^3</f>
        <v>0</v>
      </c>
      <c r="E107" s="59">
        <f>Phoenix!$F$16*10^3</f>
        <v>0</v>
      </c>
      <c r="F107" s="59">
        <f>Atlanta!$F$16*10^3</f>
        <v>0</v>
      </c>
      <c r="G107" s="59">
        <f>LosAngeles!$F$16*10^3</f>
        <v>0</v>
      </c>
      <c r="H107" s="59">
        <f>LasVegas!$F$16*10^3</f>
        <v>0</v>
      </c>
      <c r="I107" s="59">
        <f>SanFrancisco!$F$16*10^3</f>
        <v>0</v>
      </c>
      <c r="J107" s="59">
        <f>Baltimore!$F$16*10^3</f>
        <v>0</v>
      </c>
      <c r="K107" s="59">
        <f>Albuquerque!$F$16*10^3</f>
        <v>0</v>
      </c>
      <c r="L107" s="59">
        <f>Seattle!$F$16*10^3</f>
        <v>0</v>
      </c>
      <c r="M107" s="59">
        <f>Chicago!$F$16*10^3</f>
        <v>0</v>
      </c>
      <c r="N107" s="59">
        <f>Boulder!$F$16*10^3</f>
        <v>0</v>
      </c>
      <c r="O107" s="59">
        <f>Minneapolis!$F$16*10^3</f>
        <v>0</v>
      </c>
      <c r="P107" s="59">
        <f>Helena!$F$16*10^3</f>
        <v>0</v>
      </c>
      <c r="Q107" s="59">
        <f>Duluth!$F$16*10^3</f>
        <v>0</v>
      </c>
      <c r="R107" s="59">
        <f>Fairbanks!$F$16*10^3</f>
        <v>0</v>
      </c>
    </row>
    <row r="108" spans="1:18">
      <c r="A108" s="50"/>
      <c r="B108" s="51" t="s">
        <v>80</v>
      </c>
      <c r="C108" s="59">
        <f>Miami!$F$17*10^3</f>
        <v>0</v>
      </c>
      <c r="D108" s="59">
        <f>Houston!$F$17*10^3</f>
        <v>0</v>
      </c>
      <c r="E108" s="59">
        <f>Phoenix!$F$17*10^3</f>
        <v>0</v>
      </c>
      <c r="F108" s="59">
        <f>Atlanta!$F$17*10^3</f>
        <v>0</v>
      </c>
      <c r="G108" s="59">
        <f>LosAngeles!$F$17*10^3</f>
        <v>0</v>
      </c>
      <c r="H108" s="59">
        <f>LasVegas!$F$17*10^3</f>
        <v>0</v>
      </c>
      <c r="I108" s="59">
        <f>SanFrancisco!$F$17*10^3</f>
        <v>0</v>
      </c>
      <c r="J108" s="59">
        <f>Baltimore!$F$17*10^3</f>
        <v>0</v>
      </c>
      <c r="K108" s="59">
        <f>Albuquerque!$F$17*10^3</f>
        <v>0</v>
      </c>
      <c r="L108" s="59">
        <f>Seattle!$F$17*10^3</f>
        <v>0</v>
      </c>
      <c r="M108" s="59">
        <f>Chicago!$F$17*10^3</f>
        <v>0</v>
      </c>
      <c r="N108" s="59">
        <f>Boulder!$F$17*10^3</f>
        <v>0</v>
      </c>
      <c r="O108" s="59">
        <f>Minneapolis!$F$17*10^3</f>
        <v>0</v>
      </c>
      <c r="P108" s="59">
        <f>Helena!$F$17*10^3</f>
        <v>0</v>
      </c>
      <c r="Q108" s="59">
        <f>Duluth!$F$17*10^3</f>
        <v>0</v>
      </c>
      <c r="R108" s="59">
        <f>Fairbanks!$F$17*10^3</f>
        <v>0</v>
      </c>
    </row>
    <row r="109" spans="1:18">
      <c r="A109" s="50"/>
      <c r="B109" s="51" t="s">
        <v>81</v>
      </c>
      <c r="C109" s="59">
        <f>Miami!$F$18*10^3</f>
        <v>0</v>
      </c>
      <c r="D109" s="59">
        <f>Houston!$F$18*10^3</f>
        <v>0</v>
      </c>
      <c r="E109" s="59">
        <f>Phoenix!$F$18*10^3</f>
        <v>0</v>
      </c>
      <c r="F109" s="59">
        <f>Atlanta!$F$18*10^3</f>
        <v>0</v>
      </c>
      <c r="G109" s="59">
        <f>LosAngeles!$F$18*10^3</f>
        <v>0</v>
      </c>
      <c r="H109" s="59">
        <f>LasVegas!$F$18*10^3</f>
        <v>0</v>
      </c>
      <c r="I109" s="59">
        <f>SanFrancisco!$F$18*10^3</f>
        <v>0</v>
      </c>
      <c r="J109" s="59">
        <f>Baltimore!$F$18*10^3</f>
        <v>0</v>
      </c>
      <c r="K109" s="59">
        <f>Albuquerque!$F$18*10^3</f>
        <v>0</v>
      </c>
      <c r="L109" s="59">
        <f>Seattle!$F$18*10^3</f>
        <v>0</v>
      </c>
      <c r="M109" s="59">
        <f>Chicago!$F$18*10^3</f>
        <v>0</v>
      </c>
      <c r="N109" s="59">
        <f>Boulder!$F$18*10^3</f>
        <v>0</v>
      </c>
      <c r="O109" s="59">
        <f>Minneapolis!$F$18*10^3</f>
        <v>0</v>
      </c>
      <c r="P109" s="59">
        <f>Helena!$F$18*10^3</f>
        <v>0</v>
      </c>
      <c r="Q109" s="59">
        <f>Duluth!$F$18*10^3</f>
        <v>0</v>
      </c>
      <c r="R109" s="59">
        <f>Fairbanks!$F$18*10^3</f>
        <v>0</v>
      </c>
    </row>
    <row r="110" spans="1:18">
      <c r="A110" s="50"/>
      <c r="B110" s="51" t="s">
        <v>82</v>
      </c>
      <c r="C110" s="59">
        <f>Miami!$F$19*10^3</f>
        <v>0</v>
      </c>
      <c r="D110" s="59">
        <f>Houston!$F$19*10^3</f>
        <v>0</v>
      </c>
      <c r="E110" s="59">
        <f>Phoenix!$F$19*10^3</f>
        <v>0</v>
      </c>
      <c r="F110" s="59">
        <f>Atlanta!$F$19*10^3</f>
        <v>0</v>
      </c>
      <c r="G110" s="59">
        <f>LosAngeles!$F$19*10^3</f>
        <v>0</v>
      </c>
      <c r="H110" s="59">
        <f>LasVegas!$F$19*10^3</f>
        <v>0</v>
      </c>
      <c r="I110" s="59">
        <f>SanFrancisco!$F$19*10^3</f>
        <v>0</v>
      </c>
      <c r="J110" s="59">
        <f>Baltimore!$F$19*10^3</f>
        <v>0</v>
      </c>
      <c r="K110" s="59">
        <f>Albuquerque!$F$19*10^3</f>
        <v>0</v>
      </c>
      <c r="L110" s="59">
        <f>Seattle!$F$19*10^3</f>
        <v>0</v>
      </c>
      <c r="M110" s="59">
        <f>Chicago!$F$19*10^3</f>
        <v>0</v>
      </c>
      <c r="N110" s="59">
        <f>Boulder!$F$19*10^3</f>
        <v>0</v>
      </c>
      <c r="O110" s="59">
        <f>Minneapolis!$F$19*10^3</f>
        <v>0</v>
      </c>
      <c r="P110" s="59">
        <f>Helena!$F$19*10^3</f>
        <v>0</v>
      </c>
      <c r="Q110" s="59">
        <f>Duluth!$F$19*10^3</f>
        <v>0</v>
      </c>
      <c r="R110" s="59">
        <f>Fairbanks!$F$19*10^3</f>
        <v>0</v>
      </c>
    </row>
    <row r="111" spans="1:18">
      <c r="A111" s="50"/>
      <c r="B111" s="51" t="s">
        <v>83</v>
      </c>
      <c r="C111" s="59">
        <f>Miami!$F$20*10^3</f>
        <v>0</v>
      </c>
      <c r="D111" s="59">
        <f>Houston!$F$20*10^3</f>
        <v>0</v>
      </c>
      <c r="E111" s="59">
        <f>Phoenix!$F$20*10^3</f>
        <v>0</v>
      </c>
      <c r="F111" s="59">
        <f>Atlanta!$F$20*10^3</f>
        <v>0</v>
      </c>
      <c r="G111" s="59">
        <f>LosAngeles!$F$20*10^3</f>
        <v>0</v>
      </c>
      <c r="H111" s="59">
        <f>LasVegas!$F$20*10^3</f>
        <v>0</v>
      </c>
      <c r="I111" s="59">
        <f>SanFrancisco!$F$20*10^3</f>
        <v>0</v>
      </c>
      <c r="J111" s="59">
        <f>Baltimore!$F$20*10^3</f>
        <v>0</v>
      </c>
      <c r="K111" s="59">
        <f>Albuquerque!$F$20*10^3</f>
        <v>0</v>
      </c>
      <c r="L111" s="59">
        <f>Seattle!$F$20*10^3</f>
        <v>0</v>
      </c>
      <c r="M111" s="59">
        <f>Chicago!$F$20*10^3</f>
        <v>0</v>
      </c>
      <c r="N111" s="59">
        <f>Boulder!$F$20*10^3</f>
        <v>0</v>
      </c>
      <c r="O111" s="59">
        <f>Minneapolis!$F$20*10^3</f>
        <v>0</v>
      </c>
      <c r="P111" s="59">
        <f>Helena!$F$20*10^3</f>
        <v>0</v>
      </c>
      <c r="Q111" s="59">
        <f>Duluth!$F$20*10^3</f>
        <v>0</v>
      </c>
      <c r="R111" s="59">
        <f>Fairbanks!$F$20*10^3</f>
        <v>0</v>
      </c>
    </row>
    <row r="112" spans="1:18">
      <c r="A112" s="50"/>
      <c r="B112" s="51" t="s">
        <v>84</v>
      </c>
      <c r="C112" s="59">
        <f>Miami!$F$21*10^3</f>
        <v>0</v>
      </c>
      <c r="D112" s="59">
        <f>Houston!$F$21*10^3</f>
        <v>0</v>
      </c>
      <c r="E112" s="59">
        <f>Phoenix!$F$21*10^3</f>
        <v>0</v>
      </c>
      <c r="F112" s="59">
        <f>Atlanta!$F$21*10^3</f>
        <v>0</v>
      </c>
      <c r="G112" s="59">
        <f>LosAngeles!$F$21*10^3</f>
        <v>0</v>
      </c>
      <c r="H112" s="59">
        <f>LasVegas!$F$21*10^3</f>
        <v>0</v>
      </c>
      <c r="I112" s="59">
        <f>SanFrancisco!$F$21*10^3</f>
        <v>0</v>
      </c>
      <c r="J112" s="59">
        <f>Baltimore!$F$21*10^3</f>
        <v>0</v>
      </c>
      <c r="K112" s="59">
        <f>Albuquerque!$F$21*10^3</f>
        <v>0</v>
      </c>
      <c r="L112" s="59">
        <f>Seattle!$F$21*10^3</f>
        <v>0</v>
      </c>
      <c r="M112" s="59">
        <f>Chicago!$F$21*10^3</f>
        <v>0</v>
      </c>
      <c r="N112" s="59">
        <f>Boulder!$F$21*10^3</f>
        <v>0</v>
      </c>
      <c r="O112" s="59">
        <f>Minneapolis!$F$21*10^3</f>
        <v>0</v>
      </c>
      <c r="P112" s="59">
        <f>Helena!$F$21*10^3</f>
        <v>0</v>
      </c>
      <c r="Q112" s="59">
        <f>Duluth!$F$21*10^3</f>
        <v>0</v>
      </c>
      <c r="R112" s="59">
        <f>Fairbanks!$F$21*10^3</f>
        <v>0</v>
      </c>
    </row>
    <row r="113" spans="1:18">
      <c r="A113" s="50"/>
      <c r="B113" s="51" t="s">
        <v>85</v>
      </c>
      <c r="C113" s="59">
        <f>Miami!$F$22*10^3</f>
        <v>0</v>
      </c>
      <c r="D113" s="59">
        <f>Houston!$F$22*10^3</f>
        <v>0</v>
      </c>
      <c r="E113" s="59">
        <f>Phoenix!$F$22*10^3</f>
        <v>0</v>
      </c>
      <c r="F113" s="59">
        <f>Atlanta!$F$22*10^3</f>
        <v>0</v>
      </c>
      <c r="G113" s="59">
        <f>LosAngeles!$F$22*10^3</f>
        <v>0</v>
      </c>
      <c r="H113" s="59">
        <f>LasVegas!$F$22*10^3</f>
        <v>0</v>
      </c>
      <c r="I113" s="59">
        <f>SanFrancisco!$F$22*10^3</f>
        <v>0</v>
      </c>
      <c r="J113" s="59">
        <f>Baltimore!$F$22*10^3</f>
        <v>0</v>
      </c>
      <c r="K113" s="59">
        <f>Albuquerque!$F$22*10^3</f>
        <v>0</v>
      </c>
      <c r="L113" s="59">
        <f>Seattle!$F$22*10^3</f>
        <v>0</v>
      </c>
      <c r="M113" s="59">
        <f>Chicago!$F$22*10^3</f>
        <v>0</v>
      </c>
      <c r="N113" s="59">
        <f>Boulder!$F$22*10^3</f>
        <v>0</v>
      </c>
      <c r="O113" s="59">
        <f>Minneapolis!$F$22*10^3</f>
        <v>0</v>
      </c>
      <c r="P113" s="59">
        <f>Helena!$F$22*10^3</f>
        <v>0</v>
      </c>
      <c r="Q113" s="59">
        <f>Duluth!$F$22*10^3</f>
        <v>0</v>
      </c>
      <c r="R113" s="59">
        <f>Fairbanks!$F$22*10^3</f>
        <v>0</v>
      </c>
    </row>
    <row r="114" spans="1:18">
      <c r="A114" s="50"/>
      <c r="B114" s="51" t="s">
        <v>64</v>
      </c>
      <c r="C114" s="59">
        <f>Miami!$F$23*10^3</f>
        <v>0</v>
      </c>
      <c r="D114" s="59">
        <f>Houston!$F$23*10^3</f>
        <v>0</v>
      </c>
      <c r="E114" s="59">
        <f>Phoenix!$F$23*10^3</f>
        <v>0</v>
      </c>
      <c r="F114" s="59">
        <f>Atlanta!$F$23*10^3</f>
        <v>0</v>
      </c>
      <c r="G114" s="59">
        <f>LosAngeles!$F$23*10^3</f>
        <v>0</v>
      </c>
      <c r="H114" s="59">
        <f>LasVegas!$F$23*10^3</f>
        <v>0</v>
      </c>
      <c r="I114" s="59">
        <f>SanFrancisco!$F$23*10^3</f>
        <v>0</v>
      </c>
      <c r="J114" s="59">
        <f>Baltimore!$F$23*10^3</f>
        <v>0</v>
      </c>
      <c r="K114" s="59">
        <f>Albuquerque!$F$23*10^3</f>
        <v>0</v>
      </c>
      <c r="L114" s="59">
        <f>Seattle!$F$23*10^3</f>
        <v>0</v>
      </c>
      <c r="M114" s="59">
        <f>Chicago!$F$23*10^3</f>
        <v>0</v>
      </c>
      <c r="N114" s="59">
        <f>Boulder!$F$23*10^3</f>
        <v>0</v>
      </c>
      <c r="O114" s="59">
        <f>Minneapolis!$F$23*10^3</f>
        <v>0</v>
      </c>
      <c r="P114" s="59">
        <f>Helena!$F$23*10^3</f>
        <v>0</v>
      </c>
      <c r="Q114" s="59">
        <f>Duluth!$F$23*10^3</f>
        <v>0</v>
      </c>
      <c r="R114" s="59">
        <f>Fairbanks!$F$23*10^3</f>
        <v>0</v>
      </c>
    </row>
    <row r="115" spans="1:18">
      <c r="A115" s="50"/>
      <c r="B115" s="51" t="s">
        <v>86</v>
      </c>
      <c r="C115" s="59">
        <f>Miami!$F$24*10^3</f>
        <v>0</v>
      </c>
      <c r="D115" s="59">
        <f>Houston!$F$24*10^3</f>
        <v>0</v>
      </c>
      <c r="E115" s="59">
        <f>Phoenix!$F$24*10^3</f>
        <v>0</v>
      </c>
      <c r="F115" s="59">
        <f>Atlanta!$F$24*10^3</f>
        <v>0</v>
      </c>
      <c r="G115" s="59">
        <f>LosAngeles!$F$24*10^3</f>
        <v>0</v>
      </c>
      <c r="H115" s="59">
        <f>LasVegas!$F$24*10^3</f>
        <v>0</v>
      </c>
      <c r="I115" s="59">
        <f>SanFrancisco!$F$24*10^3</f>
        <v>0</v>
      </c>
      <c r="J115" s="59">
        <f>Baltimore!$F$24*10^3</f>
        <v>0</v>
      </c>
      <c r="K115" s="59">
        <f>Albuquerque!$F$24*10^3</f>
        <v>0</v>
      </c>
      <c r="L115" s="59">
        <f>Seattle!$F$24*10^3</f>
        <v>0</v>
      </c>
      <c r="M115" s="59">
        <f>Chicago!$F$24*10^3</f>
        <v>0</v>
      </c>
      <c r="N115" s="59">
        <f>Boulder!$F$24*10^3</f>
        <v>0</v>
      </c>
      <c r="O115" s="59">
        <f>Minneapolis!$F$24*10^3</f>
        <v>0</v>
      </c>
      <c r="P115" s="59">
        <f>Helena!$F$24*10^3</f>
        <v>0</v>
      </c>
      <c r="Q115" s="59">
        <f>Duluth!$F$24*10^3</f>
        <v>0</v>
      </c>
      <c r="R115" s="59">
        <f>Fairbanks!$F$24*10^3</f>
        <v>0</v>
      </c>
    </row>
    <row r="116" spans="1:18">
      <c r="A116" s="50"/>
      <c r="B116" s="51" t="s">
        <v>87</v>
      </c>
      <c r="C116" s="59">
        <f>Miami!$F$25*10^3</f>
        <v>0</v>
      </c>
      <c r="D116" s="59">
        <f>Houston!$F$25*10^3</f>
        <v>0</v>
      </c>
      <c r="E116" s="59">
        <f>Phoenix!$F$25*10^3</f>
        <v>0</v>
      </c>
      <c r="F116" s="59">
        <f>Atlanta!$F$25*10^3</f>
        <v>0</v>
      </c>
      <c r="G116" s="59">
        <f>LosAngeles!$F$25*10^3</f>
        <v>0</v>
      </c>
      <c r="H116" s="59">
        <f>LasVegas!$F$25*10^3</f>
        <v>0</v>
      </c>
      <c r="I116" s="59">
        <f>SanFrancisco!$F$25*10^3</f>
        <v>0</v>
      </c>
      <c r="J116" s="59">
        <f>Baltimore!$F$25*10^3</f>
        <v>0</v>
      </c>
      <c r="K116" s="59">
        <f>Albuquerque!$F$25*10^3</f>
        <v>0</v>
      </c>
      <c r="L116" s="59">
        <f>Seattle!$F$25*10^3</f>
        <v>0</v>
      </c>
      <c r="M116" s="59">
        <f>Chicago!$F$25*10^3</f>
        <v>0</v>
      </c>
      <c r="N116" s="59">
        <f>Boulder!$F$25*10^3</f>
        <v>0</v>
      </c>
      <c r="O116" s="59">
        <f>Minneapolis!$F$25*10^3</f>
        <v>0</v>
      </c>
      <c r="P116" s="59">
        <f>Helena!$F$25*10^3</f>
        <v>0</v>
      </c>
      <c r="Q116" s="59">
        <f>Duluth!$F$25*10^3</f>
        <v>0</v>
      </c>
      <c r="R116" s="59">
        <f>Fairbanks!$F$25*10^3</f>
        <v>0</v>
      </c>
    </row>
    <row r="117" spans="1:18">
      <c r="A117" s="50"/>
      <c r="B117" s="51" t="s">
        <v>88</v>
      </c>
      <c r="C117" s="59">
        <f>Miami!$F$26*10^3</f>
        <v>0</v>
      </c>
      <c r="D117" s="59">
        <f>Houston!$F$26*10^3</f>
        <v>0</v>
      </c>
      <c r="E117" s="59">
        <f>Phoenix!$F$26*10^3</f>
        <v>0</v>
      </c>
      <c r="F117" s="59">
        <f>Atlanta!$F$26*10^3</f>
        <v>0</v>
      </c>
      <c r="G117" s="59">
        <f>LosAngeles!$F$26*10^3</f>
        <v>0</v>
      </c>
      <c r="H117" s="59">
        <f>LasVegas!$F$26*10^3</f>
        <v>0</v>
      </c>
      <c r="I117" s="59">
        <f>SanFrancisco!$F$26*10^3</f>
        <v>0</v>
      </c>
      <c r="J117" s="59">
        <f>Baltimore!$F$26*10^3</f>
        <v>0</v>
      </c>
      <c r="K117" s="59">
        <f>Albuquerque!$F$26*10^3</f>
        <v>0</v>
      </c>
      <c r="L117" s="59">
        <f>Seattle!$F$26*10^3</f>
        <v>0</v>
      </c>
      <c r="M117" s="59">
        <f>Chicago!$F$26*10^3</f>
        <v>0</v>
      </c>
      <c r="N117" s="59">
        <f>Boulder!$F$26*10^3</f>
        <v>0</v>
      </c>
      <c r="O117" s="59">
        <f>Minneapolis!$F$26*10^3</f>
        <v>0</v>
      </c>
      <c r="P117" s="59">
        <f>Helena!$F$26*10^3</f>
        <v>0</v>
      </c>
      <c r="Q117" s="59">
        <f>Duluth!$F$26*10^3</f>
        <v>0</v>
      </c>
      <c r="R117" s="59">
        <f>Fairbanks!$F$26*10^3</f>
        <v>0</v>
      </c>
    </row>
    <row r="118" spans="1:18">
      <c r="A118" s="50"/>
      <c r="B118" s="51" t="s">
        <v>89</v>
      </c>
      <c r="C118" s="59">
        <f>Miami!$F$28*10^3</f>
        <v>0</v>
      </c>
      <c r="D118" s="59">
        <f>Houston!$F$28*10^3</f>
        <v>0</v>
      </c>
      <c r="E118" s="59">
        <f>Phoenix!$F$28*10^3</f>
        <v>0</v>
      </c>
      <c r="F118" s="59">
        <f>Atlanta!$F$28*10^3</f>
        <v>0</v>
      </c>
      <c r="G118" s="59">
        <f>LosAngeles!$F$28*10^3</f>
        <v>0</v>
      </c>
      <c r="H118" s="59">
        <f>LasVegas!$F$28*10^3</f>
        <v>0</v>
      </c>
      <c r="I118" s="59">
        <f>SanFrancisco!$F$28*10^3</f>
        <v>0</v>
      </c>
      <c r="J118" s="59">
        <f>Baltimore!$F$28*10^3</f>
        <v>0</v>
      </c>
      <c r="K118" s="59">
        <f>Albuquerque!$F$28*10^3</f>
        <v>0</v>
      </c>
      <c r="L118" s="59">
        <f>Seattle!$F$28*10^3</f>
        <v>0</v>
      </c>
      <c r="M118" s="59">
        <f>Chicago!$F$28*10^3</f>
        <v>0</v>
      </c>
      <c r="N118" s="59">
        <f>Boulder!$F$28*10^3</f>
        <v>0</v>
      </c>
      <c r="O118" s="59">
        <f>Minneapolis!$F$28*10^3</f>
        <v>0</v>
      </c>
      <c r="P118" s="59">
        <f>Helena!$F$28*10^3</f>
        <v>0</v>
      </c>
      <c r="Q118" s="59">
        <f>Duluth!$F$28*10^3</f>
        <v>0</v>
      </c>
      <c r="R118" s="59">
        <f>Fairbanks!$F$28*10^3</f>
        <v>0</v>
      </c>
    </row>
    <row r="119" spans="1:18">
      <c r="A119" s="50"/>
      <c r="B119" s="48" t="s">
        <v>275</v>
      </c>
      <c r="C119" s="77">
        <f>Miami!$B$2*10^3</f>
        <v>25295090</v>
      </c>
      <c r="D119" s="77">
        <f>Houston!$B$2*10^3</f>
        <v>26880430</v>
      </c>
      <c r="E119" s="77">
        <f>Phoenix!$B$2*10^3</f>
        <v>24859880</v>
      </c>
      <c r="F119" s="77">
        <f>Atlanta!$B$2*10^3</f>
        <v>28410620</v>
      </c>
      <c r="G119" s="77">
        <f>LosAngeles!$B$2*10^3</f>
        <v>22389270</v>
      </c>
      <c r="H119" s="77">
        <f>LasVegas!$B$2*10^3</f>
        <v>25276370</v>
      </c>
      <c r="I119" s="77">
        <f>SanFrancisco!$B$2*10^3</f>
        <v>22919900</v>
      </c>
      <c r="J119" s="77">
        <f>Baltimore!$B$2*10^3</f>
        <v>31810460</v>
      </c>
      <c r="K119" s="77">
        <f>Albuquerque!$B$2*10^3</f>
        <v>25329770</v>
      </c>
      <c r="L119" s="77">
        <f>Seattle!$B$2*10^3</f>
        <v>28647730</v>
      </c>
      <c r="M119" s="77">
        <f>Chicago!$B$2*10^3</f>
        <v>30296590</v>
      </c>
      <c r="N119" s="77">
        <f>Boulder!$B$2*10^3</f>
        <v>25118700</v>
      </c>
      <c r="O119" s="77">
        <f>Minneapolis!$B$2*10^3</f>
        <v>32391400</v>
      </c>
      <c r="P119" s="77">
        <f>Helena!$B$2*10^3</f>
        <v>28428670</v>
      </c>
      <c r="Q119" s="77">
        <f>Duluth!$B$2*10^3</f>
        <v>34186040</v>
      </c>
      <c r="R119" s="77">
        <f>Fairbanks!$B$2*10^3</f>
        <v>45171240</v>
      </c>
    </row>
    <row r="120" spans="1:18">
      <c r="A120" s="48" t="s">
        <v>90</v>
      </c>
      <c r="B120" s="49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>
      <c r="A121" s="50"/>
      <c r="B121" s="48" t="s">
        <v>276</v>
      </c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>
      <c r="A122" s="50"/>
      <c r="B122" s="51" t="s">
        <v>160</v>
      </c>
      <c r="C122" s="78">
        <f>(Miami!$B$13*10^3)/Miami!$B$8</f>
        <v>0</v>
      </c>
      <c r="D122" s="78">
        <f>(Houston!$B$13*10^3)/Houston!$B$8</f>
        <v>0</v>
      </c>
      <c r="E122" s="78">
        <f>(Phoenix!$B$13*10^3)/Phoenix!$B$8</f>
        <v>0</v>
      </c>
      <c r="F122" s="78">
        <f>(Atlanta!$B$13*10^3)/Atlanta!$B$8</f>
        <v>0</v>
      </c>
      <c r="G122" s="78">
        <f>(LosAngeles!$B$13*10^3)/LosAngeles!$B$8</f>
        <v>0</v>
      </c>
      <c r="H122" s="78">
        <f>(LasVegas!$B$13*10^3)/LasVegas!$B$8</f>
        <v>0</v>
      </c>
      <c r="I122" s="78">
        <f>(SanFrancisco!$B$13*10^3)/SanFrancisco!$B$8</f>
        <v>0</v>
      </c>
      <c r="J122" s="78">
        <f>(Baltimore!$B$13*10^3)/Baltimore!$B$8</f>
        <v>0</v>
      </c>
      <c r="K122" s="78">
        <f>(Albuquerque!$B$13*10^3)/Albuquerque!$B$8</f>
        <v>0</v>
      </c>
      <c r="L122" s="78">
        <f>(Seattle!$B$13*10^3)/Seattle!$B$8</f>
        <v>0</v>
      </c>
      <c r="M122" s="78">
        <f>(Chicago!$B$13*10^3)/Chicago!$B$8</f>
        <v>0</v>
      </c>
      <c r="N122" s="78">
        <f>(Boulder!$B$13*10^3)/Boulder!$B$8</f>
        <v>0</v>
      </c>
      <c r="O122" s="78">
        <f>(Minneapolis!$B$13*10^3)/Minneapolis!$B$8</f>
        <v>0</v>
      </c>
      <c r="P122" s="78">
        <f>(Helena!$B$13*10^3)/Helena!$B$8</f>
        <v>0</v>
      </c>
      <c r="Q122" s="78">
        <f>(Duluth!$B$13*10^3)/Duluth!$B$8</f>
        <v>0</v>
      </c>
      <c r="R122" s="78">
        <f>(Fairbanks!$B$13*10^3)/Fairbanks!$B$8</f>
        <v>0</v>
      </c>
    </row>
    <row r="123" spans="1:18">
      <c r="A123" s="50"/>
      <c r="B123" s="51" t="s">
        <v>159</v>
      </c>
      <c r="C123" s="78">
        <f>(Miami!$B$14*10^3)/Miami!$B$8</f>
        <v>130.88536838428357</v>
      </c>
      <c r="D123" s="78">
        <f>(Houston!$B$14*10^3)/Houston!$B$8</f>
        <v>106.27546665204387</v>
      </c>
      <c r="E123" s="78">
        <f>(Phoenix!$B$14*10^3)/Phoenix!$B$8</f>
        <v>81.933481547431185</v>
      </c>
      <c r="F123" s="78">
        <f>(Atlanta!$B$14*10^3)/Atlanta!$B$8</f>
        <v>76.539743413158533</v>
      </c>
      <c r="G123" s="78">
        <f>(LosAngeles!$B$14*10^3)/LosAngeles!$B$8</f>
        <v>47.483634633394637</v>
      </c>
      <c r="H123" s="78">
        <f>(LasVegas!$B$14*10^3)/LasVegas!$B$8</f>
        <v>61.647378540504207</v>
      </c>
      <c r="I123" s="78">
        <f>(SanFrancisco!$B$14*10^3)/SanFrancisco!$B$8</f>
        <v>18.34117077623284</v>
      </c>
      <c r="J123" s="78">
        <f>(Baltimore!$B$14*10^3)/Baltimore!$B$8</f>
        <v>65.727871835248337</v>
      </c>
      <c r="K123" s="78">
        <f>(Albuquerque!$B$14*10^3)/Albuquerque!$B$8</f>
        <v>34.66659815830527</v>
      </c>
      <c r="L123" s="78">
        <f>(Seattle!$B$14*10^3)/Seattle!$B$8</f>
        <v>16.704742059542692</v>
      </c>
      <c r="M123" s="78">
        <f>(Chicago!$B$14*10^3)/Chicago!$B$8</f>
        <v>35.016983884847235</v>
      </c>
      <c r="N123" s="78">
        <f>(Boulder!$B$14*10^3)/Boulder!$B$8</f>
        <v>20.903973585708925</v>
      </c>
      <c r="O123" s="78">
        <f>(Minneapolis!$B$14*10^3)/Minneapolis!$B$8</f>
        <v>29.406710393999361</v>
      </c>
      <c r="P123" s="78">
        <f>(Helena!$B$14*10^3)/Helena!$B$8</f>
        <v>14.581918369408887</v>
      </c>
      <c r="Q123" s="78">
        <f>(Duluth!$B$14*10^3)/Duluth!$B$8</f>
        <v>13.730673193959118</v>
      </c>
      <c r="R123" s="78">
        <f>(Fairbanks!$B$14*10^3)/Fairbanks!$B$8</f>
        <v>7.395664716049394</v>
      </c>
    </row>
    <row r="124" spans="1:18">
      <c r="A124" s="50"/>
      <c r="B124" s="51" t="s">
        <v>161</v>
      </c>
      <c r="C124" s="78">
        <f>(Miami!$B$15*10^3)/Miami!$B$8</f>
        <v>159.5366877387448</v>
      </c>
      <c r="D124" s="78">
        <f>(Houston!$B$15*10^3)/Houston!$B$8</f>
        <v>159.5366877387448</v>
      </c>
      <c r="E124" s="78">
        <f>(Phoenix!$B$15*10^3)/Phoenix!$B$8</f>
        <v>159.5366877387448</v>
      </c>
      <c r="F124" s="78">
        <f>(Atlanta!$B$15*10^3)/Atlanta!$B$8</f>
        <v>159.5366877387448</v>
      </c>
      <c r="G124" s="78">
        <f>(LosAngeles!$B$15*10^3)/LosAngeles!$B$8</f>
        <v>159.5366877387448</v>
      </c>
      <c r="H124" s="78">
        <f>(LasVegas!$B$15*10^3)/LasVegas!$B$8</f>
        <v>159.5366877387448</v>
      </c>
      <c r="I124" s="78">
        <f>(SanFrancisco!$B$15*10^3)/SanFrancisco!$B$8</f>
        <v>159.5366877387448</v>
      </c>
      <c r="J124" s="78">
        <f>(Baltimore!$B$15*10^3)/Baltimore!$B$8</f>
        <v>159.5366877387448</v>
      </c>
      <c r="K124" s="78">
        <f>(Albuquerque!$B$15*10^3)/Albuquerque!$B$8</f>
        <v>159.5366877387448</v>
      </c>
      <c r="L124" s="78">
        <f>(Seattle!$B$15*10^3)/Seattle!$B$8</f>
        <v>159.5366877387448</v>
      </c>
      <c r="M124" s="78">
        <f>(Chicago!$B$15*10^3)/Chicago!$B$8</f>
        <v>159.5366877387448</v>
      </c>
      <c r="N124" s="78">
        <f>(Boulder!$B$15*10^3)/Boulder!$B$8</f>
        <v>159.5366877387448</v>
      </c>
      <c r="O124" s="78">
        <f>(Minneapolis!$B$15*10^3)/Minneapolis!$B$8</f>
        <v>159.5366877387448</v>
      </c>
      <c r="P124" s="78">
        <f>(Helena!$B$15*10^3)/Helena!$B$8</f>
        <v>159.5366877387448</v>
      </c>
      <c r="Q124" s="78">
        <f>(Duluth!$B$15*10^3)/Duluth!$B$8</f>
        <v>159.5366877387448</v>
      </c>
      <c r="R124" s="78">
        <f>(Fairbanks!$B$15*10^3)/Fairbanks!$B$8</f>
        <v>159.5366877387448</v>
      </c>
    </row>
    <row r="125" spans="1:18">
      <c r="A125" s="50"/>
      <c r="B125" s="51" t="s">
        <v>167</v>
      </c>
      <c r="C125" s="78">
        <f>(Miami!$B$16*10^3)/Miami!$B$8</f>
        <v>1.0459758749820274</v>
      </c>
      <c r="D125" s="78">
        <f>(Houston!$B$16*10^3)/Houston!$B$8</f>
        <v>1.045544099595038</v>
      </c>
      <c r="E125" s="78">
        <f>(Phoenix!$B$16*10^3)/Phoenix!$B$8</f>
        <v>1.0453282119015432</v>
      </c>
      <c r="F125" s="78">
        <f>(Atlanta!$B$16*10^3)/Atlanta!$B$8</f>
        <v>1.0451123242080484</v>
      </c>
      <c r="G125" s="78">
        <f>(LosAngeles!$B$16*10^3)/LosAngeles!$B$8</f>
        <v>1.0444646611275643</v>
      </c>
      <c r="H125" s="78">
        <f>(LasVegas!$B$16*10^3)/LasVegas!$B$8</f>
        <v>1.0442487734340695</v>
      </c>
      <c r="I125" s="78">
        <f>(SanFrancisco!$B$16*10^3)/SanFrancisco!$B$8</f>
        <v>1.0446805488210589</v>
      </c>
      <c r="J125" s="78">
        <f>(Baltimore!$B$16*10^3)/Baltimore!$B$8</f>
        <v>1.0440328857405747</v>
      </c>
      <c r="K125" s="78">
        <f>(Albuquerque!$B$16*10^3)/Albuquerque!$B$8</f>
        <v>1.0444646611275643</v>
      </c>
      <c r="L125" s="78">
        <f>(Seattle!$B$16*10^3)/Seattle!$B$8</f>
        <v>1.0425216718861114</v>
      </c>
      <c r="M125" s="78">
        <f>(Chicago!$B$16*10^3)/Chicago!$B$8</f>
        <v>1.0442487734340695</v>
      </c>
      <c r="N125" s="78">
        <f>(Boulder!$B$16*10^3)/Boulder!$B$8</f>
        <v>1.0436011103535852</v>
      </c>
      <c r="O125" s="78">
        <f>(Minneapolis!$B$16*10^3)/Minneapolis!$B$8</f>
        <v>1.0436011103535852</v>
      </c>
      <c r="P125" s="78">
        <f>(Helena!$B$16*10^3)/Helena!$B$8</f>
        <v>1.0433852226600906</v>
      </c>
      <c r="Q125" s="78">
        <f>(Duluth!$B$16*10^3)/Duluth!$B$8</f>
        <v>1.0427375595796062</v>
      </c>
      <c r="R125" s="78">
        <f>(Fairbanks!$B$16*10^3)/Fairbanks!$B$8</f>
        <v>1.0362609287747639</v>
      </c>
    </row>
    <row r="126" spans="1:18">
      <c r="A126" s="50"/>
      <c r="B126" s="51" t="s">
        <v>162</v>
      </c>
      <c r="C126" s="78">
        <f>(Miami!$B$17*10^3)/Miami!$B$8</f>
        <v>124.7532943382589</v>
      </c>
      <c r="D126" s="78">
        <f>(Houston!$B$17*10^3)/Houston!$B$8</f>
        <v>124.7532943382589</v>
      </c>
      <c r="E126" s="78">
        <f>(Phoenix!$B$17*10^3)/Phoenix!$B$8</f>
        <v>124.7532943382589</v>
      </c>
      <c r="F126" s="78">
        <f>(Atlanta!$B$17*10^3)/Atlanta!$B$8</f>
        <v>124.7532943382589</v>
      </c>
      <c r="G126" s="78">
        <f>(LosAngeles!$B$17*10^3)/LosAngeles!$B$8</f>
        <v>124.7532943382589</v>
      </c>
      <c r="H126" s="78">
        <f>(LasVegas!$B$17*10^3)/LasVegas!$B$8</f>
        <v>124.7532943382589</v>
      </c>
      <c r="I126" s="78">
        <f>(SanFrancisco!$B$17*10^3)/SanFrancisco!$B$8</f>
        <v>124.7532943382589</v>
      </c>
      <c r="J126" s="78">
        <f>(Baltimore!$B$17*10^3)/Baltimore!$B$8</f>
        <v>124.7532943382589</v>
      </c>
      <c r="K126" s="78">
        <f>(Albuquerque!$B$17*10^3)/Albuquerque!$B$8</f>
        <v>124.7532943382589</v>
      </c>
      <c r="L126" s="78">
        <f>(Seattle!$B$17*10^3)/Seattle!$B$8</f>
        <v>124.7532943382589</v>
      </c>
      <c r="M126" s="78">
        <f>(Chicago!$B$17*10^3)/Chicago!$B$8</f>
        <v>124.7532943382589</v>
      </c>
      <c r="N126" s="78">
        <f>(Boulder!$B$17*10^3)/Boulder!$B$8</f>
        <v>124.7532943382589</v>
      </c>
      <c r="O126" s="78">
        <f>(Minneapolis!$B$17*10^3)/Minneapolis!$B$8</f>
        <v>124.7532943382589</v>
      </c>
      <c r="P126" s="78">
        <f>(Helena!$B$17*10^3)/Helena!$B$8</f>
        <v>124.7532943382589</v>
      </c>
      <c r="Q126" s="78">
        <f>(Duluth!$B$17*10^3)/Duluth!$B$8</f>
        <v>124.7532943382589</v>
      </c>
      <c r="R126" s="78">
        <f>(Fairbanks!$B$17*10^3)/Fairbanks!$B$8</f>
        <v>124.7532943382589</v>
      </c>
    </row>
    <row r="127" spans="1:18">
      <c r="A127" s="50"/>
      <c r="B127" s="51" t="s">
        <v>168</v>
      </c>
      <c r="C127" s="78">
        <f>(Miami!$B$18*10^3)/Miami!$B$8</f>
        <v>40.912445018801662</v>
      </c>
      <c r="D127" s="78">
        <f>(Houston!$B$18*10^3)/Houston!$B$8</f>
        <v>40.912445018801662</v>
      </c>
      <c r="E127" s="78">
        <f>(Phoenix!$B$18*10^3)/Phoenix!$B$8</f>
        <v>40.912445018801662</v>
      </c>
      <c r="F127" s="78">
        <f>(Atlanta!$B$18*10^3)/Atlanta!$B$8</f>
        <v>40.912445018801662</v>
      </c>
      <c r="G127" s="78">
        <f>(LosAngeles!$B$18*10^3)/LosAngeles!$B$8</f>
        <v>40.912445018801662</v>
      </c>
      <c r="H127" s="78">
        <f>(LasVegas!$B$18*10^3)/LasVegas!$B$8</f>
        <v>40.912445018801662</v>
      </c>
      <c r="I127" s="78">
        <f>(SanFrancisco!$B$18*10^3)/SanFrancisco!$B$8</f>
        <v>40.912445018801662</v>
      </c>
      <c r="J127" s="78">
        <f>(Baltimore!$B$18*10^3)/Baltimore!$B$8</f>
        <v>40.912445018801662</v>
      </c>
      <c r="K127" s="78">
        <f>(Albuquerque!$B$18*10^3)/Albuquerque!$B$8</f>
        <v>40.912445018801662</v>
      </c>
      <c r="L127" s="78">
        <f>(Seattle!$B$18*10^3)/Seattle!$B$8</f>
        <v>40.912445018801662</v>
      </c>
      <c r="M127" s="78">
        <f>(Chicago!$B$18*10^3)/Chicago!$B$8</f>
        <v>40.912445018801662</v>
      </c>
      <c r="N127" s="78">
        <f>(Boulder!$B$18*10^3)/Boulder!$B$8</f>
        <v>40.912445018801662</v>
      </c>
      <c r="O127" s="78">
        <f>(Minneapolis!$B$18*10^3)/Minneapolis!$B$8</f>
        <v>40.912445018801662</v>
      </c>
      <c r="P127" s="78">
        <f>(Helena!$B$18*10^3)/Helena!$B$8</f>
        <v>40.912445018801662</v>
      </c>
      <c r="Q127" s="78">
        <f>(Duluth!$B$18*10^3)/Duluth!$B$8</f>
        <v>40.912445018801662</v>
      </c>
      <c r="R127" s="78">
        <f>(Fairbanks!$B$18*10^3)/Fairbanks!$B$8</f>
        <v>40.912445018801662</v>
      </c>
    </row>
    <row r="128" spans="1:18">
      <c r="A128" s="50"/>
      <c r="B128" s="51" t="s">
        <v>163</v>
      </c>
      <c r="C128" s="78">
        <f>(Miami!$B$19*10^3)/Miami!$B$8</f>
        <v>16.662859847004711</v>
      </c>
      <c r="D128" s="78">
        <f>(Houston!$B$19*10^3)/Houston!$B$8</f>
        <v>16.510874910784413</v>
      </c>
      <c r="E128" s="78">
        <f>(Phoenix!$B$19*10^3)/Phoenix!$B$8</f>
        <v>19.993575182241596</v>
      </c>
      <c r="F128" s="78">
        <f>(Atlanta!$B$19*10^3)/Atlanta!$B$8</f>
        <v>17.343553744593635</v>
      </c>
      <c r="G128" s="78">
        <f>(LosAngeles!$B$19*10^3)/LosAngeles!$B$8</f>
        <v>14.314001741781912</v>
      </c>
      <c r="H128" s="78">
        <f>(LasVegas!$B$19*10^3)/LasVegas!$B$8</f>
        <v>20.99335109081575</v>
      </c>
      <c r="I128" s="78">
        <f>(SanFrancisco!$B$19*10^3)/SanFrancisco!$B$8</f>
        <v>13.707141435368191</v>
      </c>
      <c r="J128" s="78">
        <f>(Baltimore!$B$19*10^3)/Baltimore!$B$8</f>
        <v>17.812245927170718</v>
      </c>
      <c r="K128" s="78">
        <f>(Albuquerque!$B$19*10^3)/Albuquerque!$B$8</f>
        <v>20.515591625111885</v>
      </c>
      <c r="L128" s="78">
        <f>(Seattle!$B$19*10^3)/Seattle!$B$8</f>
        <v>16.756770993674923</v>
      </c>
      <c r="M128" s="78">
        <f>(Chicago!$B$19*10^3)/Chicago!$B$8</f>
        <v>16.771667244526061</v>
      </c>
      <c r="N128" s="78">
        <f>(Boulder!$B$19*10^3)/Boulder!$B$8</f>
        <v>16.54088330018018</v>
      </c>
      <c r="O128" s="78">
        <f>(Minneapolis!$B$19*10^3)/Minneapolis!$B$8</f>
        <v>16.214461107616131</v>
      </c>
      <c r="P128" s="78">
        <f>(Helena!$B$19*10^3)/Helena!$B$8</f>
        <v>16.419986191823124</v>
      </c>
      <c r="Q128" s="78">
        <f>(Duluth!$B$19*10^3)/Duluth!$B$8</f>
        <v>15.965758484710188</v>
      </c>
      <c r="R128" s="78">
        <f>(Fairbanks!$B$19*10^3)/Fairbanks!$B$8</f>
        <v>17.066353946146386</v>
      </c>
    </row>
    <row r="129" spans="1:18">
      <c r="A129" s="50"/>
      <c r="B129" s="51" t="s">
        <v>169</v>
      </c>
      <c r="C129" s="78">
        <f>(Miami!$B$20*10^3)/Miami!$B$8</f>
        <v>29.683478417059622</v>
      </c>
      <c r="D129" s="78">
        <f>(Houston!$B$20*10^3)/Houston!$B$8</f>
        <v>29.533436470080773</v>
      </c>
      <c r="E129" s="78">
        <f>(Phoenix!$B$20*10^3)/Phoenix!$B$8</f>
        <v>26.792958088858512</v>
      </c>
      <c r="F129" s="78">
        <f>(Atlanta!$B$20*10^3)/Atlanta!$B$8</f>
        <v>30.119355670225506</v>
      </c>
      <c r="G129" s="78">
        <f>(LosAngeles!$B$20*10^3)/LosAngeles!$B$8</f>
        <v>21.194558421152848</v>
      </c>
      <c r="H129" s="78">
        <f>(LasVegas!$B$20*10^3)/LasVegas!$B$8</f>
        <v>23.121787860980415</v>
      </c>
      <c r="I129" s="78">
        <f>(SanFrancisco!$B$20*10^3)/SanFrancisco!$B$8</f>
        <v>14.53377541375956</v>
      </c>
      <c r="J129" s="78">
        <f>(Baltimore!$B$20*10^3)/Baltimore!$B$8</f>
        <v>31.913814178553803</v>
      </c>
      <c r="K129" s="78">
        <f>(Albuquerque!$B$20*10^3)/Albuquerque!$B$8</f>
        <v>14.50009693357438</v>
      </c>
      <c r="L129" s="78">
        <f>(Seattle!$B$20*10^3)/Seattle!$B$8</f>
        <v>11.902967980832628</v>
      </c>
      <c r="M129" s="78">
        <f>(Chicago!$B$20*10^3)/Chicago!$B$8</f>
        <v>15.215980525202946</v>
      </c>
      <c r="N129" s="78">
        <f>(Boulder!$B$20*10^3)/Boulder!$B$8</f>
        <v>10.343611170720102</v>
      </c>
      <c r="O129" s="78">
        <f>(Minneapolis!$B$20*10^3)/Minneapolis!$B$8</f>
        <v>13.537669595974817</v>
      </c>
      <c r="P129" s="78">
        <f>(Helena!$B$20*10^3)/Helena!$B$8</f>
        <v>9.0202196095973317</v>
      </c>
      <c r="Q129" s="78">
        <f>(Duluth!$B$20*10^3)/Duluth!$B$8</f>
        <v>9.0491485605256266</v>
      </c>
      <c r="R129" s="78">
        <f>(Fairbanks!$B$20*10^3)/Fairbanks!$B$8</f>
        <v>7.8503241985493215</v>
      </c>
    </row>
    <row r="130" spans="1:18">
      <c r="A130" s="50"/>
      <c r="B130" s="51" t="s">
        <v>170</v>
      </c>
      <c r="C130" s="78">
        <f>(Miami!$B$21*10^3)/Miami!$B$8</f>
        <v>24.019448890531557</v>
      </c>
      <c r="D130" s="78">
        <f>(Houston!$B$21*10^3)/Houston!$B$8</f>
        <v>22.589840584209369</v>
      </c>
      <c r="E130" s="78">
        <f>(Phoenix!$B$21*10^3)/Phoenix!$B$8</f>
        <v>21.666488919132359</v>
      </c>
      <c r="F130" s="78">
        <f>(Atlanta!$B$21*10^3)/Atlanta!$B$8</f>
        <v>20.973489423014232</v>
      </c>
      <c r="G130" s="78">
        <f>(LosAngeles!$B$21*10^3)/LosAngeles!$B$8</f>
        <v>17.587722725936189</v>
      </c>
      <c r="H130" s="78">
        <f>(LasVegas!$B$21*10^3)/LasVegas!$B$8</f>
        <v>17.959481334134132</v>
      </c>
      <c r="I130" s="78">
        <f>(SanFrancisco!$B$21*10^3)/SanFrancisco!$B$8</f>
        <v>11.171972250659429</v>
      </c>
      <c r="J130" s="78">
        <f>(Baltimore!$B$21*10^3)/Baltimore!$B$8</f>
        <v>18.516255695657076</v>
      </c>
      <c r="K130" s="78">
        <f>(Albuquerque!$B$21*10^3)/Albuquerque!$B$8</f>
        <v>10.73091369284967</v>
      </c>
      <c r="L130" s="78">
        <f>(Seattle!$B$21*10^3)/Seattle!$B$8</f>
        <v>8.3924181969146208</v>
      </c>
      <c r="M130" s="78">
        <f>(Chicago!$B$21*10^3)/Chicago!$B$8</f>
        <v>9.4383940718966475</v>
      </c>
      <c r="N130" s="78">
        <f>(Boulder!$B$21*10^3)/Boulder!$B$8</f>
        <v>7.0128958354832154</v>
      </c>
      <c r="O130" s="78">
        <f>(Minneapolis!$B$21*10^3)/Minneapolis!$B$8</f>
        <v>8.3172892795784499</v>
      </c>
      <c r="P130" s="78">
        <f>(Helena!$B$21*10^3)/Helena!$B$8</f>
        <v>5.6312145971168626</v>
      </c>
      <c r="Q130" s="78">
        <f>(Duluth!$B$21*10^3)/Duluth!$B$8</f>
        <v>4.8572572159382119</v>
      </c>
      <c r="R130" s="78">
        <f>(Fairbanks!$B$21*10^3)/Fairbanks!$B$8</f>
        <v>3.357053633843246</v>
      </c>
    </row>
    <row r="131" spans="1:18">
      <c r="A131" s="50"/>
      <c r="B131" s="51" t="s">
        <v>171</v>
      </c>
      <c r="C131" s="78">
        <f>(Miami!$B$22*10^3)/Miami!$B$8</f>
        <v>0</v>
      </c>
      <c r="D131" s="78">
        <f>(Houston!$B$22*10^3)/Houston!$B$8</f>
        <v>0</v>
      </c>
      <c r="E131" s="78">
        <f>(Phoenix!$B$22*10^3)/Phoenix!$B$8</f>
        <v>0</v>
      </c>
      <c r="F131" s="78">
        <f>(Atlanta!$B$22*10^3)/Atlanta!$B$8</f>
        <v>0</v>
      </c>
      <c r="G131" s="78">
        <f>(LosAngeles!$B$22*10^3)/LosAngeles!$B$8</f>
        <v>0</v>
      </c>
      <c r="H131" s="78">
        <f>(LasVegas!$B$22*10^3)/LasVegas!$B$8</f>
        <v>0</v>
      </c>
      <c r="I131" s="78">
        <f>(SanFrancisco!$B$22*10^3)/SanFrancisco!$B$8</f>
        <v>0</v>
      </c>
      <c r="J131" s="78">
        <f>(Baltimore!$B$22*10^3)/Baltimore!$B$8</f>
        <v>0</v>
      </c>
      <c r="K131" s="78">
        <f>(Albuquerque!$B$22*10^3)/Albuquerque!$B$8</f>
        <v>0</v>
      </c>
      <c r="L131" s="78">
        <f>(Seattle!$B$22*10^3)/Seattle!$B$8</f>
        <v>0</v>
      </c>
      <c r="M131" s="78">
        <f>(Chicago!$B$22*10^3)/Chicago!$B$8</f>
        <v>0</v>
      </c>
      <c r="N131" s="78">
        <f>(Boulder!$B$22*10^3)/Boulder!$B$8</f>
        <v>0</v>
      </c>
      <c r="O131" s="78">
        <f>(Minneapolis!$B$22*10^3)/Minneapolis!$B$8</f>
        <v>0</v>
      </c>
      <c r="P131" s="78">
        <f>(Helena!$B$22*10^3)/Helena!$B$8</f>
        <v>0</v>
      </c>
      <c r="Q131" s="78">
        <f>(Duluth!$B$22*10^3)/Duluth!$B$8</f>
        <v>0</v>
      </c>
      <c r="R131" s="78">
        <f>(Fairbanks!$B$22*10^3)/Fairbanks!$B$8</f>
        <v>0</v>
      </c>
    </row>
    <row r="132" spans="1:18">
      <c r="A132" s="50"/>
      <c r="B132" s="51" t="s">
        <v>172</v>
      </c>
      <c r="C132" s="78">
        <f>(Miami!$B$23*10^3)/Miami!$B$8</f>
        <v>0</v>
      </c>
      <c r="D132" s="78">
        <f>(Houston!$B$23*10^3)/Houston!$B$8</f>
        <v>0</v>
      </c>
      <c r="E132" s="78">
        <f>(Phoenix!$B$23*10^3)/Phoenix!$B$8</f>
        <v>0</v>
      </c>
      <c r="F132" s="78">
        <f>(Atlanta!$B$23*10^3)/Atlanta!$B$8</f>
        <v>0</v>
      </c>
      <c r="G132" s="78">
        <f>(LosAngeles!$B$23*10^3)/LosAngeles!$B$8</f>
        <v>0</v>
      </c>
      <c r="H132" s="78">
        <f>(LasVegas!$B$23*10^3)/LasVegas!$B$8</f>
        <v>0</v>
      </c>
      <c r="I132" s="78">
        <f>(SanFrancisco!$B$23*10^3)/SanFrancisco!$B$8</f>
        <v>0</v>
      </c>
      <c r="J132" s="78">
        <f>(Baltimore!$B$23*10^3)/Baltimore!$B$8</f>
        <v>0</v>
      </c>
      <c r="K132" s="78">
        <f>(Albuquerque!$B$23*10^3)/Albuquerque!$B$8</f>
        <v>0</v>
      </c>
      <c r="L132" s="78">
        <f>(Seattle!$B$23*10^3)/Seattle!$B$8</f>
        <v>0</v>
      </c>
      <c r="M132" s="78">
        <f>(Chicago!$B$23*10^3)/Chicago!$B$8</f>
        <v>0</v>
      </c>
      <c r="N132" s="78">
        <f>(Boulder!$B$23*10^3)/Boulder!$B$8</f>
        <v>0</v>
      </c>
      <c r="O132" s="78">
        <f>(Minneapolis!$B$23*10^3)/Minneapolis!$B$8</f>
        <v>0</v>
      </c>
      <c r="P132" s="78">
        <f>(Helena!$B$23*10^3)/Helena!$B$8</f>
        <v>0</v>
      </c>
      <c r="Q132" s="78">
        <f>(Duluth!$B$23*10^3)/Duluth!$B$8</f>
        <v>0</v>
      </c>
      <c r="R132" s="78">
        <f>(Fairbanks!$B$23*10^3)/Fairbanks!$B$8</f>
        <v>0</v>
      </c>
    </row>
    <row r="133" spans="1:18">
      <c r="A133" s="50"/>
      <c r="B133" s="51" t="s">
        <v>173</v>
      </c>
      <c r="C133" s="78">
        <f>(Miami!$B$24*10^3)/Miami!$B$8</f>
        <v>0</v>
      </c>
      <c r="D133" s="78">
        <f>(Houston!$B$24*10^3)/Houston!$B$8</f>
        <v>0</v>
      </c>
      <c r="E133" s="78">
        <f>(Phoenix!$B$24*10^3)/Phoenix!$B$8</f>
        <v>0</v>
      </c>
      <c r="F133" s="78">
        <f>(Atlanta!$B$24*10^3)/Atlanta!$B$8</f>
        <v>0</v>
      </c>
      <c r="G133" s="78">
        <f>(LosAngeles!$B$24*10^3)/LosAngeles!$B$8</f>
        <v>0</v>
      </c>
      <c r="H133" s="78">
        <f>(LasVegas!$B$24*10^3)/LasVegas!$B$8</f>
        <v>0</v>
      </c>
      <c r="I133" s="78">
        <f>(SanFrancisco!$B$24*10^3)/SanFrancisco!$B$8</f>
        <v>0</v>
      </c>
      <c r="J133" s="78">
        <f>(Baltimore!$B$24*10^3)/Baltimore!$B$8</f>
        <v>0</v>
      </c>
      <c r="K133" s="78">
        <f>(Albuquerque!$B$24*10^3)/Albuquerque!$B$8</f>
        <v>0</v>
      </c>
      <c r="L133" s="78">
        <f>(Seattle!$B$24*10^3)/Seattle!$B$8</f>
        <v>0</v>
      </c>
      <c r="M133" s="78">
        <f>(Chicago!$B$24*10^3)/Chicago!$B$8</f>
        <v>0</v>
      </c>
      <c r="N133" s="78">
        <f>(Boulder!$B$24*10^3)/Boulder!$B$8</f>
        <v>0</v>
      </c>
      <c r="O133" s="78">
        <f>(Minneapolis!$B$24*10^3)/Minneapolis!$B$8</f>
        <v>0</v>
      </c>
      <c r="P133" s="78">
        <f>(Helena!$B$24*10^3)/Helena!$B$8</f>
        <v>0</v>
      </c>
      <c r="Q133" s="78">
        <f>(Duluth!$B$24*10^3)/Duluth!$B$8</f>
        <v>0</v>
      </c>
      <c r="R133" s="78">
        <f>(Fairbanks!$B$24*10^3)/Fairbanks!$B$8</f>
        <v>0</v>
      </c>
    </row>
    <row r="134" spans="1:18">
      <c r="A134" s="50"/>
      <c r="B134" s="51" t="s">
        <v>164</v>
      </c>
      <c r="C134" s="78">
        <f>(Miami!$B$25*10^3)/Miami!$B$8</f>
        <v>0</v>
      </c>
      <c r="D134" s="78">
        <f>(Houston!$B$25*10^3)/Houston!$B$8</f>
        <v>0</v>
      </c>
      <c r="E134" s="78">
        <f>(Phoenix!$B$25*10^3)/Phoenix!$B$8</f>
        <v>0</v>
      </c>
      <c r="F134" s="78">
        <f>(Atlanta!$B$25*10^3)/Atlanta!$B$8</f>
        <v>0</v>
      </c>
      <c r="G134" s="78">
        <f>(LosAngeles!$B$25*10^3)/LosAngeles!$B$8</f>
        <v>0</v>
      </c>
      <c r="H134" s="78">
        <f>(LasVegas!$B$25*10^3)/LasVegas!$B$8</f>
        <v>0</v>
      </c>
      <c r="I134" s="78">
        <f>(SanFrancisco!$B$25*10^3)/SanFrancisco!$B$8</f>
        <v>0</v>
      </c>
      <c r="J134" s="78">
        <f>(Baltimore!$B$25*10^3)/Baltimore!$B$8</f>
        <v>0</v>
      </c>
      <c r="K134" s="78">
        <f>(Albuquerque!$B$25*10^3)/Albuquerque!$B$8</f>
        <v>0</v>
      </c>
      <c r="L134" s="78">
        <f>(Seattle!$B$25*10^3)/Seattle!$B$8</f>
        <v>0</v>
      </c>
      <c r="M134" s="78">
        <f>(Chicago!$B$25*10^3)/Chicago!$B$8</f>
        <v>0</v>
      </c>
      <c r="N134" s="78">
        <f>(Boulder!$B$25*10^3)/Boulder!$B$8</f>
        <v>0</v>
      </c>
      <c r="O134" s="78">
        <f>(Minneapolis!$B$25*10^3)/Minneapolis!$B$8</f>
        <v>0</v>
      </c>
      <c r="P134" s="78">
        <f>(Helena!$B$25*10^3)/Helena!$B$8</f>
        <v>0</v>
      </c>
      <c r="Q134" s="78">
        <f>(Duluth!$B$25*10^3)/Duluth!$B$8</f>
        <v>0</v>
      </c>
      <c r="R134" s="78">
        <f>(Fairbanks!$B$25*10^3)/Fairbanks!$B$8</f>
        <v>0</v>
      </c>
    </row>
    <row r="135" spans="1:18">
      <c r="A135" s="50"/>
      <c r="B135" s="51" t="s">
        <v>174</v>
      </c>
      <c r="C135" s="78">
        <f>(Miami!$B$26*10^3)/Miami!$B$8</f>
        <v>0</v>
      </c>
      <c r="D135" s="78">
        <f>(Houston!$B$26*10^3)/Houston!$B$8</f>
        <v>0</v>
      </c>
      <c r="E135" s="78">
        <f>(Phoenix!$B$26*10^3)/Phoenix!$B$8</f>
        <v>0</v>
      </c>
      <c r="F135" s="78">
        <f>(Atlanta!$B$26*10^3)/Atlanta!$B$8</f>
        <v>0</v>
      </c>
      <c r="G135" s="78">
        <f>(LosAngeles!$B$26*10^3)/LosAngeles!$B$8</f>
        <v>0</v>
      </c>
      <c r="H135" s="78">
        <f>(LasVegas!$B$26*10^3)/LasVegas!$B$8</f>
        <v>0</v>
      </c>
      <c r="I135" s="78">
        <f>(SanFrancisco!$B$26*10^3)/SanFrancisco!$B$8</f>
        <v>0</v>
      </c>
      <c r="J135" s="78">
        <f>(Baltimore!$B$26*10^3)/Baltimore!$B$8</f>
        <v>0</v>
      </c>
      <c r="K135" s="78">
        <f>(Albuquerque!$B$26*10^3)/Albuquerque!$B$8</f>
        <v>0</v>
      </c>
      <c r="L135" s="78">
        <f>(Seattle!$B$26*10^3)/Seattle!$B$8</f>
        <v>0</v>
      </c>
      <c r="M135" s="78">
        <f>(Chicago!$B$26*10^3)/Chicago!$B$8</f>
        <v>0</v>
      </c>
      <c r="N135" s="78">
        <f>(Boulder!$B$26*10^3)/Boulder!$B$8</f>
        <v>0</v>
      </c>
      <c r="O135" s="78">
        <f>(Minneapolis!$B$26*10^3)/Minneapolis!$B$8</f>
        <v>0</v>
      </c>
      <c r="P135" s="78">
        <f>(Helena!$B$26*10^3)/Helena!$B$8</f>
        <v>0</v>
      </c>
      <c r="Q135" s="78">
        <f>(Duluth!$B$26*10^3)/Duluth!$B$8</f>
        <v>0</v>
      </c>
      <c r="R135" s="78">
        <f>(Fairbanks!$B$26*10^3)/Fairbanks!$B$8</f>
        <v>0</v>
      </c>
    </row>
    <row r="136" spans="1:18">
      <c r="A136" s="50"/>
      <c r="B136" s="51" t="s">
        <v>89</v>
      </c>
      <c r="C136" s="78">
        <f>(Miami!$B$28*10^3)/Miami!$B$8</f>
        <v>527.49955850966683</v>
      </c>
      <c r="D136" s="78">
        <f>(Houston!$B$28*10^3)/Houston!$B$8</f>
        <v>501.15758981251884</v>
      </c>
      <c r="E136" s="78">
        <f>(Phoenix!$B$28*10^3)/Phoenix!$B$8</f>
        <v>476.63404315767707</v>
      </c>
      <c r="F136" s="78">
        <f>(Atlanta!$B$28*10^3)/Atlanta!$B$8</f>
        <v>471.22368167100529</v>
      </c>
      <c r="G136" s="78">
        <f>(LosAngeles!$B$28*10^3)/LosAngeles!$B$8</f>
        <v>426.8263775038115</v>
      </c>
      <c r="H136" s="78">
        <f>(LasVegas!$B$28*10^3)/LasVegas!$B$8</f>
        <v>449.96867469567394</v>
      </c>
      <c r="I136" s="78">
        <f>(SanFrancisco!$B$28*10^3)/SanFrancisco!$B$8</f>
        <v>384.00116752064645</v>
      </c>
      <c r="J136" s="78">
        <f>(Baltimore!$B$28*10^3)/Baltimore!$B$8</f>
        <v>460.2166476181759</v>
      </c>
      <c r="K136" s="78">
        <f>(Albuquerque!$B$28*10^3)/Albuquerque!$B$8</f>
        <v>406.65987627908066</v>
      </c>
      <c r="L136" s="78">
        <f>(Seattle!$B$28*10^3)/Seattle!$B$8</f>
        <v>380.00163211096282</v>
      </c>
      <c r="M136" s="78">
        <f>(Chicago!$B$28*10^3)/Chicago!$B$8</f>
        <v>402.68948570801882</v>
      </c>
      <c r="N136" s="78">
        <f>(Boulder!$B$28*10^3)/Boulder!$B$8</f>
        <v>381.04739209825135</v>
      </c>
      <c r="O136" s="78">
        <f>(Minneapolis!$B$28*10^3)/Minneapolis!$B$8</f>
        <v>393.7219426956342</v>
      </c>
      <c r="P136" s="78">
        <f>(Helena!$B$28*10^3)/Helena!$B$8</f>
        <v>371.89915108641168</v>
      </c>
      <c r="Q136" s="78">
        <f>(Duluth!$B$28*10^3)/Duluth!$B$8</f>
        <v>369.8477862228246</v>
      </c>
      <c r="R136" s="78">
        <f>(Fairbanks!$B$28*10^3)/Fairbanks!$B$8</f>
        <v>361.90808451916854</v>
      </c>
    </row>
    <row r="137" spans="1:18">
      <c r="A137" s="50"/>
      <c r="B137" s="48" t="s">
        <v>277</v>
      </c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</row>
    <row r="138" spans="1:18">
      <c r="A138" s="50"/>
      <c r="B138" s="51" t="s">
        <v>158</v>
      </c>
      <c r="C138" s="78">
        <f>(Miami!$C$13*10^3)/Miami!$B$8</f>
        <v>14.867969563289421</v>
      </c>
      <c r="D138" s="78">
        <f>(Houston!$C$13*10^3)/Houston!$B$8</f>
        <v>74.703834467679243</v>
      </c>
      <c r="E138" s="78">
        <f>(Phoenix!$C$13*10^3)/Phoenix!$B$8</f>
        <v>56.029117204997029</v>
      </c>
      <c r="F138" s="78">
        <f>(Atlanta!$C$13*10^3)/Atlanta!$B$8</f>
        <v>136.96606115925647</v>
      </c>
      <c r="G138" s="78">
        <f>(LosAngeles!$C$13*10^3)/LosAngeles!$B$8</f>
        <v>51.505190587814695</v>
      </c>
      <c r="H138" s="78">
        <f>(LasVegas!$C$13*10^3)/LasVegas!$B$8</f>
        <v>91.178008470569551</v>
      </c>
      <c r="I138" s="78">
        <f>(SanFrancisco!$C$13*10^3)/SanFrancisco!$B$8</f>
        <v>105.18156370910602</v>
      </c>
      <c r="J138" s="78">
        <f>(Baltimore!$C$13*10^3)/Baltimore!$B$8</f>
        <v>220.81640953722746</v>
      </c>
      <c r="K138" s="78">
        <f>(Albuquerque!$C$13*10^3)/Albuquerque!$B$8</f>
        <v>134.56819654761037</v>
      </c>
      <c r="L138" s="78">
        <f>(Seattle!$C$13*10^3)/Seattle!$B$8</f>
        <v>232.46117583664039</v>
      </c>
      <c r="M138" s="78">
        <f>(Chicago!$C$13*10^3)/Chicago!$B$8</f>
        <v>245.17285911730431</v>
      </c>
      <c r="N138" s="78">
        <f>(Boulder!$C$13*10^3)/Boulder!$B$8</f>
        <v>155.05615454795492</v>
      </c>
      <c r="O138" s="78">
        <f>(Minneapolis!$C$13*10^3)/Minneapolis!$B$8</f>
        <v>298.94314338526584</v>
      </c>
      <c r="P138" s="78">
        <f>(Helena!$C$13*10^3)/Helena!$B$8</f>
        <v>235.13926267444268</v>
      </c>
      <c r="Q138" s="78">
        <f>(Duluth!$C$13*10^3)/Duluth!$B$8</f>
        <v>360.86664228574983</v>
      </c>
      <c r="R138" s="78">
        <f>(Fairbanks!$C$13*10^3)/Fairbanks!$B$8</f>
        <v>605.12370580724951</v>
      </c>
    </row>
    <row r="139" spans="1:18">
      <c r="A139" s="50"/>
      <c r="B139" s="51" t="s">
        <v>175</v>
      </c>
      <c r="C139" s="78">
        <f>(Miami!$C$14*10^3)/Miami!$B$8</f>
        <v>0</v>
      </c>
      <c r="D139" s="78">
        <f>(Houston!$C$14*10^3)/Houston!$B$8</f>
        <v>0</v>
      </c>
      <c r="E139" s="78">
        <f>(Phoenix!$C$14*10^3)/Phoenix!$B$8</f>
        <v>0</v>
      </c>
      <c r="F139" s="78">
        <f>(Atlanta!$C$14*10^3)/Atlanta!$B$8</f>
        <v>0</v>
      </c>
      <c r="G139" s="78">
        <f>(LosAngeles!$C$14*10^3)/LosAngeles!$B$8</f>
        <v>0</v>
      </c>
      <c r="H139" s="78">
        <f>(LasVegas!$C$14*10^3)/LasVegas!$B$8</f>
        <v>0</v>
      </c>
      <c r="I139" s="78">
        <f>(SanFrancisco!$C$14*10^3)/SanFrancisco!$B$8</f>
        <v>0</v>
      </c>
      <c r="J139" s="78">
        <f>(Baltimore!$C$14*10^3)/Baltimore!$B$8</f>
        <v>0</v>
      </c>
      <c r="K139" s="78">
        <f>(Albuquerque!$C$14*10^3)/Albuquerque!$B$8</f>
        <v>0</v>
      </c>
      <c r="L139" s="78">
        <f>(Seattle!$C$14*10^3)/Seattle!$B$8</f>
        <v>0</v>
      </c>
      <c r="M139" s="78">
        <f>(Chicago!$C$14*10^3)/Chicago!$B$8</f>
        <v>0</v>
      </c>
      <c r="N139" s="78">
        <f>(Boulder!$C$14*10^3)/Boulder!$B$8</f>
        <v>0</v>
      </c>
      <c r="O139" s="78">
        <f>(Minneapolis!$C$14*10^3)/Minneapolis!$B$8</f>
        <v>0</v>
      </c>
      <c r="P139" s="78">
        <f>(Helena!$C$14*10^3)/Helena!$B$8</f>
        <v>0</v>
      </c>
      <c r="Q139" s="78">
        <f>(Duluth!$C$14*10^3)/Duluth!$B$8</f>
        <v>0</v>
      </c>
      <c r="R139" s="78">
        <f>(Fairbanks!$C$14*10^3)/Fairbanks!$B$8</f>
        <v>0</v>
      </c>
    </row>
    <row r="140" spans="1:18">
      <c r="A140" s="50"/>
      <c r="B140" s="51" t="s">
        <v>176</v>
      </c>
      <c r="C140" s="78">
        <f>(Miami!$C$15*10^3)/Miami!$B$8</f>
        <v>0</v>
      </c>
      <c r="D140" s="78">
        <f>(Houston!$C$15*10^3)/Houston!$B$8</f>
        <v>0</v>
      </c>
      <c r="E140" s="78">
        <f>(Phoenix!$C$15*10^3)/Phoenix!$B$8</f>
        <v>0</v>
      </c>
      <c r="F140" s="78">
        <f>(Atlanta!$C$15*10^3)/Atlanta!$B$8</f>
        <v>0</v>
      </c>
      <c r="G140" s="78">
        <f>(LosAngeles!$C$15*10^3)/LosAngeles!$B$8</f>
        <v>0</v>
      </c>
      <c r="H140" s="78">
        <f>(LasVegas!$C$15*10^3)/LasVegas!$B$8</f>
        <v>0</v>
      </c>
      <c r="I140" s="78">
        <f>(SanFrancisco!$C$15*10^3)/SanFrancisco!$B$8</f>
        <v>0</v>
      </c>
      <c r="J140" s="78">
        <f>(Baltimore!$C$15*10^3)/Baltimore!$B$8</f>
        <v>0</v>
      </c>
      <c r="K140" s="78">
        <f>(Albuquerque!$C$15*10^3)/Albuquerque!$B$8</f>
        <v>0</v>
      </c>
      <c r="L140" s="78">
        <f>(Seattle!$C$15*10^3)/Seattle!$B$8</f>
        <v>0</v>
      </c>
      <c r="M140" s="78">
        <f>(Chicago!$C$15*10^3)/Chicago!$B$8</f>
        <v>0</v>
      </c>
      <c r="N140" s="78">
        <f>(Boulder!$C$15*10^3)/Boulder!$B$8</f>
        <v>0</v>
      </c>
      <c r="O140" s="78">
        <f>(Minneapolis!$C$15*10^3)/Minneapolis!$B$8</f>
        <v>0</v>
      </c>
      <c r="P140" s="78">
        <f>(Helena!$C$15*10^3)/Helena!$B$8</f>
        <v>0</v>
      </c>
      <c r="Q140" s="78">
        <f>(Duluth!$C$15*10^3)/Duluth!$B$8</f>
        <v>0</v>
      </c>
      <c r="R140" s="78">
        <f>(Fairbanks!$C$15*10^3)/Fairbanks!$B$8</f>
        <v>0</v>
      </c>
    </row>
    <row r="141" spans="1:18">
      <c r="A141" s="50"/>
      <c r="B141" s="51" t="s">
        <v>177</v>
      </c>
      <c r="C141" s="78">
        <f>(Miami!$C$16*10^3)/Miami!$B$8</f>
        <v>0</v>
      </c>
      <c r="D141" s="78">
        <f>(Houston!$C$16*10^3)/Houston!$B$8</f>
        <v>0</v>
      </c>
      <c r="E141" s="78">
        <f>(Phoenix!$C$16*10^3)/Phoenix!$B$8</f>
        <v>0</v>
      </c>
      <c r="F141" s="78">
        <f>(Atlanta!$C$16*10^3)/Atlanta!$B$8</f>
        <v>0</v>
      </c>
      <c r="G141" s="78">
        <f>(LosAngeles!$C$16*10^3)/LosAngeles!$B$8</f>
        <v>0</v>
      </c>
      <c r="H141" s="78">
        <f>(LasVegas!$C$16*10^3)/LasVegas!$B$8</f>
        <v>0</v>
      </c>
      <c r="I141" s="78">
        <f>(SanFrancisco!$C$16*10^3)/SanFrancisco!$B$8</f>
        <v>0</v>
      </c>
      <c r="J141" s="78">
        <f>(Baltimore!$C$16*10^3)/Baltimore!$B$8</f>
        <v>0</v>
      </c>
      <c r="K141" s="78">
        <f>(Albuquerque!$C$16*10^3)/Albuquerque!$B$8</f>
        <v>0</v>
      </c>
      <c r="L141" s="78">
        <f>(Seattle!$C$16*10^3)/Seattle!$B$8</f>
        <v>0</v>
      </c>
      <c r="M141" s="78">
        <f>(Chicago!$C$16*10^3)/Chicago!$B$8</f>
        <v>0</v>
      </c>
      <c r="N141" s="78">
        <f>(Boulder!$C$16*10^3)/Boulder!$B$8</f>
        <v>0</v>
      </c>
      <c r="O141" s="78">
        <f>(Minneapolis!$C$16*10^3)/Minneapolis!$B$8</f>
        <v>0</v>
      </c>
      <c r="P141" s="78">
        <f>(Helena!$C$16*10^3)/Helena!$B$8</f>
        <v>0</v>
      </c>
      <c r="Q141" s="78">
        <f>(Duluth!$C$16*10^3)/Duluth!$B$8</f>
        <v>0</v>
      </c>
      <c r="R141" s="78">
        <f>(Fairbanks!$C$16*10^3)/Fairbanks!$B$8</f>
        <v>0</v>
      </c>
    </row>
    <row r="142" spans="1:18">
      <c r="A142" s="50"/>
      <c r="B142" s="51" t="s">
        <v>165</v>
      </c>
      <c r="C142" s="78">
        <f>(Miami!$C$17*10^3)/Miami!$B$8</f>
        <v>0</v>
      </c>
      <c r="D142" s="78">
        <f>(Houston!$C$17*10^3)/Houston!$B$8</f>
        <v>0</v>
      </c>
      <c r="E142" s="78">
        <f>(Phoenix!$C$17*10^3)/Phoenix!$B$8</f>
        <v>0</v>
      </c>
      <c r="F142" s="78">
        <f>(Atlanta!$C$17*10^3)/Atlanta!$B$8</f>
        <v>0</v>
      </c>
      <c r="G142" s="78">
        <f>(LosAngeles!$C$17*10^3)/LosAngeles!$B$8</f>
        <v>0</v>
      </c>
      <c r="H142" s="78">
        <f>(LasVegas!$C$17*10^3)/LasVegas!$B$8</f>
        <v>0</v>
      </c>
      <c r="I142" s="78">
        <f>(SanFrancisco!$C$17*10^3)/SanFrancisco!$B$8</f>
        <v>0</v>
      </c>
      <c r="J142" s="78">
        <f>(Baltimore!$C$17*10^3)/Baltimore!$B$8</f>
        <v>0</v>
      </c>
      <c r="K142" s="78">
        <f>(Albuquerque!$C$17*10^3)/Albuquerque!$B$8</f>
        <v>0</v>
      </c>
      <c r="L142" s="78">
        <f>(Seattle!$C$17*10^3)/Seattle!$B$8</f>
        <v>0</v>
      </c>
      <c r="M142" s="78">
        <f>(Chicago!$C$17*10^3)/Chicago!$B$8</f>
        <v>0</v>
      </c>
      <c r="N142" s="78">
        <f>(Boulder!$C$17*10^3)/Boulder!$B$8</f>
        <v>0</v>
      </c>
      <c r="O142" s="78">
        <f>(Minneapolis!$C$17*10^3)/Minneapolis!$B$8</f>
        <v>0</v>
      </c>
      <c r="P142" s="78">
        <f>(Helena!$C$17*10^3)/Helena!$B$8</f>
        <v>0</v>
      </c>
      <c r="Q142" s="78">
        <f>(Duluth!$C$17*10^3)/Duluth!$B$8</f>
        <v>0</v>
      </c>
      <c r="R142" s="78">
        <f>(Fairbanks!$C$17*10^3)/Fairbanks!$B$8</f>
        <v>0</v>
      </c>
    </row>
    <row r="143" spans="1:18">
      <c r="A143" s="50"/>
      <c r="B143" s="51" t="s">
        <v>178</v>
      </c>
      <c r="C143" s="78">
        <f>(Miami!$C$18*10^3)/Miami!$B$8</f>
        <v>0</v>
      </c>
      <c r="D143" s="78">
        <f>(Houston!$C$18*10^3)/Houston!$B$8</f>
        <v>0</v>
      </c>
      <c r="E143" s="78">
        <f>(Phoenix!$C$18*10^3)/Phoenix!$B$8</f>
        <v>0</v>
      </c>
      <c r="F143" s="78">
        <f>(Atlanta!$C$18*10^3)/Atlanta!$B$8</f>
        <v>0</v>
      </c>
      <c r="G143" s="78">
        <f>(LosAngeles!$C$18*10^3)/LosAngeles!$B$8</f>
        <v>0</v>
      </c>
      <c r="H143" s="78">
        <f>(LasVegas!$C$18*10^3)/LasVegas!$B$8</f>
        <v>0</v>
      </c>
      <c r="I143" s="78">
        <f>(SanFrancisco!$C$18*10^3)/SanFrancisco!$B$8</f>
        <v>0</v>
      </c>
      <c r="J143" s="78">
        <f>(Baltimore!$C$18*10^3)/Baltimore!$B$8</f>
        <v>0</v>
      </c>
      <c r="K143" s="78">
        <f>(Albuquerque!$C$18*10^3)/Albuquerque!$B$8</f>
        <v>0</v>
      </c>
      <c r="L143" s="78">
        <f>(Seattle!$C$18*10^3)/Seattle!$B$8</f>
        <v>0</v>
      </c>
      <c r="M143" s="78">
        <f>(Chicago!$C$18*10^3)/Chicago!$B$8</f>
        <v>0</v>
      </c>
      <c r="N143" s="78">
        <f>(Boulder!$C$18*10^3)/Boulder!$B$8</f>
        <v>0</v>
      </c>
      <c r="O143" s="78">
        <f>(Minneapolis!$C$18*10^3)/Minneapolis!$B$8</f>
        <v>0</v>
      </c>
      <c r="P143" s="78">
        <f>(Helena!$C$18*10^3)/Helena!$B$8</f>
        <v>0</v>
      </c>
      <c r="Q143" s="78">
        <f>(Duluth!$C$18*10^3)/Duluth!$B$8</f>
        <v>0</v>
      </c>
      <c r="R143" s="78">
        <f>(Fairbanks!$C$18*10^3)/Fairbanks!$B$8</f>
        <v>0</v>
      </c>
    </row>
    <row r="144" spans="1:18">
      <c r="A144" s="50"/>
      <c r="B144" s="51" t="s">
        <v>179</v>
      </c>
      <c r="C144" s="78">
        <f>(Miami!$C$19*10^3)/Miami!$B$8</f>
        <v>0</v>
      </c>
      <c r="D144" s="78">
        <f>(Houston!$C$19*10^3)/Houston!$B$8</f>
        <v>0</v>
      </c>
      <c r="E144" s="78">
        <f>(Phoenix!$C$19*10^3)/Phoenix!$B$8</f>
        <v>0</v>
      </c>
      <c r="F144" s="78">
        <f>(Atlanta!$C$19*10^3)/Atlanta!$B$8</f>
        <v>0</v>
      </c>
      <c r="G144" s="78">
        <f>(LosAngeles!$C$19*10^3)/LosAngeles!$B$8</f>
        <v>0</v>
      </c>
      <c r="H144" s="78">
        <f>(LasVegas!$C$19*10^3)/LasVegas!$B$8</f>
        <v>0</v>
      </c>
      <c r="I144" s="78">
        <f>(SanFrancisco!$C$19*10^3)/SanFrancisco!$B$8</f>
        <v>0</v>
      </c>
      <c r="J144" s="78">
        <f>(Baltimore!$C$19*10^3)/Baltimore!$B$8</f>
        <v>0</v>
      </c>
      <c r="K144" s="78">
        <f>(Albuquerque!$C$19*10^3)/Albuquerque!$B$8</f>
        <v>0</v>
      </c>
      <c r="L144" s="78">
        <f>(Seattle!$C$19*10^3)/Seattle!$B$8</f>
        <v>0</v>
      </c>
      <c r="M144" s="78">
        <f>(Chicago!$C$19*10^3)/Chicago!$B$8</f>
        <v>0</v>
      </c>
      <c r="N144" s="78">
        <f>(Boulder!$C$19*10^3)/Boulder!$B$8</f>
        <v>0</v>
      </c>
      <c r="O144" s="78">
        <f>(Minneapolis!$C$19*10^3)/Minneapolis!$B$8</f>
        <v>0</v>
      </c>
      <c r="P144" s="78">
        <f>(Helena!$C$19*10^3)/Helena!$B$8</f>
        <v>0</v>
      </c>
      <c r="Q144" s="78">
        <f>(Duluth!$C$19*10^3)/Duluth!$B$8</f>
        <v>0</v>
      </c>
      <c r="R144" s="78">
        <f>(Fairbanks!$C$19*10^3)/Fairbanks!$B$8</f>
        <v>0</v>
      </c>
    </row>
    <row r="145" spans="1:18">
      <c r="A145" s="50"/>
      <c r="B145" s="51" t="s">
        <v>180</v>
      </c>
      <c r="C145" s="78">
        <f>(Miami!$C$20*10^3)/Miami!$B$8</f>
        <v>0</v>
      </c>
      <c r="D145" s="78">
        <f>(Houston!$C$20*10^3)/Houston!$B$8</f>
        <v>0</v>
      </c>
      <c r="E145" s="78">
        <f>(Phoenix!$C$20*10^3)/Phoenix!$B$8</f>
        <v>0</v>
      </c>
      <c r="F145" s="78">
        <f>(Atlanta!$C$20*10^3)/Atlanta!$B$8</f>
        <v>0</v>
      </c>
      <c r="G145" s="78">
        <f>(LosAngeles!$C$20*10^3)/LosAngeles!$B$8</f>
        <v>0</v>
      </c>
      <c r="H145" s="78">
        <f>(LasVegas!$C$20*10^3)/LasVegas!$B$8</f>
        <v>0</v>
      </c>
      <c r="I145" s="78">
        <f>(SanFrancisco!$C$20*10^3)/SanFrancisco!$B$8</f>
        <v>0</v>
      </c>
      <c r="J145" s="78">
        <f>(Baltimore!$C$20*10^3)/Baltimore!$B$8</f>
        <v>0</v>
      </c>
      <c r="K145" s="78">
        <f>(Albuquerque!$C$20*10^3)/Albuquerque!$B$8</f>
        <v>0</v>
      </c>
      <c r="L145" s="78">
        <f>(Seattle!$C$20*10^3)/Seattle!$B$8</f>
        <v>0</v>
      </c>
      <c r="M145" s="78">
        <f>(Chicago!$C$20*10^3)/Chicago!$B$8</f>
        <v>0</v>
      </c>
      <c r="N145" s="78">
        <f>(Boulder!$C$20*10^3)/Boulder!$B$8</f>
        <v>0</v>
      </c>
      <c r="O145" s="78">
        <f>(Minneapolis!$C$20*10^3)/Minneapolis!$B$8</f>
        <v>0</v>
      </c>
      <c r="P145" s="78">
        <f>(Helena!$C$20*10^3)/Helena!$B$8</f>
        <v>0</v>
      </c>
      <c r="Q145" s="78">
        <f>(Duluth!$C$20*10^3)/Duluth!$B$8</f>
        <v>0</v>
      </c>
      <c r="R145" s="78">
        <f>(Fairbanks!$C$20*10^3)/Fairbanks!$B$8</f>
        <v>0</v>
      </c>
    </row>
    <row r="146" spans="1:18">
      <c r="A146" s="50"/>
      <c r="B146" s="51" t="s">
        <v>181</v>
      </c>
      <c r="C146" s="78">
        <f>(Miami!$C$21*10^3)/Miami!$B$8</f>
        <v>0</v>
      </c>
      <c r="D146" s="78">
        <f>(Houston!$C$21*10^3)/Houston!$B$8</f>
        <v>0</v>
      </c>
      <c r="E146" s="78">
        <f>(Phoenix!$C$21*10^3)/Phoenix!$B$8</f>
        <v>0</v>
      </c>
      <c r="F146" s="78">
        <f>(Atlanta!$C$21*10^3)/Atlanta!$B$8</f>
        <v>0</v>
      </c>
      <c r="G146" s="78">
        <f>(LosAngeles!$C$21*10^3)/LosAngeles!$B$8</f>
        <v>0</v>
      </c>
      <c r="H146" s="78">
        <f>(LasVegas!$C$21*10^3)/LasVegas!$B$8</f>
        <v>0</v>
      </c>
      <c r="I146" s="78">
        <f>(SanFrancisco!$C$21*10^3)/SanFrancisco!$B$8</f>
        <v>0</v>
      </c>
      <c r="J146" s="78">
        <f>(Baltimore!$C$21*10^3)/Baltimore!$B$8</f>
        <v>0</v>
      </c>
      <c r="K146" s="78">
        <f>(Albuquerque!$C$21*10^3)/Albuquerque!$B$8</f>
        <v>0</v>
      </c>
      <c r="L146" s="78">
        <f>(Seattle!$C$21*10^3)/Seattle!$B$8</f>
        <v>0</v>
      </c>
      <c r="M146" s="78">
        <f>(Chicago!$C$21*10^3)/Chicago!$B$8</f>
        <v>0</v>
      </c>
      <c r="N146" s="78">
        <f>(Boulder!$C$21*10^3)/Boulder!$B$8</f>
        <v>0</v>
      </c>
      <c r="O146" s="78">
        <f>(Minneapolis!$C$21*10^3)/Minneapolis!$B$8</f>
        <v>0</v>
      </c>
      <c r="P146" s="78">
        <f>(Helena!$C$21*10^3)/Helena!$B$8</f>
        <v>0</v>
      </c>
      <c r="Q146" s="78">
        <f>(Duluth!$C$21*10^3)/Duluth!$B$8</f>
        <v>0</v>
      </c>
      <c r="R146" s="78">
        <f>(Fairbanks!$C$21*10^3)/Fairbanks!$B$8</f>
        <v>0</v>
      </c>
    </row>
    <row r="147" spans="1:18">
      <c r="A147" s="50"/>
      <c r="B147" s="51" t="s">
        <v>182</v>
      </c>
      <c r="C147" s="78">
        <f>(Miami!$C$22*10^3)/Miami!$B$8</f>
        <v>0</v>
      </c>
      <c r="D147" s="78">
        <f>(Houston!$C$22*10^3)/Houston!$B$8</f>
        <v>0</v>
      </c>
      <c r="E147" s="78">
        <f>(Phoenix!$C$22*10^3)/Phoenix!$B$8</f>
        <v>0</v>
      </c>
      <c r="F147" s="78">
        <f>(Atlanta!$C$22*10^3)/Atlanta!$B$8</f>
        <v>0</v>
      </c>
      <c r="G147" s="78">
        <f>(LosAngeles!$C$22*10^3)/LosAngeles!$B$8</f>
        <v>0</v>
      </c>
      <c r="H147" s="78">
        <f>(LasVegas!$C$22*10^3)/LasVegas!$B$8</f>
        <v>0</v>
      </c>
      <c r="I147" s="78">
        <f>(SanFrancisco!$C$22*10^3)/SanFrancisco!$B$8</f>
        <v>0</v>
      </c>
      <c r="J147" s="78">
        <f>(Baltimore!$C$22*10^3)/Baltimore!$B$8</f>
        <v>0</v>
      </c>
      <c r="K147" s="78">
        <f>(Albuquerque!$C$22*10^3)/Albuquerque!$B$8</f>
        <v>0</v>
      </c>
      <c r="L147" s="78">
        <f>(Seattle!$C$22*10^3)/Seattle!$B$8</f>
        <v>0</v>
      </c>
      <c r="M147" s="78">
        <f>(Chicago!$C$22*10^3)/Chicago!$B$8</f>
        <v>0</v>
      </c>
      <c r="N147" s="78">
        <f>(Boulder!$C$22*10^3)/Boulder!$B$8</f>
        <v>0</v>
      </c>
      <c r="O147" s="78">
        <f>(Minneapolis!$C$22*10^3)/Minneapolis!$B$8</f>
        <v>0</v>
      </c>
      <c r="P147" s="78">
        <f>(Helena!$C$22*10^3)/Helena!$B$8</f>
        <v>0</v>
      </c>
      <c r="Q147" s="78">
        <f>(Duluth!$C$22*10^3)/Duluth!$B$8</f>
        <v>0</v>
      </c>
      <c r="R147" s="78">
        <f>(Fairbanks!$C$22*10^3)/Fairbanks!$B$8</f>
        <v>0</v>
      </c>
    </row>
    <row r="148" spans="1:18">
      <c r="A148" s="50"/>
      <c r="B148" s="51" t="s">
        <v>183</v>
      </c>
      <c r="C148" s="78">
        <f>(Miami!$C$23*10^3)/Miami!$B$8</f>
        <v>0</v>
      </c>
      <c r="D148" s="78">
        <f>(Houston!$C$23*10^3)/Houston!$B$8</f>
        <v>0</v>
      </c>
      <c r="E148" s="78">
        <f>(Phoenix!$C$23*10^3)/Phoenix!$B$8</f>
        <v>0</v>
      </c>
      <c r="F148" s="78">
        <f>(Atlanta!$C$23*10^3)/Atlanta!$B$8</f>
        <v>0</v>
      </c>
      <c r="G148" s="78">
        <f>(LosAngeles!$C$23*10^3)/LosAngeles!$B$8</f>
        <v>0</v>
      </c>
      <c r="H148" s="78">
        <f>(LasVegas!$C$23*10^3)/LasVegas!$B$8</f>
        <v>0</v>
      </c>
      <c r="I148" s="78">
        <f>(SanFrancisco!$C$23*10^3)/SanFrancisco!$B$8</f>
        <v>0</v>
      </c>
      <c r="J148" s="78">
        <f>(Baltimore!$C$23*10^3)/Baltimore!$B$8</f>
        <v>0</v>
      </c>
      <c r="K148" s="78">
        <f>(Albuquerque!$C$23*10^3)/Albuquerque!$B$8</f>
        <v>0</v>
      </c>
      <c r="L148" s="78">
        <f>(Seattle!$C$23*10^3)/Seattle!$B$8</f>
        <v>0</v>
      </c>
      <c r="M148" s="78">
        <f>(Chicago!$C$23*10^3)/Chicago!$B$8</f>
        <v>0</v>
      </c>
      <c r="N148" s="78">
        <f>(Boulder!$C$23*10^3)/Boulder!$B$8</f>
        <v>0</v>
      </c>
      <c r="O148" s="78">
        <f>(Minneapolis!$C$23*10^3)/Minneapolis!$B$8</f>
        <v>0</v>
      </c>
      <c r="P148" s="78">
        <f>(Helena!$C$23*10^3)/Helena!$B$8</f>
        <v>0</v>
      </c>
      <c r="Q148" s="78">
        <f>(Duluth!$C$23*10^3)/Duluth!$B$8</f>
        <v>0</v>
      </c>
      <c r="R148" s="78">
        <f>(Fairbanks!$C$23*10^3)/Fairbanks!$B$8</f>
        <v>0</v>
      </c>
    </row>
    <row r="149" spans="1:18">
      <c r="A149" s="50"/>
      <c r="B149" s="51" t="s">
        <v>166</v>
      </c>
      <c r="C149" s="78">
        <f>(Miami!$C$24*10^3)/Miami!$B$8</f>
        <v>3.7223356112363502</v>
      </c>
      <c r="D149" s="78">
        <f>(Houston!$C$24*10^3)/Houston!$B$8</f>
        <v>4.4541948921835273</v>
      </c>
      <c r="E149" s="78">
        <f>(Phoenix!$C$24*10^3)/Phoenix!$B$8</f>
        <v>4.0310550129338321</v>
      </c>
      <c r="F149" s="78">
        <f>(Atlanta!$C$24*10^3)/Atlanta!$B$8</f>
        <v>5.1603635376048302</v>
      </c>
      <c r="G149" s="78">
        <f>(LosAngeles!$C$24*10^3)/LosAngeles!$B$8</f>
        <v>5.0252178414771214</v>
      </c>
      <c r="H149" s="78">
        <f>(LasVegas!$C$24*10^3)/LasVegas!$B$8</f>
        <v>4.5390387557269607</v>
      </c>
      <c r="I149" s="78">
        <f>(SanFrancisco!$C$24*10^3)/SanFrancisco!$B$8</f>
        <v>5.6297033832623997</v>
      </c>
      <c r="J149" s="78">
        <f>(Baltimore!$C$24*10^3)/Baltimore!$B$8</f>
        <v>5.7158425729668023</v>
      </c>
      <c r="K149" s="78">
        <f>(Albuquerque!$C$24*10^3)/Albuquerque!$B$8</f>
        <v>5.6104893785413683</v>
      </c>
      <c r="L149" s="78">
        <f>(Seattle!$C$24*10^3)/Seattle!$B$8</f>
        <v>6.0064274084107261</v>
      </c>
      <c r="M149" s="78">
        <f>(Chicago!$C$24*10^3)/Chicago!$B$8</f>
        <v>6.2037487602649204</v>
      </c>
      <c r="N149" s="78">
        <f>(Boulder!$C$24*10^3)/Boulder!$B$8</f>
        <v>6.1782740124325413</v>
      </c>
      <c r="O149" s="78">
        <f>(Minneapolis!$C$24*10^3)/Minneapolis!$B$8</f>
        <v>6.6251615379666582</v>
      </c>
      <c r="P149" s="78">
        <f>(Helena!$C$24*10^3)/Helena!$B$8</f>
        <v>6.7015857814637965</v>
      </c>
      <c r="Q149" s="78">
        <f>(Duluth!$C$24*10^3)/Duluth!$B$8</f>
        <v>7.3203199110197286</v>
      </c>
      <c r="R149" s="78">
        <f>(Fairbanks!$C$24*10^3)/Fairbanks!$B$8</f>
        <v>8.1599071510207821</v>
      </c>
    </row>
    <row r="150" spans="1:18">
      <c r="A150" s="50"/>
      <c r="B150" s="51" t="s">
        <v>184</v>
      </c>
      <c r="C150" s="78">
        <f>(Miami!$C$25*10^3)/Miami!$B$8</f>
        <v>0</v>
      </c>
      <c r="D150" s="78">
        <f>(Houston!$C$25*10^3)/Houston!$B$8</f>
        <v>0</v>
      </c>
      <c r="E150" s="78">
        <f>(Phoenix!$C$25*10^3)/Phoenix!$B$8</f>
        <v>0</v>
      </c>
      <c r="F150" s="78">
        <f>(Atlanta!$C$25*10^3)/Atlanta!$B$8</f>
        <v>0</v>
      </c>
      <c r="G150" s="78">
        <f>(LosAngeles!$C$25*10^3)/LosAngeles!$B$8</f>
        <v>0</v>
      </c>
      <c r="H150" s="78">
        <f>(LasVegas!$C$25*10^3)/LasVegas!$B$8</f>
        <v>0</v>
      </c>
      <c r="I150" s="78">
        <f>(SanFrancisco!$C$25*10^3)/SanFrancisco!$B$8</f>
        <v>0</v>
      </c>
      <c r="J150" s="78">
        <f>(Baltimore!$C$25*10^3)/Baltimore!$B$8</f>
        <v>0</v>
      </c>
      <c r="K150" s="78">
        <f>(Albuquerque!$C$25*10^3)/Albuquerque!$B$8</f>
        <v>0</v>
      </c>
      <c r="L150" s="78">
        <f>(Seattle!$C$25*10^3)/Seattle!$B$8</f>
        <v>0</v>
      </c>
      <c r="M150" s="78">
        <f>(Chicago!$C$25*10^3)/Chicago!$B$8</f>
        <v>0</v>
      </c>
      <c r="N150" s="78">
        <f>(Boulder!$C$25*10^3)/Boulder!$B$8</f>
        <v>0</v>
      </c>
      <c r="O150" s="78">
        <f>(Minneapolis!$C$25*10^3)/Minneapolis!$B$8</f>
        <v>0</v>
      </c>
      <c r="P150" s="78">
        <f>(Helena!$C$25*10^3)/Helena!$B$8</f>
        <v>0</v>
      </c>
      <c r="Q150" s="78">
        <f>(Duluth!$C$25*10^3)/Duluth!$B$8</f>
        <v>0</v>
      </c>
      <c r="R150" s="78">
        <f>(Fairbanks!$C$25*10^3)/Fairbanks!$B$8</f>
        <v>0</v>
      </c>
    </row>
    <row r="151" spans="1:18">
      <c r="A151" s="50"/>
      <c r="B151" s="51" t="s">
        <v>185</v>
      </c>
      <c r="C151" s="78">
        <f>(Miami!$C$26*10^3)/Miami!$B$8</f>
        <v>0</v>
      </c>
      <c r="D151" s="78">
        <f>(Houston!$C$26*10^3)/Houston!$B$8</f>
        <v>0</v>
      </c>
      <c r="E151" s="78">
        <f>(Phoenix!$C$26*10^3)/Phoenix!$B$8</f>
        <v>0</v>
      </c>
      <c r="F151" s="78">
        <f>(Atlanta!$C$26*10^3)/Atlanta!$B$8</f>
        <v>0</v>
      </c>
      <c r="G151" s="78">
        <f>(LosAngeles!$C$26*10^3)/LosAngeles!$B$8</f>
        <v>0</v>
      </c>
      <c r="H151" s="78">
        <f>(LasVegas!$C$26*10^3)/LasVegas!$B$8</f>
        <v>0</v>
      </c>
      <c r="I151" s="78">
        <f>(SanFrancisco!$C$26*10^3)/SanFrancisco!$B$8</f>
        <v>0</v>
      </c>
      <c r="J151" s="78">
        <f>(Baltimore!$C$26*10^3)/Baltimore!$B$8</f>
        <v>0</v>
      </c>
      <c r="K151" s="78">
        <f>(Albuquerque!$C$26*10^3)/Albuquerque!$B$8</f>
        <v>0</v>
      </c>
      <c r="L151" s="78">
        <f>(Seattle!$C$26*10^3)/Seattle!$B$8</f>
        <v>0</v>
      </c>
      <c r="M151" s="78">
        <f>(Chicago!$C$26*10^3)/Chicago!$B$8</f>
        <v>0</v>
      </c>
      <c r="N151" s="78">
        <f>(Boulder!$C$26*10^3)/Boulder!$B$8</f>
        <v>0</v>
      </c>
      <c r="O151" s="78">
        <f>(Minneapolis!$C$26*10^3)/Minneapolis!$B$8</f>
        <v>0</v>
      </c>
      <c r="P151" s="78">
        <f>(Helena!$C$26*10^3)/Helena!$B$8</f>
        <v>0</v>
      </c>
      <c r="Q151" s="78">
        <f>(Duluth!$C$26*10^3)/Duluth!$B$8</f>
        <v>0</v>
      </c>
      <c r="R151" s="78">
        <f>(Fairbanks!$C$26*10^3)/Fairbanks!$B$8</f>
        <v>0</v>
      </c>
    </row>
    <row r="152" spans="1:18">
      <c r="A152" s="50"/>
      <c r="B152" s="51" t="s">
        <v>89</v>
      </c>
      <c r="C152" s="78">
        <f>(Miami!$C$28*10^3)/Miami!$B$8</f>
        <v>18.590305174525771</v>
      </c>
      <c r="D152" s="78">
        <f>(Houston!$C$28*10^3)/Houston!$B$8</f>
        <v>79.157813472169281</v>
      </c>
      <c r="E152" s="78">
        <f>(Phoenix!$C$28*10^3)/Phoenix!$B$8</f>
        <v>60.060172217930855</v>
      </c>
      <c r="F152" s="78">
        <f>(Atlanta!$C$28*10^3)/Atlanta!$B$8</f>
        <v>142.12642469686131</v>
      </c>
      <c r="G152" s="78">
        <f>(LosAngeles!$C$28*10^3)/LosAngeles!$B$8</f>
        <v>56.530408429291818</v>
      </c>
      <c r="H152" s="78">
        <f>(LasVegas!$C$28*10^3)/LasVegas!$B$8</f>
        <v>95.717263113990001</v>
      </c>
      <c r="I152" s="78">
        <f>(SanFrancisco!$C$28*10^3)/SanFrancisco!$B$8</f>
        <v>110.81126709236842</v>
      </c>
      <c r="J152" s="78">
        <f>(Baltimore!$C$28*10^3)/Baltimore!$B$8</f>
        <v>226.53225211019426</v>
      </c>
      <c r="K152" s="78">
        <f>(Albuquerque!$C$28*10^3)/Albuquerque!$B$8</f>
        <v>140.17868592615173</v>
      </c>
      <c r="L152" s="78">
        <f>(Seattle!$C$28*10^3)/Seattle!$B$8</f>
        <v>238.46738735735761</v>
      </c>
      <c r="M152" s="78">
        <f>(Chicago!$C$28*10^3)/Chicago!$B$8</f>
        <v>251.37660787756923</v>
      </c>
      <c r="N152" s="78">
        <f>(Boulder!$C$28*10^3)/Boulder!$B$8</f>
        <v>161.23442856038747</v>
      </c>
      <c r="O152" s="78">
        <f>(Minneapolis!$C$28*10^3)/Minneapolis!$B$8</f>
        <v>305.56830492323252</v>
      </c>
      <c r="P152" s="78">
        <f>(Helena!$C$28*10^3)/Helena!$B$8</f>
        <v>241.84084845590647</v>
      </c>
      <c r="Q152" s="78">
        <f>(Duluth!$C$28*10^3)/Duluth!$B$8</f>
        <v>368.18674630907606</v>
      </c>
      <c r="R152" s="78">
        <f>(Fairbanks!$C$28*10^3)/Fairbanks!$B$8</f>
        <v>613.28361295827028</v>
      </c>
    </row>
    <row r="153" spans="1:18">
      <c r="A153" s="50"/>
      <c r="B153" s="48" t="s">
        <v>278</v>
      </c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</row>
    <row r="154" spans="1:18">
      <c r="A154" s="50"/>
      <c r="B154" s="51" t="s">
        <v>69</v>
      </c>
      <c r="C154" s="78">
        <f>(Miami!$E$13*10^3)/Miami!$B$8</f>
        <v>0</v>
      </c>
      <c r="D154" s="78">
        <f>(Houston!$E$13*10^3)/Houston!$B$8</f>
        <v>0</v>
      </c>
      <c r="E154" s="78">
        <f>(Phoenix!$E$13*10^3)/Phoenix!$B$8</f>
        <v>0</v>
      </c>
      <c r="F154" s="78">
        <f>(Atlanta!$E$13*10^3)/Atlanta!$B$8</f>
        <v>0</v>
      </c>
      <c r="G154" s="78">
        <f>(LosAngeles!$E$13*10^3)/LosAngeles!$B$8</f>
        <v>0</v>
      </c>
      <c r="H154" s="78">
        <f>(LasVegas!$E$13*10^3)/LasVegas!$B$8</f>
        <v>0</v>
      </c>
      <c r="I154" s="78">
        <f>(SanFrancisco!$E$13*10^3)/SanFrancisco!$B$8</f>
        <v>0</v>
      </c>
      <c r="J154" s="78">
        <f>(Baltimore!$E$13*10^3)/Baltimore!$B$8</f>
        <v>0</v>
      </c>
      <c r="K154" s="78">
        <f>(Albuquerque!$E$13*10^3)/Albuquerque!$B$8</f>
        <v>0</v>
      </c>
      <c r="L154" s="78">
        <f>(Seattle!$E$13*10^3)/Seattle!$B$8</f>
        <v>0</v>
      </c>
      <c r="M154" s="78">
        <f>(Chicago!$E$13*10^3)/Chicago!$B$8</f>
        <v>0</v>
      </c>
      <c r="N154" s="78">
        <f>(Boulder!$E$13*10^3)/Boulder!$B$8</f>
        <v>0</v>
      </c>
      <c r="O154" s="78">
        <f>(Minneapolis!$E$13*10^3)/Minneapolis!$B$8</f>
        <v>0</v>
      </c>
      <c r="P154" s="78">
        <f>(Helena!$E$13*10^3)/Helena!$B$8</f>
        <v>0</v>
      </c>
      <c r="Q154" s="78">
        <f>(Duluth!$E$13*10^3)/Duluth!$B$8</f>
        <v>0</v>
      </c>
      <c r="R154" s="78">
        <f>(Fairbanks!$E$13*10^3)/Fairbanks!$B$8</f>
        <v>0</v>
      </c>
    </row>
    <row r="155" spans="1:18">
      <c r="A155" s="50"/>
      <c r="B155" s="51" t="s">
        <v>70</v>
      </c>
      <c r="C155" s="78">
        <f>(Miami!$E$14*10^3)/Miami!$B$8</f>
        <v>0</v>
      </c>
      <c r="D155" s="78">
        <f>(Houston!$E$14*10^3)/Houston!$B$8</f>
        <v>0</v>
      </c>
      <c r="E155" s="78">
        <f>(Phoenix!$E$14*10^3)/Phoenix!$B$8</f>
        <v>0</v>
      </c>
      <c r="F155" s="78">
        <f>(Atlanta!$E$14*10^3)/Atlanta!$B$8</f>
        <v>0</v>
      </c>
      <c r="G155" s="78">
        <f>(LosAngeles!$E$14*10^3)/LosAngeles!$B$8</f>
        <v>0</v>
      </c>
      <c r="H155" s="78">
        <f>(LasVegas!$E$14*10^3)/LasVegas!$B$8</f>
        <v>0</v>
      </c>
      <c r="I155" s="78">
        <f>(SanFrancisco!$E$14*10^3)/SanFrancisco!$B$8</f>
        <v>0</v>
      </c>
      <c r="J155" s="78">
        <f>(Baltimore!$E$14*10^3)/Baltimore!$B$8</f>
        <v>0</v>
      </c>
      <c r="K155" s="78">
        <f>(Albuquerque!$E$14*10^3)/Albuquerque!$B$8</f>
        <v>0</v>
      </c>
      <c r="L155" s="78">
        <f>(Seattle!$E$14*10^3)/Seattle!$B$8</f>
        <v>0</v>
      </c>
      <c r="M155" s="78">
        <f>(Chicago!$E$14*10^3)/Chicago!$B$8</f>
        <v>0</v>
      </c>
      <c r="N155" s="78">
        <f>(Boulder!$E$14*10^3)/Boulder!$B$8</f>
        <v>0</v>
      </c>
      <c r="O155" s="78">
        <f>(Minneapolis!$E$14*10^3)/Minneapolis!$B$8</f>
        <v>0</v>
      </c>
      <c r="P155" s="78">
        <f>(Helena!$E$14*10^3)/Helena!$B$8</f>
        <v>0</v>
      </c>
      <c r="Q155" s="78">
        <f>(Duluth!$E$14*10^3)/Duluth!$B$8</f>
        <v>0</v>
      </c>
      <c r="R155" s="78">
        <f>(Fairbanks!$E$14*10^3)/Fairbanks!$B$8</f>
        <v>0</v>
      </c>
    </row>
    <row r="156" spans="1:18">
      <c r="A156" s="50"/>
      <c r="B156" s="51" t="s">
        <v>78</v>
      </c>
      <c r="C156" s="78">
        <f>(Miami!$E$15*10^3)/Miami!$B$8</f>
        <v>0</v>
      </c>
      <c r="D156" s="78">
        <f>(Houston!$E$15*10^3)/Houston!$B$8</f>
        <v>0</v>
      </c>
      <c r="E156" s="78">
        <f>(Phoenix!$E$15*10^3)/Phoenix!$B$8</f>
        <v>0</v>
      </c>
      <c r="F156" s="78">
        <f>(Atlanta!$E$15*10^3)/Atlanta!$B$8</f>
        <v>0</v>
      </c>
      <c r="G156" s="78">
        <f>(LosAngeles!$E$15*10^3)/LosAngeles!$B$8</f>
        <v>0</v>
      </c>
      <c r="H156" s="78">
        <f>(LasVegas!$E$15*10^3)/LasVegas!$B$8</f>
        <v>0</v>
      </c>
      <c r="I156" s="78">
        <f>(SanFrancisco!$E$15*10^3)/SanFrancisco!$B$8</f>
        <v>0</v>
      </c>
      <c r="J156" s="78">
        <f>(Baltimore!$E$15*10^3)/Baltimore!$B$8</f>
        <v>0</v>
      </c>
      <c r="K156" s="78">
        <f>(Albuquerque!$E$15*10^3)/Albuquerque!$B$8</f>
        <v>0</v>
      </c>
      <c r="L156" s="78">
        <f>(Seattle!$E$15*10^3)/Seattle!$B$8</f>
        <v>0</v>
      </c>
      <c r="M156" s="78">
        <f>(Chicago!$E$15*10^3)/Chicago!$B$8</f>
        <v>0</v>
      </c>
      <c r="N156" s="78">
        <f>(Boulder!$E$15*10^3)/Boulder!$B$8</f>
        <v>0</v>
      </c>
      <c r="O156" s="78">
        <f>(Minneapolis!$E$15*10^3)/Minneapolis!$B$8</f>
        <v>0</v>
      </c>
      <c r="P156" s="78">
        <f>(Helena!$E$15*10^3)/Helena!$B$8</f>
        <v>0</v>
      </c>
      <c r="Q156" s="78">
        <f>(Duluth!$E$15*10^3)/Duluth!$B$8</f>
        <v>0</v>
      </c>
      <c r="R156" s="78">
        <f>(Fairbanks!$E$15*10^3)/Fairbanks!$B$8</f>
        <v>0</v>
      </c>
    </row>
    <row r="157" spans="1:18">
      <c r="A157" s="50"/>
      <c r="B157" s="51" t="s">
        <v>79</v>
      </c>
      <c r="C157" s="78">
        <f>(Miami!$E$16*10^3)/Miami!$B$8</f>
        <v>0</v>
      </c>
      <c r="D157" s="78">
        <f>(Houston!$E$16*10^3)/Houston!$B$8</f>
        <v>0</v>
      </c>
      <c r="E157" s="78">
        <f>(Phoenix!$E$16*10^3)/Phoenix!$B$8</f>
        <v>0</v>
      </c>
      <c r="F157" s="78">
        <f>(Atlanta!$E$16*10^3)/Atlanta!$B$8</f>
        <v>0</v>
      </c>
      <c r="G157" s="78">
        <f>(LosAngeles!$E$16*10^3)/LosAngeles!$B$8</f>
        <v>0</v>
      </c>
      <c r="H157" s="78">
        <f>(LasVegas!$E$16*10^3)/LasVegas!$B$8</f>
        <v>0</v>
      </c>
      <c r="I157" s="78">
        <f>(SanFrancisco!$E$16*10^3)/SanFrancisco!$B$8</f>
        <v>0</v>
      </c>
      <c r="J157" s="78">
        <f>(Baltimore!$E$16*10^3)/Baltimore!$B$8</f>
        <v>0</v>
      </c>
      <c r="K157" s="78">
        <f>(Albuquerque!$E$16*10^3)/Albuquerque!$B$8</f>
        <v>0</v>
      </c>
      <c r="L157" s="78">
        <f>(Seattle!$E$16*10^3)/Seattle!$B$8</f>
        <v>0</v>
      </c>
      <c r="M157" s="78">
        <f>(Chicago!$E$16*10^3)/Chicago!$B$8</f>
        <v>0</v>
      </c>
      <c r="N157" s="78">
        <f>(Boulder!$E$16*10^3)/Boulder!$B$8</f>
        <v>0</v>
      </c>
      <c r="O157" s="78">
        <f>(Minneapolis!$E$16*10^3)/Minneapolis!$B$8</f>
        <v>0</v>
      </c>
      <c r="P157" s="78">
        <f>(Helena!$E$16*10^3)/Helena!$B$8</f>
        <v>0</v>
      </c>
      <c r="Q157" s="78">
        <f>(Duluth!$E$16*10^3)/Duluth!$B$8</f>
        <v>0</v>
      </c>
      <c r="R157" s="78">
        <f>(Fairbanks!$E$16*10^3)/Fairbanks!$B$8</f>
        <v>0</v>
      </c>
    </row>
    <row r="158" spans="1:18">
      <c r="A158" s="50"/>
      <c r="B158" s="51" t="s">
        <v>80</v>
      </c>
      <c r="C158" s="78">
        <f>(Miami!$E$17*10^3)/Miami!$B$8</f>
        <v>0</v>
      </c>
      <c r="D158" s="78">
        <f>(Houston!$E$17*10^3)/Houston!$B$8</f>
        <v>0</v>
      </c>
      <c r="E158" s="78">
        <f>(Phoenix!$E$17*10^3)/Phoenix!$B$8</f>
        <v>0</v>
      </c>
      <c r="F158" s="78">
        <f>(Atlanta!$E$17*10^3)/Atlanta!$B$8</f>
        <v>0</v>
      </c>
      <c r="G158" s="78">
        <f>(LosAngeles!$E$17*10^3)/LosAngeles!$B$8</f>
        <v>0</v>
      </c>
      <c r="H158" s="78">
        <f>(LasVegas!$E$17*10^3)/LasVegas!$B$8</f>
        <v>0</v>
      </c>
      <c r="I158" s="78">
        <f>(SanFrancisco!$E$17*10^3)/SanFrancisco!$B$8</f>
        <v>0</v>
      </c>
      <c r="J158" s="78">
        <f>(Baltimore!$E$17*10^3)/Baltimore!$B$8</f>
        <v>0</v>
      </c>
      <c r="K158" s="78">
        <f>(Albuquerque!$E$17*10^3)/Albuquerque!$B$8</f>
        <v>0</v>
      </c>
      <c r="L158" s="78">
        <f>(Seattle!$E$17*10^3)/Seattle!$B$8</f>
        <v>0</v>
      </c>
      <c r="M158" s="78">
        <f>(Chicago!$E$17*10^3)/Chicago!$B$8</f>
        <v>0</v>
      </c>
      <c r="N158" s="78">
        <f>(Boulder!$E$17*10^3)/Boulder!$B$8</f>
        <v>0</v>
      </c>
      <c r="O158" s="78">
        <f>(Minneapolis!$E$17*10^3)/Minneapolis!$B$8</f>
        <v>0</v>
      </c>
      <c r="P158" s="78">
        <f>(Helena!$E$17*10^3)/Helena!$B$8</f>
        <v>0</v>
      </c>
      <c r="Q158" s="78">
        <f>(Duluth!$E$17*10^3)/Duluth!$B$8</f>
        <v>0</v>
      </c>
      <c r="R158" s="78">
        <f>(Fairbanks!$E$17*10^3)/Fairbanks!$B$8</f>
        <v>0</v>
      </c>
    </row>
    <row r="159" spans="1:18">
      <c r="A159" s="50"/>
      <c r="B159" s="51" t="s">
        <v>81</v>
      </c>
      <c r="C159" s="78">
        <f>(Miami!$E$18*10^3)/Miami!$B$8</f>
        <v>0</v>
      </c>
      <c r="D159" s="78">
        <f>(Houston!$E$18*10^3)/Houston!$B$8</f>
        <v>0</v>
      </c>
      <c r="E159" s="78">
        <f>(Phoenix!$E$18*10^3)/Phoenix!$B$8</f>
        <v>0</v>
      </c>
      <c r="F159" s="78">
        <f>(Atlanta!$E$18*10^3)/Atlanta!$B$8</f>
        <v>0</v>
      </c>
      <c r="G159" s="78">
        <f>(LosAngeles!$E$18*10^3)/LosAngeles!$B$8</f>
        <v>0</v>
      </c>
      <c r="H159" s="78">
        <f>(LasVegas!$E$18*10^3)/LasVegas!$B$8</f>
        <v>0</v>
      </c>
      <c r="I159" s="78">
        <f>(SanFrancisco!$E$18*10^3)/SanFrancisco!$B$8</f>
        <v>0</v>
      </c>
      <c r="J159" s="78">
        <f>(Baltimore!$E$18*10^3)/Baltimore!$B$8</f>
        <v>0</v>
      </c>
      <c r="K159" s="78">
        <f>(Albuquerque!$E$18*10^3)/Albuquerque!$B$8</f>
        <v>0</v>
      </c>
      <c r="L159" s="78">
        <f>(Seattle!$E$18*10^3)/Seattle!$B$8</f>
        <v>0</v>
      </c>
      <c r="M159" s="78">
        <f>(Chicago!$E$18*10^3)/Chicago!$B$8</f>
        <v>0</v>
      </c>
      <c r="N159" s="78">
        <f>(Boulder!$E$18*10^3)/Boulder!$B$8</f>
        <v>0</v>
      </c>
      <c r="O159" s="78">
        <f>(Minneapolis!$E$18*10^3)/Minneapolis!$B$8</f>
        <v>0</v>
      </c>
      <c r="P159" s="78">
        <f>(Helena!$E$18*10^3)/Helena!$B$8</f>
        <v>0</v>
      </c>
      <c r="Q159" s="78">
        <f>(Duluth!$E$18*10^3)/Duluth!$B$8</f>
        <v>0</v>
      </c>
      <c r="R159" s="78">
        <f>(Fairbanks!$E$18*10^3)/Fairbanks!$B$8</f>
        <v>0</v>
      </c>
    </row>
    <row r="160" spans="1:18">
      <c r="A160" s="50"/>
      <c r="B160" s="51" t="s">
        <v>82</v>
      </c>
      <c r="C160" s="78">
        <f>(Miami!$E$19*10^3)/Miami!$B$8</f>
        <v>0</v>
      </c>
      <c r="D160" s="78">
        <f>(Houston!$E$19*10^3)/Houston!$B$8</f>
        <v>0</v>
      </c>
      <c r="E160" s="78">
        <f>(Phoenix!$E$19*10^3)/Phoenix!$B$8</f>
        <v>0</v>
      </c>
      <c r="F160" s="78">
        <f>(Atlanta!$E$19*10^3)/Atlanta!$B$8</f>
        <v>0</v>
      </c>
      <c r="G160" s="78">
        <f>(LosAngeles!$E$19*10^3)/LosAngeles!$B$8</f>
        <v>0</v>
      </c>
      <c r="H160" s="78">
        <f>(LasVegas!$E$19*10^3)/LasVegas!$B$8</f>
        <v>0</v>
      </c>
      <c r="I160" s="78">
        <f>(SanFrancisco!$E$19*10^3)/SanFrancisco!$B$8</f>
        <v>0</v>
      </c>
      <c r="J160" s="78">
        <f>(Baltimore!$E$19*10^3)/Baltimore!$B$8</f>
        <v>0</v>
      </c>
      <c r="K160" s="78">
        <f>(Albuquerque!$E$19*10^3)/Albuquerque!$B$8</f>
        <v>0</v>
      </c>
      <c r="L160" s="78">
        <f>(Seattle!$E$19*10^3)/Seattle!$B$8</f>
        <v>0</v>
      </c>
      <c r="M160" s="78">
        <f>(Chicago!$E$19*10^3)/Chicago!$B$8</f>
        <v>0</v>
      </c>
      <c r="N160" s="78">
        <f>(Boulder!$E$19*10^3)/Boulder!$B$8</f>
        <v>0</v>
      </c>
      <c r="O160" s="78">
        <f>(Minneapolis!$E$19*10^3)/Minneapolis!$B$8</f>
        <v>0</v>
      </c>
      <c r="P160" s="78">
        <f>(Helena!$E$19*10^3)/Helena!$B$8</f>
        <v>0</v>
      </c>
      <c r="Q160" s="78">
        <f>(Duluth!$E$19*10^3)/Duluth!$B$8</f>
        <v>0</v>
      </c>
      <c r="R160" s="78">
        <f>(Fairbanks!$E$19*10^3)/Fairbanks!$B$8</f>
        <v>0</v>
      </c>
    </row>
    <row r="161" spans="1:18">
      <c r="A161" s="50"/>
      <c r="B161" s="51" t="s">
        <v>83</v>
      </c>
      <c r="C161" s="78">
        <f>(Miami!$E$20*10^3)/Miami!$B$8</f>
        <v>0</v>
      </c>
      <c r="D161" s="78">
        <f>(Houston!$E$20*10^3)/Houston!$B$8</f>
        <v>0</v>
      </c>
      <c r="E161" s="78">
        <f>(Phoenix!$E$20*10^3)/Phoenix!$B$8</f>
        <v>0</v>
      </c>
      <c r="F161" s="78">
        <f>(Atlanta!$E$20*10^3)/Atlanta!$B$8</f>
        <v>0</v>
      </c>
      <c r="G161" s="78">
        <f>(LosAngeles!$E$20*10^3)/LosAngeles!$B$8</f>
        <v>0</v>
      </c>
      <c r="H161" s="78">
        <f>(LasVegas!$E$20*10^3)/LasVegas!$B$8</f>
        <v>0</v>
      </c>
      <c r="I161" s="78">
        <f>(SanFrancisco!$E$20*10^3)/SanFrancisco!$B$8</f>
        <v>0</v>
      </c>
      <c r="J161" s="78">
        <f>(Baltimore!$E$20*10^3)/Baltimore!$B$8</f>
        <v>0</v>
      </c>
      <c r="K161" s="78">
        <f>(Albuquerque!$E$20*10^3)/Albuquerque!$B$8</f>
        <v>0</v>
      </c>
      <c r="L161" s="78">
        <f>(Seattle!$E$20*10^3)/Seattle!$B$8</f>
        <v>0</v>
      </c>
      <c r="M161" s="78">
        <f>(Chicago!$E$20*10^3)/Chicago!$B$8</f>
        <v>0</v>
      </c>
      <c r="N161" s="78">
        <f>(Boulder!$E$20*10^3)/Boulder!$B$8</f>
        <v>0</v>
      </c>
      <c r="O161" s="78">
        <f>(Minneapolis!$E$20*10^3)/Minneapolis!$B$8</f>
        <v>0</v>
      </c>
      <c r="P161" s="78">
        <f>(Helena!$E$20*10^3)/Helena!$B$8</f>
        <v>0</v>
      </c>
      <c r="Q161" s="78">
        <f>(Duluth!$E$20*10^3)/Duluth!$B$8</f>
        <v>0</v>
      </c>
      <c r="R161" s="78">
        <f>(Fairbanks!$E$20*10^3)/Fairbanks!$B$8</f>
        <v>0</v>
      </c>
    </row>
    <row r="162" spans="1:18">
      <c r="A162" s="50"/>
      <c r="B162" s="51" t="s">
        <v>84</v>
      </c>
      <c r="C162" s="78">
        <f>(Miami!$E$21*10^3)/Miami!$B$8</f>
        <v>0</v>
      </c>
      <c r="D162" s="78">
        <f>(Houston!$E$21*10^3)/Houston!$B$8</f>
        <v>0</v>
      </c>
      <c r="E162" s="78">
        <f>(Phoenix!$E$21*10^3)/Phoenix!$B$8</f>
        <v>0</v>
      </c>
      <c r="F162" s="78">
        <f>(Atlanta!$E$21*10^3)/Atlanta!$B$8</f>
        <v>0</v>
      </c>
      <c r="G162" s="78">
        <f>(LosAngeles!$E$21*10^3)/LosAngeles!$B$8</f>
        <v>0</v>
      </c>
      <c r="H162" s="78">
        <f>(LasVegas!$E$21*10^3)/LasVegas!$B$8</f>
        <v>0</v>
      </c>
      <c r="I162" s="78">
        <f>(SanFrancisco!$E$21*10^3)/SanFrancisco!$B$8</f>
        <v>0</v>
      </c>
      <c r="J162" s="78">
        <f>(Baltimore!$E$21*10^3)/Baltimore!$B$8</f>
        <v>0</v>
      </c>
      <c r="K162" s="78">
        <f>(Albuquerque!$E$21*10^3)/Albuquerque!$B$8</f>
        <v>0</v>
      </c>
      <c r="L162" s="78">
        <f>(Seattle!$E$21*10^3)/Seattle!$B$8</f>
        <v>0</v>
      </c>
      <c r="M162" s="78">
        <f>(Chicago!$E$21*10^3)/Chicago!$B$8</f>
        <v>0</v>
      </c>
      <c r="N162" s="78">
        <f>(Boulder!$E$21*10^3)/Boulder!$B$8</f>
        <v>0</v>
      </c>
      <c r="O162" s="78">
        <f>(Minneapolis!$E$21*10^3)/Minneapolis!$B$8</f>
        <v>0</v>
      </c>
      <c r="P162" s="78">
        <f>(Helena!$E$21*10^3)/Helena!$B$8</f>
        <v>0</v>
      </c>
      <c r="Q162" s="78">
        <f>(Duluth!$E$21*10^3)/Duluth!$B$8</f>
        <v>0</v>
      </c>
      <c r="R162" s="78">
        <f>(Fairbanks!$E$21*10^3)/Fairbanks!$B$8</f>
        <v>0</v>
      </c>
    </row>
    <row r="163" spans="1:18">
      <c r="A163" s="50"/>
      <c r="B163" s="51" t="s">
        <v>85</v>
      </c>
      <c r="C163" s="78">
        <f>(Miami!$E$22*10^3)/Miami!$B$8</f>
        <v>0</v>
      </c>
      <c r="D163" s="78">
        <f>(Houston!$E$22*10^3)/Houston!$B$8</f>
        <v>0</v>
      </c>
      <c r="E163" s="78">
        <f>(Phoenix!$E$22*10^3)/Phoenix!$B$8</f>
        <v>0</v>
      </c>
      <c r="F163" s="78">
        <f>(Atlanta!$E$22*10^3)/Atlanta!$B$8</f>
        <v>0</v>
      </c>
      <c r="G163" s="78">
        <f>(LosAngeles!$E$22*10^3)/LosAngeles!$B$8</f>
        <v>0</v>
      </c>
      <c r="H163" s="78">
        <f>(LasVegas!$E$22*10^3)/LasVegas!$B$8</f>
        <v>0</v>
      </c>
      <c r="I163" s="78">
        <f>(SanFrancisco!$E$22*10^3)/SanFrancisco!$B$8</f>
        <v>0</v>
      </c>
      <c r="J163" s="78">
        <f>(Baltimore!$E$22*10^3)/Baltimore!$B$8</f>
        <v>0</v>
      </c>
      <c r="K163" s="78">
        <f>(Albuquerque!$E$22*10^3)/Albuquerque!$B$8</f>
        <v>0</v>
      </c>
      <c r="L163" s="78">
        <f>(Seattle!$E$22*10^3)/Seattle!$B$8</f>
        <v>0</v>
      </c>
      <c r="M163" s="78">
        <f>(Chicago!$E$22*10^3)/Chicago!$B$8</f>
        <v>0</v>
      </c>
      <c r="N163" s="78">
        <f>(Boulder!$E$22*10^3)/Boulder!$B$8</f>
        <v>0</v>
      </c>
      <c r="O163" s="78">
        <f>(Minneapolis!$E$22*10^3)/Minneapolis!$B$8</f>
        <v>0</v>
      </c>
      <c r="P163" s="78">
        <f>(Helena!$E$22*10^3)/Helena!$B$8</f>
        <v>0</v>
      </c>
      <c r="Q163" s="78">
        <f>(Duluth!$E$22*10^3)/Duluth!$B$8</f>
        <v>0</v>
      </c>
      <c r="R163" s="78">
        <f>(Fairbanks!$E$22*10^3)/Fairbanks!$B$8</f>
        <v>0</v>
      </c>
    </row>
    <row r="164" spans="1:18">
      <c r="A164" s="50"/>
      <c r="B164" s="51" t="s">
        <v>64</v>
      </c>
      <c r="C164" s="78">
        <f>(Miami!$E$23*10^3)/Miami!$B$8</f>
        <v>0</v>
      </c>
      <c r="D164" s="78">
        <f>(Houston!$E$23*10^3)/Houston!$B$8</f>
        <v>0</v>
      </c>
      <c r="E164" s="78">
        <f>(Phoenix!$E$23*10^3)/Phoenix!$B$8</f>
        <v>0</v>
      </c>
      <c r="F164" s="78">
        <f>(Atlanta!$E$23*10^3)/Atlanta!$B$8</f>
        <v>0</v>
      </c>
      <c r="G164" s="78">
        <f>(LosAngeles!$E$23*10^3)/LosAngeles!$B$8</f>
        <v>0</v>
      </c>
      <c r="H164" s="78">
        <f>(LasVegas!$E$23*10^3)/LasVegas!$B$8</f>
        <v>0</v>
      </c>
      <c r="I164" s="78">
        <f>(SanFrancisco!$E$23*10^3)/SanFrancisco!$B$8</f>
        <v>0</v>
      </c>
      <c r="J164" s="78">
        <f>(Baltimore!$E$23*10^3)/Baltimore!$B$8</f>
        <v>0</v>
      </c>
      <c r="K164" s="78">
        <f>(Albuquerque!$E$23*10^3)/Albuquerque!$B$8</f>
        <v>0</v>
      </c>
      <c r="L164" s="78">
        <f>(Seattle!$E$23*10^3)/Seattle!$B$8</f>
        <v>0</v>
      </c>
      <c r="M164" s="78">
        <f>(Chicago!$E$23*10^3)/Chicago!$B$8</f>
        <v>0</v>
      </c>
      <c r="N164" s="78">
        <f>(Boulder!$E$23*10^3)/Boulder!$B$8</f>
        <v>0</v>
      </c>
      <c r="O164" s="78">
        <f>(Minneapolis!$E$23*10^3)/Minneapolis!$B$8</f>
        <v>0</v>
      </c>
      <c r="P164" s="78">
        <f>(Helena!$E$23*10^3)/Helena!$B$8</f>
        <v>0</v>
      </c>
      <c r="Q164" s="78">
        <f>(Duluth!$E$23*10^3)/Duluth!$B$8</f>
        <v>0</v>
      </c>
      <c r="R164" s="78">
        <f>(Fairbanks!$E$23*10^3)/Fairbanks!$B$8</f>
        <v>0</v>
      </c>
    </row>
    <row r="165" spans="1:18">
      <c r="A165" s="50"/>
      <c r="B165" s="51" t="s">
        <v>86</v>
      </c>
      <c r="C165" s="78">
        <f>(Miami!$E$24*10^3)/Miami!$B$8</f>
        <v>0</v>
      </c>
      <c r="D165" s="78">
        <f>(Houston!$E$24*10^3)/Houston!$B$8</f>
        <v>0</v>
      </c>
      <c r="E165" s="78">
        <f>(Phoenix!$E$24*10^3)/Phoenix!$B$8</f>
        <v>0</v>
      </c>
      <c r="F165" s="78">
        <f>(Atlanta!$E$24*10^3)/Atlanta!$B$8</f>
        <v>0</v>
      </c>
      <c r="G165" s="78">
        <f>(LosAngeles!$E$24*10^3)/LosAngeles!$B$8</f>
        <v>0</v>
      </c>
      <c r="H165" s="78">
        <f>(LasVegas!$E$24*10^3)/LasVegas!$B$8</f>
        <v>0</v>
      </c>
      <c r="I165" s="78">
        <f>(SanFrancisco!$E$24*10^3)/SanFrancisco!$B$8</f>
        <v>0</v>
      </c>
      <c r="J165" s="78">
        <f>(Baltimore!$E$24*10^3)/Baltimore!$B$8</f>
        <v>0</v>
      </c>
      <c r="K165" s="78">
        <f>(Albuquerque!$E$24*10^3)/Albuquerque!$B$8</f>
        <v>0</v>
      </c>
      <c r="L165" s="78">
        <f>(Seattle!$E$24*10^3)/Seattle!$B$8</f>
        <v>0</v>
      </c>
      <c r="M165" s="78">
        <f>(Chicago!$E$24*10^3)/Chicago!$B$8</f>
        <v>0</v>
      </c>
      <c r="N165" s="78">
        <f>(Boulder!$E$24*10^3)/Boulder!$B$8</f>
        <v>0</v>
      </c>
      <c r="O165" s="78">
        <f>(Minneapolis!$E$24*10^3)/Minneapolis!$B$8</f>
        <v>0</v>
      </c>
      <c r="P165" s="78">
        <f>(Helena!$E$24*10^3)/Helena!$B$8</f>
        <v>0</v>
      </c>
      <c r="Q165" s="78">
        <f>(Duluth!$E$24*10^3)/Duluth!$B$8</f>
        <v>0</v>
      </c>
      <c r="R165" s="78">
        <f>(Fairbanks!$E$24*10^3)/Fairbanks!$B$8</f>
        <v>0</v>
      </c>
    </row>
    <row r="166" spans="1:18">
      <c r="A166" s="50"/>
      <c r="B166" s="51" t="s">
        <v>87</v>
      </c>
      <c r="C166" s="78">
        <f>(Miami!$E$25*10^3)/Miami!$B$8</f>
        <v>0</v>
      </c>
      <c r="D166" s="78">
        <f>(Houston!$E$25*10^3)/Houston!$B$8</f>
        <v>0</v>
      </c>
      <c r="E166" s="78">
        <f>(Phoenix!$E$25*10^3)/Phoenix!$B$8</f>
        <v>0</v>
      </c>
      <c r="F166" s="78">
        <f>(Atlanta!$E$25*10^3)/Atlanta!$B$8</f>
        <v>0</v>
      </c>
      <c r="G166" s="78">
        <f>(LosAngeles!$E$25*10^3)/LosAngeles!$B$8</f>
        <v>0</v>
      </c>
      <c r="H166" s="78">
        <f>(LasVegas!$E$25*10^3)/LasVegas!$B$8</f>
        <v>0</v>
      </c>
      <c r="I166" s="78">
        <f>(SanFrancisco!$E$25*10^3)/SanFrancisco!$B$8</f>
        <v>0</v>
      </c>
      <c r="J166" s="78">
        <f>(Baltimore!$E$25*10^3)/Baltimore!$B$8</f>
        <v>0</v>
      </c>
      <c r="K166" s="78">
        <f>(Albuquerque!$E$25*10^3)/Albuquerque!$B$8</f>
        <v>0</v>
      </c>
      <c r="L166" s="78">
        <f>(Seattle!$E$25*10^3)/Seattle!$B$8</f>
        <v>0</v>
      </c>
      <c r="M166" s="78">
        <f>(Chicago!$E$25*10^3)/Chicago!$B$8</f>
        <v>0</v>
      </c>
      <c r="N166" s="78">
        <f>(Boulder!$E$25*10^3)/Boulder!$B$8</f>
        <v>0</v>
      </c>
      <c r="O166" s="78">
        <f>(Minneapolis!$E$25*10^3)/Minneapolis!$B$8</f>
        <v>0</v>
      </c>
      <c r="P166" s="78">
        <f>(Helena!$E$25*10^3)/Helena!$B$8</f>
        <v>0</v>
      </c>
      <c r="Q166" s="78">
        <f>(Duluth!$E$25*10^3)/Duluth!$B$8</f>
        <v>0</v>
      </c>
      <c r="R166" s="78">
        <f>(Fairbanks!$E$25*10^3)/Fairbanks!$B$8</f>
        <v>0</v>
      </c>
    </row>
    <row r="167" spans="1:18">
      <c r="A167" s="50"/>
      <c r="B167" s="51" t="s">
        <v>88</v>
      </c>
      <c r="C167" s="78">
        <f>(Miami!$E$26*10^3)/Miami!$B$8</f>
        <v>0</v>
      </c>
      <c r="D167" s="78">
        <f>(Houston!$E$26*10^3)/Houston!$B$8</f>
        <v>0</v>
      </c>
      <c r="E167" s="78">
        <f>(Phoenix!$E$26*10^3)/Phoenix!$B$8</f>
        <v>0</v>
      </c>
      <c r="F167" s="78">
        <f>(Atlanta!$E$26*10^3)/Atlanta!$B$8</f>
        <v>0</v>
      </c>
      <c r="G167" s="78">
        <f>(LosAngeles!$E$26*10^3)/LosAngeles!$B$8</f>
        <v>0</v>
      </c>
      <c r="H167" s="78">
        <f>(LasVegas!$E$26*10^3)/LasVegas!$B$8</f>
        <v>0</v>
      </c>
      <c r="I167" s="78">
        <f>(SanFrancisco!$E$26*10^3)/SanFrancisco!$B$8</f>
        <v>0</v>
      </c>
      <c r="J167" s="78">
        <f>(Baltimore!$E$26*10^3)/Baltimore!$B$8</f>
        <v>0</v>
      </c>
      <c r="K167" s="78">
        <f>(Albuquerque!$E$26*10^3)/Albuquerque!$B$8</f>
        <v>0</v>
      </c>
      <c r="L167" s="78">
        <f>(Seattle!$E$26*10^3)/Seattle!$B$8</f>
        <v>0</v>
      </c>
      <c r="M167" s="78">
        <f>(Chicago!$E$26*10^3)/Chicago!$B$8</f>
        <v>0</v>
      </c>
      <c r="N167" s="78">
        <f>(Boulder!$E$26*10^3)/Boulder!$B$8</f>
        <v>0</v>
      </c>
      <c r="O167" s="78">
        <f>(Minneapolis!$E$26*10^3)/Minneapolis!$B$8</f>
        <v>0</v>
      </c>
      <c r="P167" s="78">
        <f>(Helena!$E$26*10^3)/Helena!$B$8</f>
        <v>0</v>
      </c>
      <c r="Q167" s="78">
        <f>(Duluth!$E$26*10^3)/Duluth!$B$8</f>
        <v>0</v>
      </c>
      <c r="R167" s="78">
        <f>(Fairbanks!$E$26*10^3)/Fairbanks!$B$8</f>
        <v>0</v>
      </c>
    </row>
    <row r="168" spans="1:18">
      <c r="A168" s="50"/>
      <c r="B168" s="51" t="s">
        <v>89</v>
      </c>
      <c r="C168" s="78">
        <f>(Miami!$E$28*10^3)/Miami!$B$8</f>
        <v>0</v>
      </c>
      <c r="D168" s="78">
        <f>(Houston!$E$28*10^3)/Houston!$B$8</f>
        <v>0</v>
      </c>
      <c r="E168" s="78">
        <f>(Phoenix!$E$28*10^3)/Phoenix!$B$8</f>
        <v>0</v>
      </c>
      <c r="F168" s="78">
        <f>(Atlanta!$E$28*10^3)/Atlanta!$B$8</f>
        <v>0</v>
      </c>
      <c r="G168" s="78">
        <f>(LosAngeles!$E$28*10^3)/LosAngeles!$B$8</f>
        <v>0</v>
      </c>
      <c r="H168" s="78">
        <f>(LasVegas!$E$28*10^3)/LasVegas!$B$8</f>
        <v>0</v>
      </c>
      <c r="I168" s="78">
        <f>(SanFrancisco!$E$28*10^3)/SanFrancisco!$B$8</f>
        <v>0</v>
      </c>
      <c r="J168" s="78">
        <f>(Baltimore!$E$28*10^3)/Baltimore!$B$8</f>
        <v>0</v>
      </c>
      <c r="K168" s="78">
        <f>(Albuquerque!$E$28*10^3)/Albuquerque!$B$8</f>
        <v>0</v>
      </c>
      <c r="L168" s="78">
        <f>(Seattle!$E$28*10^3)/Seattle!$B$8</f>
        <v>0</v>
      </c>
      <c r="M168" s="78">
        <f>(Chicago!$E$28*10^3)/Chicago!$B$8</f>
        <v>0</v>
      </c>
      <c r="N168" s="78">
        <f>(Boulder!$E$28*10^3)/Boulder!$B$8</f>
        <v>0</v>
      </c>
      <c r="O168" s="78">
        <f>(Minneapolis!$E$28*10^3)/Minneapolis!$B$8</f>
        <v>0</v>
      </c>
      <c r="P168" s="78">
        <f>(Helena!$E$28*10^3)/Helena!$B$8</f>
        <v>0</v>
      </c>
      <c r="Q168" s="78">
        <f>(Duluth!$E$28*10^3)/Duluth!$B$8</f>
        <v>0</v>
      </c>
      <c r="R168" s="78">
        <f>(Fairbanks!$E$28*10^3)/Fairbanks!$B$8</f>
        <v>0</v>
      </c>
    </row>
    <row r="169" spans="1:18">
      <c r="A169" s="50"/>
      <c r="B169" s="48" t="s">
        <v>279</v>
      </c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</row>
    <row r="170" spans="1:18">
      <c r="A170" s="50"/>
      <c r="B170" s="51" t="s">
        <v>69</v>
      </c>
      <c r="C170" s="78">
        <f>(Miami!$F$13*10^3)/Miami!$B$8</f>
        <v>0</v>
      </c>
      <c r="D170" s="78">
        <f>(Houston!$F$13*10^3)/Houston!$B$8</f>
        <v>0</v>
      </c>
      <c r="E170" s="78">
        <f>(Phoenix!$F$13*10^3)/Phoenix!$B$8</f>
        <v>0</v>
      </c>
      <c r="F170" s="78">
        <f>(Atlanta!$F$13*10^3)/Atlanta!$B$8</f>
        <v>0</v>
      </c>
      <c r="G170" s="78">
        <f>(LosAngeles!$F$13*10^3)/LosAngeles!$B$8</f>
        <v>0</v>
      </c>
      <c r="H170" s="78">
        <f>(LasVegas!$F$13*10^3)/LasVegas!$B$8</f>
        <v>0</v>
      </c>
      <c r="I170" s="78">
        <f>(SanFrancisco!$F$13*10^3)/SanFrancisco!$B$8</f>
        <v>0</v>
      </c>
      <c r="J170" s="78">
        <f>(Baltimore!$F$13*10^3)/Baltimore!$B$8</f>
        <v>0</v>
      </c>
      <c r="K170" s="78">
        <f>(Albuquerque!$F$13*10^3)/Albuquerque!$B$8</f>
        <v>0</v>
      </c>
      <c r="L170" s="78">
        <f>(Seattle!$F$13*10^3)/Seattle!$B$8</f>
        <v>0</v>
      </c>
      <c r="M170" s="78">
        <f>(Chicago!$F$13*10^3)/Chicago!$B$8</f>
        <v>0</v>
      </c>
      <c r="N170" s="78">
        <f>(Boulder!$F$13*10^3)/Boulder!$B$8</f>
        <v>0</v>
      </c>
      <c r="O170" s="78">
        <f>(Minneapolis!$F$13*10^3)/Minneapolis!$B$8</f>
        <v>0</v>
      </c>
      <c r="P170" s="78">
        <f>(Helena!$F$13*10^3)/Helena!$B$8</f>
        <v>0</v>
      </c>
      <c r="Q170" s="78">
        <f>(Duluth!$F$13*10^3)/Duluth!$B$8</f>
        <v>0</v>
      </c>
      <c r="R170" s="78">
        <f>(Fairbanks!$F$13*10^3)/Fairbanks!$B$8</f>
        <v>0</v>
      </c>
    </row>
    <row r="171" spans="1:18">
      <c r="A171" s="50"/>
      <c r="B171" s="51" t="s">
        <v>70</v>
      </c>
      <c r="C171" s="78">
        <f>(Miami!$F$14*10^3)/Miami!$B$8</f>
        <v>0</v>
      </c>
      <c r="D171" s="78">
        <f>(Houston!$F$14*10^3)/Houston!$B$8</f>
        <v>0</v>
      </c>
      <c r="E171" s="78">
        <f>(Phoenix!$F$14*10^3)/Phoenix!$B$8</f>
        <v>0</v>
      </c>
      <c r="F171" s="78">
        <f>(Atlanta!$F$14*10^3)/Atlanta!$B$8</f>
        <v>0</v>
      </c>
      <c r="G171" s="78">
        <f>(LosAngeles!$F$14*10^3)/LosAngeles!$B$8</f>
        <v>0</v>
      </c>
      <c r="H171" s="78">
        <f>(LasVegas!$F$14*10^3)/LasVegas!$B$8</f>
        <v>0</v>
      </c>
      <c r="I171" s="78">
        <f>(SanFrancisco!$F$14*10^3)/SanFrancisco!$B$8</f>
        <v>0</v>
      </c>
      <c r="J171" s="78">
        <f>(Baltimore!$F$14*10^3)/Baltimore!$B$8</f>
        <v>0</v>
      </c>
      <c r="K171" s="78">
        <f>(Albuquerque!$F$14*10^3)/Albuquerque!$B$8</f>
        <v>0</v>
      </c>
      <c r="L171" s="78">
        <f>(Seattle!$F$14*10^3)/Seattle!$B$8</f>
        <v>0</v>
      </c>
      <c r="M171" s="78">
        <f>(Chicago!$F$14*10^3)/Chicago!$B$8</f>
        <v>0</v>
      </c>
      <c r="N171" s="78">
        <f>(Boulder!$F$14*10^3)/Boulder!$B$8</f>
        <v>0</v>
      </c>
      <c r="O171" s="78">
        <f>(Minneapolis!$F$14*10^3)/Minneapolis!$B$8</f>
        <v>0</v>
      </c>
      <c r="P171" s="78">
        <f>(Helena!$F$14*10^3)/Helena!$B$8</f>
        <v>0</v>
      </c>
      <c r="Q171" s="78">
        <f>(Duluth!$F$14*10^3)/Duluth!$B$8</f>
        <v>0</v>
      </c>
      <c r="R171" s="78">
        <f>(Fairbanks!$F$14*10^3)/Fairbanks!$B$8</f>
        <v>0</v>
      </c>
    </row>
    <row r="172" spans="1:18">
      <c r="A172" s="50"/>
      <c r="B172" s="51" t="s">
        <v>78</v>
      </c>
      <c r="C172" s="78">
        <f>(Miami!$F$15*10^3)/Miami!$B$8</f>
        <v>0</v>
      </c>
      <c r="D172" s="78">
        <f>(Houston!$F$15*10^3)/Houston!$B$8</f>
        <v>0</v>
      </c>
      <c r="E172" s="78">
        <f>(Phoenix!$F$15*10^3)/Phoenix!$B$8</f>
        <v>0</v>
      </c>
      <c r="F172" s="78">
        <f>(Atlanta!$F$15*10^3)/Atlanta!$B$8</f>
        <v>0</v>
      </c>
      <c r="G172" s="78">
        <f>(LosAngeles!$F$15*10^3)/LosAngeles!$B$8</f>
        <v>0</v>
      </c>
      <c r="H172" s="78">
        <f>(LasVegas!$F$15*10^3)/LasVegas!$B$8</f>
        <v>0</v>
      </c>
      <c r="I172" s="78">
        <f>(SanFrancisco!$F$15*10^3)/SanFrancisco!$B$8</f>
        <v>0</v>
      </c>
      <c r="J172" s="78">
        <f>(Baltimore!$F$15*10^3)/Baltimore!$B$8</f>
        <v>0</v>
      </c>
      <c r="K172" s="78">
        <f>(Albuquerque!$F$15*10^3)/Albuquerque!$B$8</f>
        <v>0</v>
      </c>
      <c r="L172" s="78">
        <f>(Seattle!$F$15*10^3)/Seattle!$B$8</f>
        <v>0</v>
      </c>
      <c r="M172" s="78">
        <f>(Chicago!$F$15*10^3)/Chicago!$B$8</f>
        <v>0</v>
      </c>
      <c r="N172" s="78">
        <f>(Boulder!$F$15*10^3)/Boulder!$B$8</f>
        <v>0</v>
      </c>
      <c r="O172" s="78">
        <f>(Minneapolis!$F$15*10^3)/Minneapolis!$B$8</f>
        <v>0</v>
      </c>
      <c r="P172" s="78">
        <f>(Helena!$F$15*10^3)/Helena!$B$8</f>
        <v>0</v>
      </c>
      <c r="Q172" s="78">
        <f>(Duluth!$F$15*10^3)/Duluth!$B$8</f>
        <v>0</v>
      </c>
      <c r="R172" s="78">
        <f>(Fairbanks!$F$15*10^3)/Fairbanks!$B$8</f>
        <v>0</v>
      </c>
    </row>
    <row r="173" spans="1:18">
      <c r="A173" s="50"/>
      <c r="B173" s="51" t="s">
        <v>79</v>
      </c>
      <c r="C173" s="78">
        <f>(Miami!$F$16*10^3)/Miami!$B$8</f>
        <v>0</v>
      </c>
      <c r="D173" s="78">
        <f>(Houston!$F$16*10^3)/Houston!$B$8</f>
        <v>0</v>
      </c>
      <c r="E173" s="78">
        <f>(Phoenix!$F$16*10^3)/Phoenix!$B$8</f>
        <v>0</v>
      </c>
      <c r="F173" s="78">
        <f>(Atlanta!$F$16*10^3)/Atlanta!$B$8</f>
        <v>0</v>
      </c>
      <c r="G173" s="78">
        <f>(LosAngeles!$F$16*10^3)/LosAngeles!$B$8</f>
        <v>0</v>
      </c>
      <c r="H173" s="78">
        <f>(LasVegas!$F$16*10^3)/LasVegas!$B$8</f>
        <v>0</v>
      </c>
      <c r="I173" s="78">
        <f>(SanFrancisco!$F$16*10^3)/SanFrancisco!$B$8</f>
        <v>0</v>
      </c>
      <c r="J173" s="78">
        <f>(Baltimore!$F$16*10^3)/Baltimore!$B$8</f>
        <v>0</v>
      </c>
      <c r="K173" s="78">
        <f>(Albuquerque!$F$16*10^3)/Albuquerque!$B$8</f>
        <v>0</v>
      </c>
      <c r="L173" s="78">
        <f>(Seattle!$F$16*10^3)/Seattle!$B$8</f>
        <v>0</v>
      </c>
      <c r="M173" s="78">
        <f>(Chicago!$F$16*10^3)/Chicago!$B$8</f>
        <v>0</v>
      </c>
      <c r="N173" s="78">
        <f>(Boulder!$F$16*10^3)/Boulder!$B$8</f>
        <v>0</v>
      </c>
      <c r="O173" s="78">
        <f>(Minneapolis!$F$16*10^3)/Minneapolis!$B$8</f>
        <v>0</v>
      </c>
      <c r="P173" s="78">
        <f>(Helena!$F$16*10^3)/Helena!$B$8</f>
        <v>0</v>
      </c>
      <c r="Q173" s="78">
        <f>(Duluth!$F$16*10^3)/Duluth!$B$8</f>
        <v>0</v>
      </c>
      <c r="R173" s="78">
        <f>(Fairbanks!$F$16*10^3)/Fairbanks!$B$8</f>
        <v>0</v>
      </c>
    </row>
    <row r="174" spans="1:18">
      <c r="A174" s="50"/>
      <c r="B174" s="51" t="s">
        <v>80</v>
      </c>
      <c r="C174" s="78">
        <f>(Miami!$F$17*10^3)/Miami!$B$8</f>
        <v>0</v>
      </c>
      <c r="D174" s="78">
        <f>(Houston!$F$17*10^3)/Houston!$B$8</f>
        <v>0</v>
      </c>
      <c r="E174" s="78">
        <f>(Phoenix!$F$17*10^3)/Phoenix!$B$8</f>
        <v>0</v>
      </c>
      <c r="F174" s="78">
        <f>(Atlanta!$F$17*10^3)/Atlanta!$B$8</f>
        <v>0</v>
      </c>
      <c r="G174" s="78">
        <f>(LosAngeles!$F$17*10^3)/LosAngeles!$B$8</f>
        <v>0</v>
      </c>
      <c r="H174" s="78">
        <f>(LasVegas!$F$17*10^3)/LasVegas!$B$8</f>
        <v>0</v>
      </c>
      <c r="I174" s="78">
        <f>(SanFrancisco!$F$17*10^3)/SanFrancisco!$B$8</f>
        <v>0</v>
      </c>
      <c r="J174" s="78">
        <f>(Baltimore!$F$17*10^3)/Baltimore!$B$8</f>
        <v>0</v>
      </c>
      <c r="K174" s="78">
        <f>(Albuquerque!$F$17*10^3)/Albuquerque!$B$8</f>
        <v>0</v>
      </c>
      <c r="L174" s="78">
        <f>(Seattle!$F$17*10^3)/Seattle!$B$8</f>
        <v>0</v>
      </c>
      <c r="M174" s="78">
        <f>(Chicago!$F$17*10^3)/Chicago!$B$8</f>
        <v>0</v>
      </c>
      <c r="N174" s="78">
        <f>(Boulder!$F$17*10^3)/Boulder!$B$8</f>
        <v>0</v>
      </c>
      <c r="O174" s="78">
        <f>(Minneapolis!$F$17*10^3)/Minneapolis!$B$8</f>
        <v>0</v>
      </c>
      <c r="P174" s="78">
        <f>(Helena!$F$17*10^3)/Helena!$B$8</f>
        <v>0</v>
      </c>
      <c r="Q174" s="78">
        <f>(Duluth!$F$17*10^3)/Duluth!$B$8</f>
        <v>0</v>
      </c>
      <c r="R174" s="78">
        <f>(Fairbanks!$F$17*10^3)/Fairbanks!$B$8</f>
        <v>0</v>
      </c>
    </row>
    <row r="175" spans="1:18">
      <c r="A175" s="50"/>
      <c r="B175" s="51" t="s">
        <v>81</v>
      </c>
      <c r="C175" s="78">
        <f>(Miami!$F$18*10^3)/Miami!$B$8</f>
        <v>0</v>
      </c>
      <c r="D175" s="78">
        <f>(Houston!$F$18*10^3)/Houston!$B$8</f>
        <v>0</v>
      </c>
      <c r="E175" s="78">
        <f>(Phoenix!$F$18*10^3)/Phoenix!$B$8</f>
        <v>0</v>
      </c>
      <c r="F175" s="78">
        <f>(Atlanta!$F$18*10^3)/Atlanta!$B$8</f>
        <v>0</v>
      </c>
      <c r="G175" s="78">
        <f>(LosAngeles!$F$18*10^3)/LosAngeles!$B$8</f>
        <v>0</v>
      </c>
      <c r="H175" s="78">
        <f>(LasVegas!$F$18*10^3)/LasVegas!$B$8</f>
        <v>0</v>
      </c>
      <c r="I175" s="78">
        <f>(SanFrancisco!$F$18*10^3)/SanFrancisco!$B$8</f>
        <v>0</v>
      </c>
      <c r="J175" s="78">
        <f>(Baltimore!$F$18*10^3)/Baltimore!$B$8</f>
        <v>0</v>
      </c>
      <c r="K175" s="78">
        <f>(Albuquerque!$F$18*10^3)/Albuquerque!$B$8</f>
        <v>0</v>
      </c>
      <c r="L175" s="78">
        <f>(Seattle!$F$18*10^3)/Seattle!$B$8</f>
        <v>0</v>
      </c>
      <c r="M175" s="78">
        <f>(Chicago!$F$18*10^3)/Chicago!$B$8</f>
        <v>0</v>
      </c>
      <c r="N175" s="78">
        <f>(Boulder!$F$18*10^3)/Boulder!$B$8</f>
        <v>0</v>
      </c>
      <c r="O175" s="78">
        <f>(Minneapolis!$F$18*10^3)/Minneapolis!$B$8</f>
        <v>0</v>
      </c>
      <c r="P175" s="78">
        <f>(Helena!$F$18*10^3)/Helena!$B$8</f>
        <v>0</v>
      </c>
      <c r="Q175" s="78">
        <f>(Duluth!$F$18*10^3)/Duluth!$B$8</f>
        <v>0</v>
      </c>
      <c r="R175" s="78">
        <f>(Fairbanks!$F$18*10^3)/Fairbanks!$B$8</f>
        <v>0</v>
      </c>
    </row>
    <row r="176" spans="1:18">
      <c r="A176" s="50"/>
      <c r="B176" s="51" t="s">
        <v>82</v>
      </c>
      <c r="C176" s="78">
        <f>(Miami!$F$19*10^3)/Miami!$B$8</f>
        <v>0</v>
      </c>
      <c r="D176" s="78">
        <f>(Houston!$F$19*10^3)/Houston!$B$8</f>
        <v>0</v>
      </c>
      <c r="E176" s="78">
        <f>(Phoenix!$F$19*10^3)/Phoenix!$B$8</f>
        <v>0</v>
      </c>
      <c r="F176" s="78">
        <f>(Atlanta!$F$19*10^3)/Atlanta!$B$8</f>
        <v>0</v>
      </c>
      <c r="G176" s="78">
        <f>(LosAngeles!$F$19*10^3)/LosAngeles!$B$8</f>
        <v>0</v>
      </c>
      <c r="H176" s="78">
        <f>(LasVegas!$F$19*10^3)/LasVegas!$B$8</f>
        <v>0</v>
      </c>
      <c r="I176" s="78">
        <f>(SanFrancisco!$F$19*10^3)/SanFrancisco!$B$8</f>
        <v>0</v>
      </c>
      <c r="J176" s="78">
        <f>(Baltimore!$F$19*10^3)/Baltimore!$B$8</f>
        <v>0</v>
      </c>
      <c r="K176" s="78">
        <f>(Albuquerque!$F$19*10^3)/Albuquerque!$B$8</f>
        <v>0</v>
      </c>
      <c r="L176" s="78">
        <f>(Seattle!$F$19*10^3)/Seattle!$B$8</f>
        <v>0</v>
      </c>
      <c r="M176" s="78">
        <f>(Chicago!$F$19*10^3)/Chicago!$B$8</f>
        <v>0</v>
      </c>
      <c r="N176" s="78">
        <f>(Boulder!$F$19*10^3)/Boulder!$B$8</f>
        <v>0</v>
      </c>
      <c r="O176" s="78">
        <f>(Minneapolis!$F$19*10^3)/Minneapolis!$B$8</f>
        <v>0</v>
      </c>
      <c r="P176" s="78">
        <f>(Helena!$F$19*10^3)/Helena!$B$8</f>
        <v>0</v>
      </c>
      <c r="Q176" s="78">
        <f>(Duluth!$F$19*10^3)/Duluth!$B$8</f>
        <v>0</v>
      </c>
      <c r="R176" s="78">
        <f>(Fairbanks!$F$19*10^3)/Fairbanks!$B$8</f>
        <v>0</v>
      </c>
    </row>
    <row r="177" spans="1:18">
      <c r="A177" s="50"/>
      <c r="B177" s="51" t="s">
        <v>83</v>
      </c>
      <c r="C177" s="78">
        <f>(Miami!$F$20*10^3)/Miami!$B$8</f>
        <v>0</v>
      </c>
      <c r="D177" s="78">
        <f>(Houston!$F$20*10^3)/Houston!$B$8</f>
        <v>0</v>
      </c>
      <c r="E177" s="78">
        <f>(Phoenix!$F$20*10^3)/Phoenix!$B$8</f>
        <v>0</v>
      </c>
      <c r="F177" s="78">
        <f>(Atlanta!$F$20*10^3)/Atlanta!$B$8</f>
        <v>0</v>
      </c>
      <c r="G177" s="78">
        <f>(LosAngeles!$F$20*10^3)/LosAngeles!$B$8</f>
        <v>0</v>
      </c>
      <c r="H177" s="78">
        <f>(LasVegas!$F$20*10^3)/LasVegas!$B$8</f>
        <v>0</v>
      </c>
      <c r="I177" s="78">
        <f>(SanFrancisco!$F$20*10^3)/SanFrancisco!$B$8</f>
        <v>0</v>
      </c>
      <c r="J177" s="78">
        <f>(Baltimore!$F$20*10^3)/Baltimore!$B$8</f>
        <v>0</v>
      </c>
      <c r="K177" s="78">
        <f>(Albuquerque!$F$20*10^3)/Albuquerque!$B$8</f>
        <v>0</v>
      </c>
      <c r="L177" s="78">
        <f>(Seattle!$F$20*10^3)/Seattle!$B$8</f>
        <v>0</v>
      </c>
      <c r="M177" s="78">
        <f>(Chicago!$F$20*10^3)/Chicago!$B$8</f>
        <v>0</v>
      </c>
      <c r="N177" s="78">
        <f>(Boulder!$F$20*10^3)/Boulder!$B$8</f>
        <v>0</v>
      </c>
      <c r="O177" s="78">
        <f>(Minneapolis!$F$20*10^3)/Minneapolis!$B$8</f>
        <v>0</v>
      </c>
      <c r="P177" s="78">
        <f>(Helena!$F$20*10^3)/Helena!$B$8</f>
        <v>0</v>
      </c>
      <c r="Q177" s="78">
        <f>(Duluth!$F$20*10^3)/Duluth!$B$8</f>
        <v>0</v>
      </c>
      <c r="R177" s="78">
        <f>(Fairbanks!$F$20*10^3)/Fairbanks!$B$8</f>
        <v>0</v>
      </c>
    </row>
    <row r="178" spans="1:18">
      <c r="A178" s="50"/>
      <c r="B178" s="51" t="s">
        <v>84</v>
      </c>
      <c r="C178" s="78">
        <f>(Miami!$F$21*10^3)/Miami!$B$8</f>
        <v>0</v>
      </c>
      <c r="D178" s="78">
        <f>(Houston!$F$21*10^3)/Houston!$B$8</f>
        <v>0</v>
      </c>
      <c r="E178" s="78">
        <f>(Phoenix!$F$21*10^3)/Phoenix!$B$8</f>
        <v>0</v>
      </c>
      <c r="F178" s="78">
        <f>(Atlanta!$F$21*10^3)/Atlanta!$B$8</f>
        <v>0</v>
      </c>
      <c r="G178" s="78">
        <f>(LosAngeles!$F$21*10^3)/LosAngeles!$B$8</f>
        <v>0</v>
      </c>
      <c r="H178" s="78">
        <f>(LasVegas!$F$21*10^3)/LasVegas!$B$8</f>
        <v>0</v>
      </c>
      <c r="I178" s="78">
        <f>(SanFrancisco!$F$21*10^3)/SanFrancisco!$B$8</f>
        <v>0</v>
      </c>
      <c r="J178" s="78">
        <f>(Baltimore!$F$21*10^3)/Baltimore!$B$8</f>
        <v>0</v>
      </c>
      <c r="K178" s="78">
        <f>(Albuquerque!$F$21*10^3)/Albuquerque!$B$8</f>
        <v>0</v>
      </c>
      <c r="L178" s="78">
        <f>(Seattle!$F$21*10^3)/Seattle!$B$8</f>
        <v>0</v>
      </c>
      <c r="M178" s="78">
        <f>(Chicago!$F$21*10^3)/Chicago!$B$8</f>
        <v>0</v>
      </c>
      <c r="N178" s="78">
        <f>(Boulder!$F$21*10^3)/Boulder!$B$8</f>
        <v>0</v>
      </c>
      <c r="O178" s="78">
        <f>(Minneapolis!$F$21*10^3)/Minneapolis!$B$8</f>
        <v>0</v>
      </c>
      <c r="P178" s="78">
        <f>(Helena!$F$21*10^3)/Helena!$B$8</f>
        <v>0</v>
      </c>
      <c r="Q178" s="78">
        <f>(Duluth!$F$21*10^3)/Duluth!$B$8</f>
        <v>0</v>
      </c>
      <c r="R178" s="78">
        <f>(Fairbanks!$F$21*10^3)/Fairbanks!$B$8</f>
        <v>0</v>
      </c>
    </row>
    <row r="179" spans="1:18">
      <c r="A179" s="50"/>
      <c r="B179" s="51" t="s">
        <v>85</v>
      </c>
      <c r="C179" s="78">
        <f>(Miami!$F$22*10^3)/Miami!$B$8</f>
        <v>0</v>
      </c>
      <c r="D179" s="78">
        <f>(Houston!$F$22*10^3)/Houston!$B$8</f>
        <v>0</v>
      </c>
      <c r="E179" s="78">
        <f>(Phoenix!$F$22*10^3)/Phoenix!$B$8</f>
        <v>0</v>
      </c>
      <c r="F179" s="78">
        <f>(Atlanta!$F$22*10^3)/Atlanta!$B$8</f>
        <v>0</v>
      </c>
      <c r="G179" s="78">
        <f>(LosAngeles!$F$22*10^3)/LosAngeles!$B$8</f>
        <v>0</v>
      </c>
      <c r="H179" s="78">
        <f>(LasVegas!$F$22*10^3)/LasVegas!$B$8</f>
        <v>0</v>
      </c>
      <c r="I179" s="78">
        <f>(SanFrancisco!$F$22*10^3)/SanFrancisco!$B$8</f>
        <v>0</v>
      </c>
      <c r="J179" s="78">
        <f>(Baltimore!$F$22*10^3)/Baltimore!$B$8</f>
        <v>0</v>
      </c>
      <c r="K179" s="78">
        <f>(Albuquerque!$F$22*10^3)/Albuquerque!$B$8</f>
        <v>0</v>
      </c>
      <c r="L179" s="78">
        <f>(Seattle!$F$22*10^3)/Seattle!$B$8</f>
        <v>0</v>
      </c>
      <c r="M179" s="78">
        <f>(Chicago!$F$22*10^3)/Chicago!$B$8</f>
        <v>0</v>
      </c>
      <c r="N179" s="78">
        <f>(Boulder!$F$22*10^3)/Boulder!$B$8</f>
        <v>0</v>
      </c>
      <c r="O179" s="78">
        <f>(Minneapolis!$F$22*10^3)/Minneapolis!$B$8</f>
        <v>0</v>
      </c>
      <c r="P179" s="78">
        <f>(Helena!$F$22*10^3)/Helena!$B$8</f>
        <v>0</v>
      </c>
      <c r="Q179" s="78">
        <f>(Duluth!$F$22*10^3)/Duluth!$B$8</f>
        <v>0</v>
      </c>
      <c r="R179" s="78">
        <f>(Fairbanks!$F$22*10^3)/Fairbanks!$B$8</f>
        <v>0</v>
      </c>
    </row>
    <row r="180" spans="1:18">
      <c r="A180" s="50"/>
      <c r="B180" s="51" t="s">
        <v>64</v>
      </c>
      <c r="C180" s="78">
        <f>(Miami!$F$23*10^3)/Miami!$B$8</f>
        <v>0</v>
      </c>
      <c r="D180" s="78">
        <f>(Houston!$F$23*10^3)/Houston!$B$8</f>
        <v>0</v>
      </c>
      <c r="E180" s="78">
        <f>(Phoenix!$F$23*10^3)/Phoenix!$B$8</f>
        <v>0</v>
      </c>
      <c r="F180" s="78">
        <f>(Atlanta!$F$23*10^3)/Atlanta!$B$8</f>
        <v>0</v>
      </c>
      <c r="G180" s="78">
        <f>(LosAngeles!$F$23*10^3)/LosAngeles!$B$8</f>
        <v>0</v>
      </c>
      <c r="H180" s="78">
        <f>(LasVegas!$F$23*10^3)/LasVegas!$B$8</f>
        <v>0</v>
      </c>
      <c r="I180" s="78">
        <f>(SanFrancisco!$F$23*10^3)/SanFrancisco!$B$8</f>
        <v>0</v>
      </c>
      <c r="J180" s="78">
        <f>(Baltimore!$F$23*10^3)/Baltimore!$B$8</f>
        <v>0</v>
      </c>
      <c r="K180" s="78">
        <f>(Albuquerque!$F$23*10^3)/Albuquerque!$B$8</f>
        <v>0</v>
      </c>
      <c r="L180" s="78">
        <f>(Seattle!$F$23*10^3)/Seattle!$B$8</f>
        <v>0</v>
      </c>
      <c r="M180" s="78">
        <f>(Chicago!$F$23*10^3)/Chicago!$B$8</f>
        <v>0</v>
      </c>
      <c r="N180" s="78">
        <f>(Boulder!$F$23*10^3)/Boulder!$B$8</f>
        <v>0</v>
      </c>
      <c r="O180" s="78">
        <f>(Minneapolis!$F$23*10^3)/Minneapolis!$B$8</f>
        <v>0</v>
      </c>
      <c r="P180" s="78">
        <f>(Helena!$F$23*10^3)/Helena!$B$8</f>
        <v>0</v>
      </c>
      <c r="Q180" s="78">
        <f>(Duluth!$F$23*10^3)/Duluth!$B$8</f>
        <v>0</v>
      </c>
      <c r="R180" s="78">
        <f>(Fairbanks!$F$23*10^3)/Fairbanks!$B$8</f>
        <v>0</v>
      </c>
    </row>
    <row r="181" spans="1:18">
      <c r="A181" s="50"/>
      <c r="B181" s="51" t="s">
        <v>86</v>
      </c>
      <c r="C181" s="78">
        <f>(Miami!$F$24*10^3)/Miami!$B$8</f>
        <v>0</v>
      </c>
      <c r="D181" s="78">
        <f>(Houston!$F$24*10^3)/Houston!$B$8</f>
        <v>0</v>
      </c>
      <c r="E181" s="78">
        <f>(Phoenix!$F$24*10^3)/Phoenix!$B$8</f>
        <v>0</v>
      </c>
      <c r="F181" s="78">
        <f>(Atlanta!$F$24*10^3)/Atlanta!$B$8</f>
        <v>0</v>
      </c>
      <c r="G181" s="78">
        <f>(LosAngeles!$F$24*10^3)/LosAngeles!$B$8</f>
        <v>0</v>
      </c>
      <c r="H181" s="78">
        <f>(LasVegas!$F$24*10^3)/LasVegas!$B$8</f>
        <v>0</v>
      </c>
      <c r="I181" s="78">
        <f>(SanFrancisco!$F$24*10^3)/SanFrancisco!$B$8</f>
        <v>0</v>
      </c>
      <c r="J181" s="78">
        <f>(Baltimore!$F$24*10^3)/Baltimore!$B$8</f>
        <v>0</v>
      </c>
      <c r="K181" s="78">
        <f>(Albuquerque!$F$24*10^3)/Albuquerque!$B$8</f>
        <v>0</v>
      </c>
      <c r="L181" s="78">
        <f>(Seattle!$F$24*10^3)/Seattle!$B$8</f>
        <v>0</v>
      </c>
      <c r="M181" s="78">
        <f>(Chicago!$F$24*10^3)/Chicago!$B$8</f>
        <v>0</v>
      </c>
      <c r="N181" s="78">
        <f>(Boulder!$F$24*10^3)/Boulder!$B$8</f>
        <v>0</v>
      </c>
      <c r="O181" s="78">
        <f>(Minneapolis!$F$24*10^3)/Minneapolis!$B$8</f>
        <v>0</v>
      </c>
      <c r="P181" s="78">
        <f>(Helena!$F$24*10^3)/Helena!$B$8</f>
        <v>0</v>
      </c>
      <c r="Q181" s="78">
        <f>(Duluth!$F$24*10^3)/Duluth!$B$8</f>
        <v>0</v>
      </c>
      <c r="R181" s="78">
        <f>(Fairbanks!$F$24*10^3)/Fairbanks!$B$8</f>
        <v>0</v>
      </c>
    </row>
    <row r="182" spans="1:18">
      <c r="A182" s="50"/>
      <c r="B182" s="51" t="s">
        <v>87</v>
      </c>
      <c r="C182" s="78">
        <f>(Miami!$F$25*10^3)/Miami!$B$8</f>
        <v>0</v>
      </c>
      <c r="D182" s="78">
        <f>(Houston!$F$25*10^3)/Houston!$B$8</f>
        <v>0</v>
      </c>
      <c r="E182" s="78">
        <f>(Phoenix!$F$25*10^3)/Phoenix!$B$8</f>
        <v>0</v>
      </c>
      <c r="F182" s="78">
        <f>(Atlanta!$F$25*10^3)/Atlanta!$B$8</f>
        <v>0</v>
      </c>
      <c r="G182" s="78">
        <f>(LosAngeles!$F$25*10^3)/LosAngeles!$B$8</f>
        <v>0</v>
      </c>
      <c r="H182" s="78">
        <f>(LasVegas!$F$25*10^3)/LasVegas!$B$8</f>
        <v>0</v>
      </c>
      <c r="I182" s="78">
        <f>(SanFrancisco!$F$25*10^3)/SanFrancisco!$B$8</f>
        <v>0</v>
      </c>
      <c r="J182" s="78">
        <f>(Baltimore!$F$25*10^3)/Baltimore!$B$8</f>
        <v>0</v>
      </c>
      <c r="K182" s="78">
        <f>(Albuquerque!$F$25*10^3)/Albuquerque!$B$8</f>
        <v>0</v>
      </c>
      <c r="L182" s="78">
        <f>(Seattle!$F$25*10^3)/Seattle!$B$8</f>
        <v>0</v>
      </c>
      <c r="M182" s="78">
        <f>(Chicago!$F$25*10^3)/Chicago!$B$8</f>
        <v>0</v>
      </c>
      <c r="N182" s="78">
        <f>(Boulder!$F$25*10^3)/Boulder!$B$8</f>
        <v>0</v>
      </c>
      <c r="O182" s="78">
        <f>(Minneapolis!$F$25*10^3)/Minneapolis!$B$8</f>
        <v>0</v>
      </c>
      <c r="P182" s="78">
        <f>(Helena!$F$25*10^3)/Helena!$B$8</f>
        <v>0</v>
      </c>
      <c r="Q182" s="78">
        <f>(Duluth!$F$25*10^3)/Duluth!$B$8</f>
        <v>0</v>
      </c>
      <c r="R182" s="78">
        <f>(Fairbanks!$F$25*10^3)/Fairbanks!$B$8</f>
        <v>0</v>
      </c>
    </row>
    <row r="183" spans="1:18">
      <c r="A183" s="50"/>
      <c r="B183" s="51" t="s">
        <v>88</v>
      </c>
      <c r="C183" s="78">
        <f>(Miami!$F$26*10^3)/Miami!$B$8</f>
        <v>0</v>
      </c>
      <c r="D183" s="78">
        <f>(Houston!$F$26*10^3)/Houston!$B$8</f>
        <v>0</v>
      </c>
      <c r="E183" s="78">
        <f>(Phoenix!$F$26*10^3)/Phoenix!$B$8</f>
        <v>0</v>
      </c>
      <c r="F183" s="78">
        <f>(Atlanta!$F$26*10^3)/Atlanta!$B$8</f>
        <v>0</v>
      </c>
      <c r="G183" s="78">
        <f>(LosAngeles!$F$26*10^3)/LosAngeles!$B$8</f>
        <v>0</v>
      </c>
      <c r="H183" s="78">
        <f>(LasVegas!$F$26*10^3)/LasVegas!$B$8</f>
        <v>0</v>
      </c>
      <c r="I183" s="78">
        <f>(SanFrancisco!$F$26*10^3)/SanFrancisco!$B$8</f>
        <v>0</v>
      </c>
      <c r="J183" s="78">
        <f>(Baltimore!$F$26*10^3)/Baltimore!$B$8</f>
        <v>0</v>
      </c>
      <c r="K183" s="78">
        <f>(Albuquerque!$F$26*10^3)/Albuquerque!$B$8</f>
        <v>0</v>
      </c>
      <c r="L183" s="78">
        <f>(Seattle!$F$26*10^3)/Seattle!$B$8</f>
        <v>0</v>
      </c>
      <c r="M183" s="78">
        <f>(Chicago!$F$26*10^3)/Chicago!$B$8</f>
        <v>0</v>
      </c>
      <c r="N183" s="78">
        <f>(Boulder!$F$26*10^3)/Boulder!$B$8</f>
        <v>0</v>
      </c>
      <c r="O183" s="78">
        <f>(Minneapolis!$F$26*10^3)/Minneapolis!$B$8</f>
        <v>0</v>
      </c>
      <c r="P183" s="78">
        <f>(Helena!$F$26*10^3)/Helena!$B$8</f>
        <v>0</v>
      </c>
      <c r="Q183" s="78">
        <f>(Duluth!$F$26*10^3)/Duluth!$B$8</f>
        <v>0</v>
      </c>
      <c r="R183" s="78">
        <f>(Fairbanks!$F$26*10^3)/Fairbanks!$B$8</f>
        <v>0</v>
      </c>
    </row>
    <row r="184" spans="1:18">
      <c r="A184" s="50"/>
      <c r="B184" s="51" t="s">
        <v>89</v>
      </c>
      <c r="C184" s="78">
        <f>(Miami!$F$28*10^3)/Miami!$B$8</f>
        <v>0</v>
      </c>
      <c r="D184" s="78">
        <f>(Houston!$F$28*10^3)/Houston!$B$8</f>
        <v>0</v>
      </c>
      <c r="E184" s="78">
        <f>(Phoenix!$F$28*10^3)/Phoenix!$B$8</f>
        <v>0</v>
      </c>
      <c r="F184" s="78">
        <f>(Atlanta!$F$28*10^3)/Atlanta!$B$8</f>
        <v>0</v>
      </c>
      <c r="G184" s="78">
        <f>(LosAngeles!$F$28*10^3)/LosAngeles!$B$8</f>
        <v>0</v>
      </c>
      <c r="H184" s="78">
        <f>(LasVegas!$F$28*10^3)/LasVegas!$B$8</f>
        <v>0</v>
      </c>
      <c r="I184" s="78">
        <f>(SanFrancisco!$F$28*10^3)/SanFrancisco!$B$8</f>
        <v>0</v>
      </c>
      <c r="J184" s="78">
        <f>(Baltimore!$F$28*10^3)/Baltimore!$B$8</f>
        <v>0</v>
      </c>
      <c r="K184" s="78">
        <f>(Albuquerque!$F$28*10^3)/Albuquerque!$B$8</f>
        <v>0</v>
      </c>
      <c r="L184" s="78">
        <f>(Seattle!$F$28*10^3)/Seattle!$B$8</f>
        <v>0</v>
      </c>
      <c r="M184" s="78">
        <f>(Chicago!$F$28*10^3)/Chicago!$B$8</f>
        <v>0</v>
      </c>
      <c r="N184" s="78">
        <f>(Boulder!$F$28*10^3)/Boulder!$B$8</f>
        <v>0</v>
      </c>
      <c r="O184" s="78">
        <f>(Minneapolis!$F$28*10^3)/Minneapolis!$B$8</f>
        <v>0</v>
      </c>
      <c r="P184" s="78">
        <f>(Helena!$F$28*10^3)/Helena!$B$8</f>
        <v>0</v>
      </c>
      <c r="Q184" s="78">
        <f>(Duluth!$F$28*10^3)/Duluth!$B$8</f>
        <v>0</v>
      </c>
      <c r="R184" s="78">
        <f>(Fairbanks!$F$28*10^3)/Fairbanks!$B$8</f>
        <v>0</v>
      </c>
    </row>
    <row r="185" spans="1:18">
      <c r="A185" s="50"/>
      <c r="B185" s="48" t="s">
        <v>280</v>
      </c>
      <c r="C185" s="78">
        <f>(Miami!$B$2*10^3)/Miami!$B$8</f>
        <v>546.08986368419255</v>
      </c>
      <c r="D185" s="78">
        <f>(Houston!$B$2*10^3)/Houston!$B$8</f>
        <v>580.31540328468816</v>
      </c>
      <c r="E185" s="78">
        <f>(Phoenix!$B$2*10^3)/Phoenix!$B$8</f>
        <v>536.69421537560788</v>
      </c>
      <c r="F185" s="78">
        <f>(Atlanta!$B$2*10^3)/Atlanta!$B$8</f>
        <v>613.35032225556006</v>
      </c>
      <c r="G185" s="78">
        <f>(LosAngeles!$B$2*10^3)/LosAngeles!$B$8</f>
        <v>483.35678593310337</v>
      </c>
      <c r="H185" s="78">
        <f>(LasVegas!$B$2*10^3)/LasVegas!$B$8</f>
        <v>545.68572192197041</v>
      </c>
      <c r="I185" s="78">
        <f>(SanFrancisco!$B$2*10^3)/SanFrancisco!$B$8</f>
        <v>494.81243461301489</v>
      </c>
      <c r="J185" s="78">
        <f>(Baltimore!$B$2*10^3)/Baltimore!$B$8</f>
        <v>686.74868384067668</v>
      </c>
      <c r="K185" s="78">
        <f>(Albuquerque!$B$2*10^3)/Albuquerque!$B$8</f>
        <v>546.83856220523239</v>
      </c>
      <c r="L185" s="78">
        <f>(Seattle!$B$2*10^3)/Seattle!$B$8</f>
        <v>618.469235356014</v>
      </c>
      <c r="M185" s="78">
        <f>(Chicago!$B$2*10^3)/Chicago!$B$8</f>
        <v>654.06609358558808</v>
      </c>
      <c r="N185" s="78">
        <f>(Boulder!$B$2*10^3)/Boulder!$B$8</f>
        <v>542.28182065863882</v>
      </c>
      <c r="O185" s="78">
        <f>(Minneapolis!$B$2*10^3)/Minneapolis!$B$8</f>
        <v>699.29046350656017</v>
      </c>
      <c r="P185" s="78">
        <f>(Helena!$B$2*10^3)/Helena!$B$8</f>
        <v>613.73999954231817</v>
      </c>
      <c r="Q185" s="78">
        <f>(Duluth!$B$2*10^3)/Duluth!$B$8</f>
        <v>738.03453253190071</v>
      </c>
      <c r="R185" s="78">
        <f>(Fairbanks!$B$2*10^3)/Fairbanks!$B$8</f>
        <v>975.19148158974519</v>
      </c>
    </row>
    <row r="186" spans="1:18">
      <c r="A186" s="48" t="s">
        <v>283</v>
      </c>
      <c r="B186" s="49"/>
    </row>
    <row r="187" spans="1:18">
      <c r="A187" s="50"/>
      <c r="B187" s="48" t="s">
        <v>284</v>
      </c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</row>
    <row r="188" spans="1:18">
      <c r="A188" s="50"/>
      <c r="B188" s="51" t="s">
        <v>285</v>
      </c>
      <c r="C188" s="65">
        <f>10^(-3)*Miami!$C170</f>
        <v>1629.961485</v>
      </c>
      <c r="D188" s="65">
        <f>10^(-3)*Houston!$C170</f>
        <v>1554.538331</v>
      </c>
      <c r="E188" s="65">
        <f>10^(-3)*Phoenix!$C170</f>
        <v>1446.7669950000002</v>
      </c>
      <c r="F188" s="65">
        <f>10^(-3)*Atlanta!$C170</f>
        <v>1422.693295</v>
      </c>
      <c r="G188" s="65">
        <f>10^(-3)*LosAngeles!$C170</f>
        <v>1398.791851</v>
      </c>
      <c r="H188" s="65">
        <f>10^(-3)*LasVegas!$C170</f>
        <v>1354.4672720000001</v>
      </c>
      <c r="I188" s="65">
        <f>10^(-3)*SanFrancisco!$C170</f>
        <v>1240.500423</v>
      </c>
      <c r="J188" s="65">
        <f>10^(-3)*Baltimore!$C170</f>
        <v>1362.5278929999999</v>
      </c>
      <c r="K188" s="65">
        <f>10^(-3)*Albuquerque!$C170</f>
        <v>1280.2671029999999</v>
      </c>
      <c r="L188" s="65">
        <f>10^(-3)*Seattle!$C170</f>
        <v>1187.403605</v>
      </c>
      <c r="M188" s="65">
        <f>10^(-3)*Chicago!$C170</f>
        <v>1191.8898300000001</v>
      </c>
      <c r="N188" s="65">
        <f>10^(-3)*Boulder!$C170</f>
        <v>1239.4102809999999</v>
      </c>
      <c r="O188" s="65">
        <f>10^(-3)*Minneapolis!$C170</f>
        <v>1185.7359690000001</v>
      </c>
      <c r="P188" s="65">
        <f>10^(-3)*Helena!$C170</f>
        <v>1176.4954850000001</v>
      </c>
      <c r="Q188" s="65">
        <f>10^(-3)*Duluth!$C170</f>
        <v>1179.5530670000001</v>
      </c>
      <c r="R188" s="65">
        <f>10^(-3)*Fairbanks!$C170</f>
        <v>1179.1590180000001</v>
      </c>
    </row>
    <row r="189" spans="1:18">
      <c r="A189" s="50"/>
      <c r="B189" s="51" t="s">
        <v>286</v>
      </c>
      <c r="C189" s="65">
        <f>10^(-3)*Miami!$C171</f>
        <v>1669.165741</v>
      </c>
      <c r="D189" s="65">
        <f>10^(-3)*Houston!$C171</f>
        <v>1515.5292009999998</v>
      </c>
      <c r="E189" s="65">
        <f>10^(-3)*Phoenix!$C171</f>
        <v>1479.578231</v>
      </c>
      <c r="F189" s="65">
        <f>10^(-3)*Atlanta!$C171</f>
        <v>1427.596773</v>
      </c>
      <c r="G189" s="65">
        <f>10^(-3)*LosAngeles!$C171</f>
        <v>1381.369015</v>
      </c>
      <c r="H189" s="65">
        <f>10^(-3)*LasVegas!$C171</f>
        <v>1409.2868820000001</v>
      </c>
      <c r="I189" s="65">
        <f>10^(-3)*SanFrancisco!$C171</f>
        <v>1372.7081969999999</v>
      </c>
      <c r="J189" s="65">
        <f>10^(-3)*Baltimore!$C171</f>
        <v>1344.3363259999999</v>
      </c>
      <c r="K189" s="65">
        <f>10^(-3)*Albuquerque!$C171</f>
        <v>1363.8869280000001</v>
      </c>
      <c r="L189" s="65">
        <f>10^(-3)*Seattle!$C171</f>
        <v>1276.100584</v>
      </c>
      <c r="M189" s="65">
        <f>10^(-3)*Chicago!$C171</f>
        <v>1192.0343620000001</v>
      </c>
      <c r="N189" s="65">
        <f>10^(-3)*Boulder!$C171</f>
        <v>1173.6783889999999</v>
      </c>
      <c r="O189" s="65">
        <f>10^(-3)*Minneapolis!$C171</f>
        <v>1185.9540390000002</v>
      </c>
      <c r="P189" s="65">
        <f>10^(-3)*Helena!$C171</f>
        <v>1185.2622620000002</v>
      </c>
      <c r="Q189" s="65">
        <f>10^(-3)*Duluth!$C171</f>
        <v>1165.371065</v>
      </c>
      <c r="R189" s="65">
        <f>10^(-3)*Fairbanks!$C171</f>
        <v>1180.4019330000001</v>
      </c>
    </row>
    <row r="190" spans="1:18">
      <c r="A190" s="50"/>
      <c r="B190" s="67" t="s">
        <v>287</v>
      </c>
      <c r="C190" s="65">
        <f>10^(-3)*Miami!$C172</f>
        <v>1671.9502350000002</v>
      </c>
      <c r="D190" s="65">
        <f>10^(-3)*Houston!$C172</f>
        <v>1545.979846</v>
      </c>
      <c r="E190" s="65">
        <f>10^(-3)*Phoenix!$C172</f>
        <v>1554.7187450000001</v>
      </c>
      <c r="F190" s="65">
        <f>10^(-3)*Atlanta!$C172</f>
        <v>1464.4704650000001</v>
      </c>
      <c r="G190" s="65">
        <f>10^(-3)*LosAngeles!$C172</f>
        <v>1406.2097610000001</v>
      </c>
      <c r="H190" s="65">
        <f>10^(-3)*LasVegas!$C172</f>
        <v>1442.7071070000002</v>
      </c>
      <c r="I190" s="65">
        <f>10^(-3)*SanFrancisco!$C172</f>
        <v>1313.6645390000001</v>
      </c>
      <c r="J190" s="65">
        <f>10^(-3)*Baltimore!$C172</f>
        <v>1467.8585390000001</v>
      </c>
      <c r="K190" s="65">
        <f>10^(-3)*Albuquerque!$C172</f>
        <v>1363.9070430000002</v>
      </c>
      <c r="L190" s="65">
        <f>10^(-3)*Seattle!$C172</f>
        <v>1347.971168</v>
      </c>
      <c r="M190" s="65">
        <f>10^(-3)*Chicago!$C172</f>
        <v>1372.1276910000001</v>
      </c>
      <c r="N190" s="65">
        <f>10^(-3)*Boulder!$C172</f>
        <v>1307.4395400000001</v>
      </c>
      <c r="O190" s="65">
        <f>10^(-3)*Minneapolis!$C172</f>
        <v>1224.9741270000002</v>
      </c>
      <c r="P190" s="65">
        <f>10^(-3)*Helena!$C172</f>
        <v>1306.482176</v>
      </c>
      <c r="Q190" s="65">
        <f>10^(-3)*Duluth!$C172</f>
        <v>1177.8871750000001</v>
      </c>
      <c r="R190" s="65">
        <f>10^(-3)*Fairbanks!$C172</f>
        <v>1162.8528209999999</v>
      </c>
    </row>
    <row r="191" spans="1:18">
      <c r="A191" s="50"/>
      <c r="B191" s="67" t="s">
        <v>288</v>
      </c>
      <c r="C191" s="65">
        <f>10^(-3)*Miami!$C173</f>
        <v>1710.2739779999999</v>
      </c>
      <c r="D191" s="65">
        <f>10^(-3)*Houston!$C173</f>
        <v>1608.879132</v>
      </c>
      <c r="E191" s="65">
        <f>10^(-3)*Phoenix!$C173</f>
        <v>1537.0694950000002</v>
      </c>
      <c r="F191" s="65">
        <f>10^(-3)*Atlanta!$C173</f>
        <v>1541.437203</v>
      </c>
      <c r="G191" s="65">
        <f>10^(-3)*LosAngeles!$C173</f>
        <v>1453.8005519999999</v>
      </c>
      <c r="H191" s="65">
        <f>10^(-3)*LasVegas!$C173</f>
        <v>1542.6076200000002</v>
      </c>
      <c r="I191" s="65">
        <f>10^(-3)*SanFrancisco!$C173</f>
        <v>1367.2871640000001</v>
      </c>
      <c r="J191" s="65">
        <f>10^(-3)*Baltimore!$C173</f>
        <v>1465.2383929999999</v>
      </c>
      <c r="K191" s="65">
        <f>10^(-3)*Albuquerque!$C173</f>
        <v>1426.9963970000001</v>
      </c>
      <c r="L191" s="65">
        <f>10^(-3)*Seattle!$C173</f>
        <v>1309.0596290000001</v>
      </c>
      <c r="M191" s="65">
        <f>10^(-3)*Chicago!$C173</f>
        <v>1396.383626</v>
      </c>
      <c r="N191" s="65">
        <f>10^(-3)*Boulder!$C173</f>
        <v>1343.2889830000001</v>
      </c>
      <c r="O191" s="65">
        <f>10^(-3)*Minneapolis!$C173</f>
        <v>1357.700349</v>
      </c>
      <c r="P191" s="65">
        <f>10^(-3)*Helena!$C173</f>
        <v>1286.3703459999999</v>
      </c>
      <c r="Q191" s="65">
        <f>10^(-3)*Duluth!$C173</f>
        <v>1217.836826</v>
      </c>
      <c r="R191" s="65">
        <f>10^(-3)*Fairbanks!$C173</f>
        <v>1172.922131</v>
      </c>
    </row>
    <row r="192" spans="1:18">
      <c r="A192" s="50"/>
      <c r="B192" s="67" t="s">
        <v>282</v>
      </c>
      <c r="C192" s="65">
        <f>10^(-3)*Miami!$C174</f>
        <v>1807.8799480000002</v>
      </c>
      <c r="D192" s="65">
        <f>10^(-3)*Houston!$C174</f>
        <v>1797.067006</v>
      </c>
      <c r="E192" s="65">
        <f>10^(-3)*Phoenix!$C174</f>
        <v>1637.1177299999999</v>
      </c>
      <c r="F192" s="65">
        <f>10^(-3)*Atlanta!$C174</f>
        <v>1658.375777</v>
      </c>
      <c r="G192" s="65">
        <f>10^(-3)*LosAngeles!$C174</f>
        <v>1539.5589040000002</v>
      </c>
      <c r="H192" s="65">
        <f>10^(-3)*LasVegas!$C174</f>
        <v>1584.3932350000002</v>
      </c>
      <c r="I192" s="65">
        <f>10^(-3)*SanFrancisco!$C174</f>
        <v>1376.4095279999999</v>
      </c>
      <c r="J192" s="65">
        <f>10^(-3)*Baltimore!$C174</f>
        <v>1625.7222320000001</v>
      </c>
      <c r="K192" s="65">
        <f>10^(-3)*Albuquerque!$C174</f>
        <v>1491.904205</v>
      </c>
      <c r="L192" s="65">
        <f>10^(-3)*Seattle!$C174</f>
        <v>1426.3416129999998</v>
      </c>
      <c r="M192" s="65">
        <f>10^(-3)*Chicago!$C174</f>
        <v>1618.3686250000001</v>
      </c>
      <c r="N192" s="65">
        <f>10^(-3)*Boulder!$C174</f>
        <v>1402.8245079999999</v>
      </c>
      <c r="O192" s="65">
        <f>10^(-3)*Minneapolis!$C174</f>
        <v>1500.4406719999999</v>
      </c>
      <c r="P192" s="65">
        <f>10^(-3)*Helena!$C174</f>
        <v>1330.485183</v>
      </c>
      <c r="Q192" s="65">
        <f>10^(-3)*Duluth!$C174</f>
        <v>1347.990802</v>
      </c>
      <c r="R192" s="65">
        <f>10^(-3)*Fairbanks!$C174</f>
        <v>1299.6708870000002</v>
      </c>
    </row>
    <row r="193" spans="1:18">
      <c r="A193" s="50"/>
      <c r="B193" s="67" t="s">
        <v>289</v>
      </c>
      <c r="C193" s="65">
        <f>10^(-3)*Miami!$C175</f>
        <v>1910.789528</v>
      </c>
      <c r="D193" s="65">
        <f>10^(-3)*Houston!$C175</f>
        <v>1776.098577</v>
      </c>
      <c r="E193" s="65">
        <f>10^(-3)*Phoenix!$C175</f>
        <v>1838.1477050000001</v>
      </c>
      <c r="F193" s="65">
        <f>10^(-3)*Atlanta!$C175</f>
        <v>1721.121672</v>
      </c>
      <c r="G193" s="65">
        <f>10^(-3)*LosAngeles!$C175</f>
        <v>1496.4620609999999</v>
      </c>
      <c r="H193" s="65">
        <f>10^(-3)*LasVegas!$C175</f>
        <v>1743.336775</v>
      </c>
      <c r="I193" s="65">
        <f>10^(-3)*SanFrancisco!$C175</f>
        <v>1412.948979</v>
      </c>
      <c r="J193" s="65">
        <f>10^(-3)*Baltimore!$C175</f>
        <v>1789.218787</v>
      </c>
      <c r="K193" s="65">
        <f>10^(-3)*Albuquerque!$C175</f>
        <v>1625.1975930000001</v>
      </c>
      <c r="L193" s="65">
        <f>10^(-3)*Seattle!$C175</f>
        <v>1448.2502649999999</v>
      </c>
      <c r="M193" s="65">
        <f>10^(-3)*Chicago!$C175</f>
        <v>1657.553134</v>
      </c>
      <c r="N193" s="65">
        <f>10^(-3)*Boulder!$C175</f>
        <v>1482.316102</v>
      </c>
      <c r="O193" s="65">
        <f>10^(-3)*Minneapolis!$C175</f>
        <v>1662.9865910000001</v>
      </c>
      <c r="P193" s="65">
        <f>10^(-3)*Helena!$C175</f>
        <v>1488.735111</v>
      </c>
      <c r="Q193" s="65">
        <f>10^(-3)*Duluth!$C175</f>
        <v>1506.9055080000001</v>
      </c>
      <c r="R193" s="65">
        <f>10^(-3)*Fairbanks!$C175</f>
        <v>1386.4576320000001</v>
      </c>
    </row>
    <row r="194" spans="1:18">
      <c r="A194" s="50"/>
      <c r="B194" s="67" t="s">
        <v>290</v>
      </c>
      <c r="C194" s="65">
        <f>10^(-3)*Miami!$C176</f>
        <v>1863.580539</v>
      </c>
      <c r="D194" s="65">
        <f>10^(-3)*Houston!$C176</f>
        <v>1911.1032130000001</v>
      </c>
      <c r="E194" s="65">
        <f>10^(-3)*Phoenix!$C176</f>
        <v>1852.64201</v>
      </c>
      <c r="F194" s="65">
        <f>10^(-3)*Atlanta!$C176</f>
        <v>1815.9866910000001</v>
      </c>
      <c r="G194" s="65">
        <f>10^(-3)*LosAngeles!$C176</f>
        <v>1552.9320680000001</v>
      </c>
      <c r="H194" s="65">
        <f>10^(-3)*LasVegas!$C176</f>
        <v>1770.6580160000001</v>
      </c>
      <c r="I194" s="65">
        <f>10^(-3)*SanFrancisco!$C176</f>
        <v>1447.1014990000001</v>
      </c>
      <c r="J194" s="65">
        <f>10^(-3)*Baltimore!$C176</f>
        <v>1847.1499920000001</v>
      </c>
      <c r="K194" s="65">
        <f>10^(-3)*Albuquerque!$C176</f>
        <v>1620.8439040000001</v>
      </c>
      <c r="L194" s="65">
        <f>10^(-3)*Seattle!$C176</f>
        <v>1510.4376569999999</v>
      </c>
      <c r="M194" s="65">
        <f>10^(-3)*Chicago!$C176</f>
        <v>1678.7375950000001</v>
      </c>
      <c r="N194" s="65">
        <f>10^(-3)*Boulder!$C176</f>
        <v>1514.933841</v>
      </c>
      <c r="O194" s="65">
        <f>10^(-3)*Minneapolis!$C176</f>
        <v>1694.2929360000001</v>
      </c>
      <c r="P194" s="65">
        <f>10^(-3)*Helena!$C176</f>
        <v>1486.0211629999999</v>
      </c>
      <c r="Q194" s="65">
        <f>10^(-3)*Duluth!$C176</f>
        <v>1624.0374439999998</v>
      </c>
      <c r="R194" s="65">
        <f>10^(-3)*Fairbanks!$C176</f>
        <v>1385.9860190000002</v>
      </c>
    </row>
    <row r="195" spans="1:18">
      <c r="A195" s="50"/>
      <c r="B195" s="67" t="s">
        <v>291</v>
      </c>
      <c r="C195" s="65">
        <f>10^(-3)*Miami!$C177</f>
        <v>1902.6805900000002</v>
      </c>
      <c r="D195" s="65">
        <f>10^(-3)*Houston!$C177</f>
        <v>1859.4919410000002</v>
      </c>
      <c r="E195" s="65">
        <f>10^(-3)*Phoenix!$C177</f>
        <v>1818.9799090000001</v>
      </c>
      <c r="F195" s="65">
        <f>10^(-3)*Atlanta!$C177</f>
        <v>1758.80539</v>
      </c>
      <c r="G195" s="65">
        <f>10^(-3)*LosAngeles!$C177</f>
        <v>1708.7470109999999</v>
      </c>
      <c r="H195" s="65">
        <f>10^(-3)*LasVegas!$C177</f>
        <v>1765.237971</v>
      </c>
      <c r="I195" s="65">
        <f>10^(-3)*SanFrancisco!$C177</f>
        <v>1394.3613640000001</v>
      </c>
      <c r="J195" s="65">
        <f>10^(-3)*Baltimore!$C177</f>
        <v>1899.310784</v>
      </c>
      <c r="K195" s="65">
        <f>10^(-3)*Albuquerque!$C177</f>
        <v>1653.1273209999999</v>
      </c>
      <c r="L195" s="65">
        <f>10^(-3)*Seattle!$C177</f>
        <v>1489.305568</v>
      </c>
      <c r="M195" s="65">
        <f>10^(-3)*Chicago!$C177</f>
        <v>1765.7942660000001</v>
      </c>
      <c r="N195" s="65">
        <f>10^(-3)*Boulder!$C177</f>
        <v>1508.940926</v>
      </c>
      <c r="O195" s="65">
        <f>10^(-3)*Minneapolis!$C177</f>
        <v>1665.4973200000002</v>
      </c>
      <c r="P195" s="65">
        <f>10^(-3)*Helena!$C177</f>
        <v>1455.076546</v>
      </c>
      <c r="Q195" s="65">
        <f>10^(-3)*Duluth!$C177</f>
        <v>1527.7303280000001</v>
      </c>
      <c r="R195" s="65">
        <f>10^(-3)*Fairbanks!$C177</f>
        <v>1379.3368910000002</v>
      </c>
    </row>
    <row r="196" spans="1:18">
      <c r="A196" s="50"/>
      <c r="B196" s="67" t="s">
        <v>292</v>
      </c>
      <c r="C196" s="65">
        <f>10^(-3)*Miami!$C178</f>
        <v>1827.9241510000002</v>
      </c>
      <c r="D196" s="65">
        <f>10^(-3)*Houston!$C178</f>
        <v>1833.7932700000001</v>
      </c>
      <c r="E196" s="65">
        <f>10^(-3)*Phoenix!$C178</f>
        <v>1801.305709</v>
      </c>
      <c r="F196" s="65">
        <f>10^(-3)*Atlanta!$C178</f>
        <v>1687.428075</v>
      </c>
      <c r="G196" s="65">
        <f>10^(-3)*LosAngeles!$C178</f>
        <v>1575.0559779999999</v>
      </c>
      <c r="H196" s="65">
        <f>10^(-3)*LasVegas!$C178</f>
        <v>1714.1260419999999</v>
      </c>
      <c r="I196" s="65">
        <f>10^(-3)*SanFrancisco!$C178</f>
        <v>1535.1797549999999</v>
      </c>
      <c r="J196" s="65">
        <f>10^(-3)*Baltimore!$C178</f>
        <v>1602.715175</v>
      </c>
      <c r="K196" s="65">
        <f>10^(-3)*Albuquerque!$C178</f>
        <v>1533.9226669999998</v>
      </c>
      <c r="L196" s="65">
        <f>10^(-3)*Seattle!$C178</f>
        <v>1497.8693130000001</v>
      </c>
      <c r="M196" s="65">
        <f>10^(-3)*Chicago!$C178</f>
        <v>1587.005905</v>
      </c>
      <c r="N196" s="65">
        <f>10^(-3)*Boulder!$C178</f>
        <v>1428.0674160000001</v>
      </c>
      <c r="O196" s="65">
        <f>10^(-3)*Minneapolis!$C178</f>
        <v>1558.8234150000001</v>
      </c>
      <c r="P196" s="65">
        <f>10^(-3)*Helena!$C178</f>
        <v>1389.0343170000001</v>
      </c>
      <c r="Q196" s="65">
        <f>10^(-3)*Duluth!$C178</f>
        <v>1487.75099</v>
      </c>
      <c r="R196" s="65">
        <f>10^(-3)*Fairbanks!$C178</f>
        <v>1248.253428</v>
      </c>
    </row>
    <row r="197" spans="1:18">
      <c r="A197" s="50"/>
      <c r="B197" s="67" t="s">
        <v>293</v>
      </c>
      <c r="C197" s="65">
        <f>10^(-3)*Miami!$C179</f>
        <v>1820.810874</v>
      </c>
      <c r="D197" s="65">
        <f>10^(-3)*Houston!$C179</f>
        <v>1677.4970450000001</v>
      </c>
      <c r="E197" s="65">
        <f>10^(-3)*Phoenix!$C179</f>
        <v>1638.1031680000001</v>
      </c>
      <c r="F197" s="65">
        <f>10^(-3)*Atlanta!$C179</f>
        <v>1556.3742339999999</v>
      </c>
      <c r="G197" s="65">
        <f>10^(-3)*LosAngeles!$C179</f>
        <v>1494.734784</v>
      </c>
      <c r="H197" s="65">
        <f>10^(-3)*LasVegas!$C179</f>
        <v>1566.6521890000001</v>
      </c>
      <c r="I197" s="65">
        <f>10^(-3)*SanFrancisco!$C179</f>
        <v>1414.431746</v>
      </c>
      <c r="J197" s="65">
        <f>10^(-3)*Baltimore!$C179</f>
        <v>1550.009335</v>
      </c>
      <c r="K197" s="65">
        <f>10^(-3)*Albuquerque!$C179</f>
        <v>1450.7607679999999</v>
      </c>
      <c r="L197" s="65">
        <f>10^(-3)*Seattle!$C179</f>
        <v>1377.593034</v>
      </c>
      <c r="M197" s="65">
        <f>10^(-3)*Chicago!$C179</f>
        <v>1487.7605800000001</v>
      </c>
      <c r="N197" s="65">
        <f>10^(-3)*Boulder!$C179</f>
        <v>1379.5917320000001</v>
      </c>
      <c r="O197" s="65">
        <f>10^(-3)*Minneapolis!$C179</f>
        <v>1383.377747</v>
      </c>
      <c r="P197" s="65">
        <f>10^(-3)*Helena!$C179</f>
        <v>1342.6944290000001</v>
      </c>
      <c r="Q197" s="65">
        <f>10^(-3)*Duluth!$C179</f>
        <v>1290.248863</v>
      </c>
      <c r="R197" s="65">
        <f>10^(-3)*Fairbanks!$C179</f>
        <v>1176.8025660000001</v>
      </c>
    </row>
    <row r="198" spans="1:18">
      <c r="A198" s="50"/>
      <c r="B198" s="67" t="s">
        <v>294</v>
      </c>
      <c r="C198" s="65">
        <f>10^(-3)*Miami!$C180</f>
        <v>1675.0100870000001</v>
      </c>
      <c r="D198" s="65">
        <f>10^(-3)*Houston!$C180</f>
        <v>1604.5907260000001</v>
      </c>
      <c r="E198" s="65">
        <f>10^(-3)*Phoenix!$C180</f>
        <v>1525.5938200000001</v>
      </c>
      <c r="F198" s="65">
        <f>10^(-3)*Atlanta!$C180</f>
        <v>1438.3526629999999</v>
      </c>
      <c r="G198" s="65">
        <f>10^(-3)*LosAngeles!$C180</f>
        <v>1405.2346229999998</v>
      </c>
      <c r="H198" s="65">
        <f>10^(-3)*LasVegas!$C180</f>
        <v>1409.1517369999999</v>
      </c>
      <c r="I198" s="65">
        <f>10^(-3)*SanFrancisco!$C180</f>
        <v>1335.4323529999999</v>
      </c>
      <c r="J198" s="65">
        <f>10^(-3)*Baltimore!$C180</f>
        <v>1495.909793</v>
      </c>
      <c r="K198" s="65">
        <f>10^(-3)*Albuquerque!$C180</f>
        <v>1337.3083550000001</v>
      </c>
      <c r="L198" s="65">
        <f>10^(-3)*Seattle!$C180</f>
        <v>1283.8313400000002</v>
      </c>
      <c r="M198" s="65">
        <f>10^(-3)*Chicago!$C180</f>
        <v>1500.472047</v>
      </c>
      <c r="N198" s="65">
        <f>10^(-3)*Boulder!$C180</f>
        <v>1264.8974890000002</v>
      </c>
      <c r="O198" s="65">
        <f>10^(-3)*Minneapolis!$C180</f>
        <v>1332.1792190000001</v>
      </c>
      <c r="P198" s="65">
        <f>10^(-3)*Helena!$C180</f>
        <v>1189.02945</v>
      </c>
      <c r="Q198" s="65">
        <f>10^(-3)*Duluth!$C180</f>
        <v>1179.2968060000001</v>
      </c>
      <c r="R198" s="65">
        <f>10^(-3)*Fairbanks!$C180</f>
        <v>1180.4149159999999</v>
      </c>
    </row>
    <row r="199" spans="1:18">
      <c r="A199" s="50"/>
      <c r="B199" s="67" t="s">
        <v>295</v>
      </c>
      <c r="C199" s="65">
        <f>10^(-3)*Miami!$C181</f>
        <v>1623.0475930000002</v>
      </c>
      <c r="D199" s="65">
        <f>10^(-3)*Houston!$C181</f>
        <v>1540.369872</v>
      </c>
      <c r="E199" s="65">
        <f>10^(-3)*Phoenix!$C181</f>
        <v>1441.551072</v>
      </c>
      <c r="F199" s="65">
        <f>10^(-3)*Atlanta!$C181</f>
        <v>1442.4721470000002</v>
      </c>
      <c r="G199" s="65">
        <f>10^(-3)*LosAngeles!$C181</f>
        <v>1383.230642</v>
      </c>
      <c r="H199" s="65">
        <f>10^(-3)*LasVegas!$C181</f>
        <v>1389.0441040000001</v>
      </c>
      <c r="I199" s="65">
        <f>10^(-3)*SanFrancisco!$C181</f>
        <v>1225.2943049999999</v>
      </c>
      <c r="J199" s="65">
        <f>10^(-3)*Baltimore!$C181</f>
        <v>1312.393002</v>
      </c>
      <c r="K199" s="65">
        <f>10^(-3)*Albuquerque!$C181</f>
        <v>1233.9616799999999</v>
      </c>
      <c r="L199" s="65">
        <f>10^(-3)*Seattle!$C181</f>
        <v>1186.8524150000001</v>
      </c>
      <c r="M199" s="65">
        <f>10^(-3)*Chicago!$C181</f>
        <v>1191.7840660000002</v>
      </c>
      <c r="N199" s="65">
        <f>10^(-3)*Boulder!$C181</f>
        <v>1173.853165</v>
      </c>
      <c r="O199" s="65">
        <f>10^(-3)*Minneapolis!$C181</f>
        <v>1185.4094410000002</v>
      </c>
      <c r="P199" s="65">
        <f>10^(-3)*Helena!$C181</f>
        <v>1173.68219</v>
      </c>
      <c r="Q199" s="65">
        <f>10^(-3)*Duluth!$C181</f>
        <v>1178.03376</v>
      </c>
      <c r="R199" s="65">
        <f>10^(-3)*Fairbanks!$C181</f>
        <v>1177.1412890000001</v>
      </c>
    </row>
    <row r="200" spans="1:18">
      <c r="A200" s="50"/>
      <c r="B200" s="67" t="s">
        <v>296</v>
      </c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</row>
    <row r="201" spans="1:18">
      <c r="A201" s="50"/>
      <c r="B201" s="51" t="s">
        <v>285</v>
      </c>
      <c r="C201" s="65" t="str">
        <f>Miami!$D170</f>
        <v>23-JAN-16:10</v>
      </c>
      <c r="D201" s="65" t="str">
        <f>Houston!$D170</f>
        <v>03-JAN-08:00</v>
      </c>
      <c r="E201" s="65" t="str">
        <f>Phoenix!$D170</f>
        <v>26-JAN-16:10</v>
      </c>
      <c r="F201" s="65" t="str">
        <f>Atlanta!$D170</f>
        <v>23-JAN-16:10</v>
      </c>
      <c r="G201" s="65" t="str">
        <f>LosAngeles!$D170</f>
        <v>25-JAN-16:10</v>
      </c>
      <c r="H201" s="65" t="str">
        <f>LasVegas!$D170</f>
        <v>18-JAN-16:10</v>
      </c>
      <c r="I201" s="65" t="str">
        <f>SanFrancisco!$D170</f>
        <v>06-JAN-16:10</v>
      </c>
      <c r="J201" s="65" t="str">
        <f>Baltimore!$D170</f>
        <v>09-JAN-08:00</v>
      </c>
      <c r="K201" s="65" t="str">
        <f>Albuquerque!$D170</f>
        <v>26-JAN-16:10</v>
      </c>
      <c r="L201" s="65" t="str">
        <f>Seattle!$D170</f>
        <v>09-JAN-08:00</v>
      </c>
      <c r="M201" s="65" t="str">
        <f>Chicago!$D170</f>
        <v>17-JAN-08:30</v>
      </c>
      <c r="N201" s="65" t="str">
        <f>Boulder!$D170</f>
        <v>27-JAN-16:10</v>
      </c>
      <c r="O201" s="65" t="str">
        <f>Minneapolis!$D170</f>
        <v>31-JAN-08:09</v>
      </c>
      <c r="P201" s="65" t="str">
        <f>Helena!$D170</f>
        <v>10-JAN-08:09</v>
      </c>
      <c r="Q201" s="65" t="str">
        <f>Duluth!$D170</f>
        <v>10-JAN-08:50</v>
      </c>
      <c r="R201" s="65" t="str">
        <f>Fairbanks!$D170</f>
        <v>05-JAN-08:30</v>
      </c>
    </row>
    <row r="202" spans="1:18">
      <c r="A202" s="50"/>
      <c r="B202" s="51" t="s">
        <v>286</v>
      </c>
      <c r="C202" s="65" t="str">
        <f>Miami!$D171</f>
        <v>22-FEB-16:10</v>
      </c>
      <c r="D202" s="65" t="str">
        <f>Houston!$D171</f>
        <v>15-FEB-16:10</v>
      </c>
      <c r="E202" s="65" t="str">
        <f>Phoenix!$D171</f>
        <v>28-FEB-16:10</v>
      </c>
      <c r="F202" s="65" t="str">
        <f>Atlanta!$D171</f>
        <v>22-FEB-08:09</v>
      </c>
      <c r="G202" s="65" t="str">
        <f>LosAngeles!$D171</f>
        <v>13-FEB-11:00</v>
      </c>
      <c r="H202" s="65" t="str">
        <f>LasVegas!$D171</f>
        <v>07-FEB-16:10</v>
      </c>
      <c r="I202" s="65" t="str">
        <f>SanFrancisco!$D171</f>
        <v>15-FEB-16:10</v>
      </c>
      <c r="J202" s="65" t="str">
        <f>Baltimore!$D171</f>
        <v>15-FEB-16:10</v>
      </c>
      <c r="K202" s="65" t="str">
        <f>Albuquerque!$D171</f>
        <v>14-FEB-16:10</v>
      </c>
      <c r="L202" s="65" t="str">
        <f>Seattle!$D171</f>
        <v>21-FEB-16:10</v>
      </c>
      <c r="M202" s="65" t="str">
        <f>Chicago!$D171</f>
        <v>27-FEB-08:09</v>
      </c>
      <c r="N202" s="65" t="str">
        <f>Boulder!$D171</f>
        <v>09-FEB-08:09</v>
      </c>
      <c r="O202" s="65" t="str">
        <f>Minneapolis!$D171</f>
        <v>13-FEB-08:00</v>
      </c>
      <c r="P202" s="65" t="str">
        <f>Helena!$D171</f>
        <v>02-FEB-16:10</v>
      </c>
      <c r="Q202" s="65" t="str">
        <f>Duluth!$D171</f>
        <v>03-FEB-08:09</v>
      </c>
      <c r="R202" s="65" t="str">
        <f>Fairbanks!$D171</f>
        <v>15-FEB-08:39</v>
      </c>
    </row>
    <row r="203" spans="1:18">
      <c r="A203" s="50"/>
      <c r="B203" s="67" t="s">
        <v>287</v>
      </c>
      <c r="C203" s="65" t="str">
        <f>Miami!$D172</f>
        <v>13-MAR-15:30</v>
      </c>
      <c r="D203" s="65" t="str">
        <f>Houston!$D172</f>
        <v>28-MAR-15:09</v>
      </c>
      <c r="E203" s="65" t="str">
        <f>Phoenix!$D172</f>
        <v>17-MAR-15:39</v>
      </c>
      <c r="F203" s="65" t="str">
        <f>Atlanta!$D172</f>
        <v>28-MAR-15:50</v>
      </c>
      <c r="G203" s="65" t="str">
        <f>LosAngeles!$D172</f>
        <v>31-MAR-15:09</v>
      </c>
      <c r="H203" s="65" t="str">
        <f>LasVegas!$D172</f>
        <v>31-MAR-15:09</v>
      </c>
      <c r="I203" s="65" t="str">
        <f>SanFrancisco!$D172</f>
        <v>20-MAR-15:09</v>
      </c>
      <c r="J203" s="65" t="str">
        <f>Baltimore!$D172</f>
        <v>09-MAR-16:10</v>
      </c>
      <c r="K203" s="65" t="str">
        <f>Albuquerque!$D172</f>
        <v>02-MAR-16:10</v>
      </c>
      <c r="L203" s="65" t="str">
        <f>Seattle!$D172</f>
        <v>29-MAR-15:09</v>
      </c>
      <c r="M203" s="65" t="str">
        <f>Chicago!$D172</f>
        <v>31-MAR-15:00</v>
      </c>
      <c r="N203" s="65" t="str">
        <f>Boulder!$D172</f>
        <v>30-MAR-15:09</v>
      </c>
      <c r="O203" s="65" t="str">
        <f>Minneapolis!$D172</f>
        <v>23-MAR-15:00</v>
      </c>
      <c r="P203" s="65" t="str">
        <f>Helena!$D172</f>
        <v>30-MAR-15:09</v>
      </c>
      <c r="Q203" s="65" t="str">
        <f>Duluth!$D172</f>
        <v>20-MAR-07:30</v>
      </c>
      <c r="R203" s="65" t="str">
        <f>Fairbanks!$D172</f>
        <v>24-MAR-07:10</v>
      </c>
    </row>
    <row r="204" spans="1:18">
      <c r="A204" s="50"/>
      <c r="B204" s="67" t="s">
        <v>288</v>
      </c>
      <c r="C204" s="65" t="str">
        <f>Miami!$D173</f>
        <v>04-APR-15:00</v>
      </c>
      <c r="D204" s="65" t="str">
        <f>Houston!$D173</f>
        <v>20-APR-15:09</v>
      </c>
      <c r="E204" s="65" t="str">
        <f>Phoenix!$D173</f>
        <v>03-APR-15:30</v>
      </c>
      <c r="F204" s="65" t="str">
        <f>Atlanta!$D173</f>
        <v>20-APR-15:00</v>
      </c>
      <c r="G204" s="65" t="str">
        <f>LosAngeles!$D173</f>
        <v>11-APR-15:00</v>
      </c>
      <c r="H204" s="65" t="str">
        <f>LasVegas!$D173</f>
        <v>21-APR-15:09</v>
      </c>
      <c r="I204" s="65" t="str">
        <f>SanFrancisco!$D173</f>
        <v>13-APR-15:09</v>
      </c>
      <c r="J204" s="65" t="str">
        <f>Baltimore!$D173</f>
        <v>04-APR-15:00</v>
      </c>
      <c r="K204" s="65" t="str">
        <f>Albuquerque!$D173</f>
        <v>21-APR-15:50</v>
      </c>
      <c r="L204" s="65" t="str">
        <f>Seattle!$D173</f>
        <v>14-APR-15:09</v>
      </c>
      <c r="M204" s="65" t="str">
        <f>Chicago!$D173</f>
        <v>10-APR-08:00</v>
      </c>
      <c r="N204" s="65" t="str">
        <f>Boulder!$D173</f>
        <v>26-APR-15:00</v>
      </c>
      <c r="O204" s="65" t="str">
        <f>Minneapolis!$D173</f>
        <v>14-APR-15:00</v>
      </c>
      <c r="P204" s="65" t="str">
        <f>Helena!$D173</f>
        <v>06-APR-15:30</v>
      </c>
      <c r="Q204" s="65" t="str">
        <f>Duluth!$D173</f>
        <v>05-APR-07:00</v>
      </c>
      <c r="R204" s="65" t="str">
        <f>Fairbanks!$D173</f>
        <v>14-APR-07:30</v>
      </c>
    </row>
    <row r="205" spans="1:18">
      <c r="A205" s="50"/>
      <c r="B205" s="67" t="s">
        <v>282</v>
      </c>
      <c r="C205" s="65" t="str">
        <f>Miami!$D174</f>
        <v>15-MAY-15:00</v>
      </c>
      <c r="D205" s="65" t="str">
        <f>Houston!$D174</f>
        <v>18-MAY-15:30</v>
      </c>
      <c r="E205" s="65" t="str">
        <f>Phoenix!$D174</f>
        <v>30-MAY-15:00</v>
      </c>
      <c r="F205" s="65" t="str">
        <f>Atlanta!$D174</f>
        <v>31-MAY-15:00</v>
      </c>
      <c r="G205" s="65" t="str">
        <f>LosAngeles!$D174</f>
        <v>30-MAY-07:49</v>
      </c>
      <c r="H205" s="65" t="str">
        <f>LasVegas!$D174</f>
        <v>31-MAY-15:00</v>
      </c>
      <c r="I205" s="65" t="str">
        <f>SanFrancisco!$D174</f>
        <v>25-MAY-15:50</v>
      </c>
      <c r="J205" s="65" t="str">
        <f>Baltimore!$D174</f>
        <v>31-MAY-15:50</v>
      </c>
      <c r="K205" s="65" t="str">
        <f>Albuquerque!$D174</f>
        <v>31-MAY-15:00</v>
      </c>
      <c r="L205" s="65" t="str">
        <f>Seattle!$D174</f>
        <v>04-MAY-15:09</v>
      </c>
      <c r="M205" s="65" t="str">
        <f>Chicago!$D174</f>
        <v>30-MAY-08:00</v>
      </c>
      <c r="N205" s="65" t="str">
        <f>Boulder!$D174</f>
        <v>24-MAY-15:00</v>
      </c>
      <c r="O205" s="65" t="str">
        <f>Minneapolis!$D174</f>
        <v>31-MAY-15:09</v>
      </c>
      <c r="P205" s="65" t="str">
        <f>Helena!$D174</f>
        <v>16-MAY-15:00</v>
      </c>
      <c r="Q205" s="65" t="str">
        <f>Duluth!$D174</f>
        <v>31-MAY-15:00</v>
      </c>
      <c r="R205" s="65" t="str">
        <f>Fairbanks!$D174</f>
        <v>30-MAY-15:09</v>
      </c>
    </row>
    <row r="206" spans="1:18">
      <c r="A206" s="50"/>
      <c r="B206" s="67" t="s">
        <v>289</v>
      </c>
      <c r="C206" s="65" t="str">
        <f>Miami!$D175</f>
        <v>27-JUN-15:50</v>
      </c>
      <c r="D206" s="65" t="str">
        <f>Houston!$D175</f>
        <v>29-JUN-15:00</v>
      </c>
      <c r="E206" s="65" t="str">
        <f>Phoenix!$D175</f>
        <v>28-JUN-15:00</v>
      </c>
      <c r="F206" s="65" t="str">
        <f>Atlanta!$D175</f>
        <v>08-JUN-15:00</v>
      </c>
      <c r="G206" s="65" t="str">
        <f>LosAngeles!$D175</f>
        <v>28-JUN-15:00</v>
      </c>
      <c r="H206" s="65" t="str">
        <f>LasVegas!$D175</f>
        <v>27-JUN-15:00</v>
      </c>
      <c r="I206" s="65" t="str">
        <f>SanFrancisco!$D175</f>
        <v>16-JUN-15:00</v>
      </c>
      <c r="J206" s="65" t="str">
        <f>Baltimore!$D175</f>
        <v>30-JUN-15:00</v>
      </c>
      <c r="K206" s="65" t="str">
        <f>Albuquerque!$D175</f>
        <v>29-JUN-15:30</v>
      </c>
      <c r="L206" s="65" t="str">
        <f>Seattle!$D175</f>
        <v>28-JUN-15:09</v>
      </c>
      <c r="M206" s="65" t="str">
        <f>Chicago!$D175</f>
        <v>08-JUN-12:00</v>
      </c>
      <c r="N206" s="65" t="str">
        <f>Boulder!$D175</f>
        <v>27-JUN-15:30</v>
      </c>
      <c r="O206" s="65" t="str">
        <f>Minneapolis!$D175</f>
        <v>29-JUN-15:00</v>
      </c>
      <c r="P206" s="65" t="str">
        <f>Helena!$D175</f>
        <v>26-JUN-15:20</v>
      </c>
      <c r="Q206" s="65" t="str">
        <f>Duluth!$D175</f>
        <v>14-JUN-15:50</v>
      </c>
      <c r="R206" s="65" t="str">
        <f>Fairbanks!$D175</f>
        <v>21-JUN-15:00</v>
      </c>
    </row>
    <row r="207" spans="1:18">
      <c r="A207" s="50"/>
      <c r="B207" s="67" t="s">
        <v>290</v>
      </c>
      <c r="C207" s="65" t="str">
        <f>Miami!$D176</f>
        <v>13-JUL-15:39</v>
      </c>
      <c r="D207" s="65" t="str">
        <f>Houston!$D176</f>
        <v>18-JUL-15:00</v>
      </c>
      <c r="E207" s="65" t="str">
        <f>Phoenix!$D176</f>
        <v>11-JUL-15:00</v>
      </c>
      <c r="F207" s="65" t="str">
        <f>Atlanta!$D176</f>
        <v>03-JUL-15:00</v>
      </c>
      <c r="G207" s="65" t="str">
        <f>LosAngeles!$D176</f>
        <v>20-JUL-15:09</v>
      </c>
      <c r="H207" s="65" t="str">
        <f>LasVegas!$D176</f>
        <v>26-JUL-15:09</v>
      </c>
      <c r="I207" s="65" t="str">
        <f>SanFrancisco!$D176</f>
        <v>03-JUL-15:09</v>
      </c>
      <c r="J207" s="65" t="str">
        <f>Baltimore!$D176</f>
        <v>25-JUL-15:30</v>
      </c>
      <c r="K207" s="65" t="str">
        <f>Albuquerque!$D176</f>
        <v>03-JUL-15:30</v>
      </c>
      <c r="L207" s="65" t="str">
        <f>Seattle!$D176</f>
        <v>31-JUL-15:00</v>
      </c>
      <c r="M207" s="65" t="str">
        <f>Chicago!$D176</f>
        <v>13-JUL-15:09</v>
      </c>
      <c r="N207" s="65" t="str">
        <f>Boulder!$D176</f>
        <v>18-JUL-15:09</v>
      </c>
      <c r="O207" s="65" t="str">
        <f>Minneapolis!$D176</f>
        <v>13-JUL-15:00</v>
      </c>
      <c r="P207" s="65" t="str">
        <f>Helena!$D176</f>
        <v>21-JUL-15:00</v>
      </c>
      <c r="Q207" s="65" t="str">
        <f>Duluth!$D176</f>
        <v>07-JUL-07:00</v>
      </c>
      <c r="R207" s="65" t="str">
        <f>Fairbanks!$D176</f>
        <v>03-JUL-15:00</v>
      </c>
    </row>
    <row r="208" spans="1:18">
      <c r="A208" s="50"/>
      <c r="B208" s="67" t="s">
        <v>291</v>
      </c>
      <c r="C208" s="65" t="str">
        <f>Miami!$D177</f>
        <v>21-AUG-15:09</v>
      </c>
      <c r="D208" s="65" t="str">
        <f>Houston!$D177</f>
        <v>31-AUG-15:00</v>
      </c>
      <c r="E208" s="65" t="str">
        <f>Phoenix!$D177</f>
        <v>02-AUG-15:20</v>
      </c>
      <c r="F208" s="65" t="str">
        <f>Atlanta!$D177</f>
        <v>14-AUG-15:30</v>
      </c>
      <c r="G208" s="65" t="str">
        <f>LosAngeles!$D177</f>
        <v>09-AUG-15:09</v>
      </c>
      <c r="H208" s="65" t="str">
        <f>LasVegas!$D177</f>
        <v>02-AUG-15:09</v>
      </c>
      <c r="I208" s="65" t="str">
        <f>SanFrancisco!$D177</f>
        <v>14-AUG-15:09</v>
      </c>
      <c r="J208" s="65" t="str">
        <f>Baltimore!$D177</f>
        <v>09-AUG-15:09</v>
      </c>
      <c r="K208" s="65" t="str">
        <f>Albuquerque!$D177</f>
        <v>01-AUG-15:09</v>
      </c>
      <c r="L208" s="65" t="str">
        <f>Seattle!$D177</f>
        <v>18-AUG-15:09</v>
      </c>
      <c r="M208" s="65" t="str">
        <f>Chicago!$D177</f>
        <v>04-AUG-15:50</v>
      </c>
      <c r="N208" s="65" t="str">
        <f>Boulder!$D177</f>
        <v>30-AUG-15:30</v>
      </c>
      <c r="O208" s="65" t="str">
        <f>Minneapolis!$D177</f>
        <v>25-AUG-15:00</v>
      </c>
      <c r="P208" s="65" t="str">
        <f>Helena!$D177</f>
        <v>09-AUG-15:00</v>
      </c>
      <c r="Q208" s="65" t="str">
        <f>Duluth!$D177</f>
        <v>11-AUG-15:00</v>
      </c>
      <c r="R208" s="65" t="str">
        <f>Fairbanks!$D177</f>
        <v>15-AUG-15:09</v>
      </c>
    </row>
    <row r="209" spans="1:18">
      <c r="A209" s="50"/>
      <c r="B209" s="67" t="s">
        <v>292</v>
      </c>
      <c r="C209" s="65" t="str">
        <f>Miami!$D178</f>
        <v>11-SEP-15:09</v>
      </c>
      <c r="D209" s="65" t="str">
        <f>Houston!$D178</f>
        <v>15-SEP-15:20</v>
      </c>
      <c r="E209" s="65" t="str">
        <f>Phoenix!$D178</f>
        <v>12-SEP-15:09</v>
      </c>
      <c r="F209" s="65" t="str">
        <f>Atlanta!$D178</f>
        <v>05-SEP-15:00</v>
      </c>
      <c r="G209" s="65" t="str">
        <f>LosAngeles!$D178</f>
        <v>07-SEP-08:00</v>
      </c>
      <c r="H209" s="65" t="str">
        <f>LasVegas!$D178</f>
        <v>01-SEP-15:09</v>
      </c>
      <c r="I209" s="65" t="str">
        <f>SanFrancisco!$D178</f>
        <v>28-SEP-15:09</v>
      </c>
      <c r="J209" s="65" t="str">
        <f>Baltimore!$D178</f>
        <v>13-SEP-15:09</v>
      </c>
      <c r="K209" s="65" t="str">
        <f>Albuquerque!$D178</f>
        <v>13-SEP-15:09</v>
      </c>
      <c r="L209" s="65" t="str">
        <f>Seattle!$D178</f>
        <v>01-SEP-15:50</v>
      </c>
      <c r="M209" s="65" t="str">
        <f>Chicago!$D178</f>
        <v>07-SEP-12:00</v>
      </c>
      <c r="N209" s="65" t="str">
        <f>Boulder!$D178</f>
        <v>01-SEP-15:00</v>
      </c>
      <c r="O209" s="65" t="str">
        <f>Minneapolis!$D178</f>
        <v>22-SEP-15:00</v>
      </c>
      <c r="P209" s="65" t="str">
        <f>Helena!$D178</f>
        <v>01-SEP-15:00</v>
      </c>
      <c r="Q209" s="65" t="str">
        <f>Duluth!$D178</f>
        <v>07-SEP-15:30</v>
      </c>
      <c r="R209" s="65" t="str">
        <f>Fairbanks!$D178</f>
        <v>07-SEP-15:00</v>
      </c>
    </row>
    <row r="210" spans="1:18">
      <c r="A210" s="50"/>
      <c r="B210" s="67" t="s">
        <v>293</v>
      </c>
      <c r="C210" s="65" t="str">
        <f>Miami!$D179</f>
        <v>06-OCT-15:50</v>
      </c>
      <c r="D210" s="65" t="str">
        <f>Houston!$D179</f>
        <v>30-OCT-15:09</v>
      </c>
      <c r="E210" s="65" t="str">
        <f>Phoenix!$D179</f>
        <v>03-OCT-12:50</v>
      </c>
      <c r="F210" s="65" t="str">
        <f>Atlanta!$D179</f>
        <v>20-OCT-15:00</v>
      </c>
      <c r="G210" s="65" t="str">
        <f>LosAngeles!$D179</f>
        <v>05-OCT-15:00</v>
      </c>
      <c r="H210" s="65" t="str">
        <f>LasVegas!$D179</f>
        <v>03-OCT-15:09</v>
      </c>
      <c r="I210" s="65" t="str">
        <f>SanFrancisco!$D179</f>
        <v>13-OCT-15:09</v>
      </c>
      <c r="J210" s="65" t="str">
        <f>Baltimore!$D179</f>
        <v>12-OCT-15:09</v>
      </c>
      <c r="K210" s="65" t="str">
        <f>Albuquerque!$D179</f>
        <v>11-OCT-15:50</v>
      </c>
      <c r="L210" s="65" t="str">
        <f>Seattle!$D179</f>
        <v>17-OCT-15:09</v>
      </c>
      <c r="M210" s="65" t="str">
        <f>Chicago!$D179</f>
        <v>31-OCT-07:00</v>
      </c>
      <c r="N210" s="65" t="str">
        <f>Boulder!$D179</f>
        <v>05-OCT-15:30</v>
      </c>
      <c r="O210" s="65" t="str">
        <f>Minneapolis!$D179</f>
        <v>06-OCT-15:09</v>
      </c>
      <c r="P210" s="65" t="str">
        <f>Helena!$D179</f>
        <v>06-OCT-15:20</v>
      </c>
      <c r="Q210" s="65" t="str">
        <f>Duluth!$D179</f>
        <v>27-OCT-15:09</v>
      </c>
      <c r="R210" s="65" t="str">
        <f>Fairbanks!$D179</f>
        <v>24-OCT-07:10</v>
      </c>
    </row>
    <row r="211" spans="1:18">
      <c r="A211" s="50"/>
      <c r="B211" s="67" t="s">
        <v>294</v>
      </c>
      <c r="C211" s="65" t="str">
        <f>Miami!$D180</f>
        <v>07-NOV-16:10</v>
      </c>
      <c r="D211" s="65" t="str">
        <f>Houston!$D180</f>
        <v>27-NOV-16:00</v>
      </c>
      <c r="E211" s="65" t="str">
        <f>Phoenix!$D180</f>
        <v>13-NOV-16:10</v>
      </c>
      <c r="F211" s="65" t="str">
        <f>Atlanta!$D180</f>
        <v>21-NOV-16:10</v>
      </c>
      <c r="G211" s="65" t="str">
        <f>LosAngeles!$D180</f>
        <v>09-NOV-16:10</v>
      </c>
      <c r="H211" s="65" t="str">
        <f>LasVegas!$D180</f>
        <v>10-NOV-16:10</v>
      </c>
      <c r="I211" s="65" t="str">
        <f>SanFrancisco!$D180</f>
        <v>16-NOV-16:10</v>
      </c>
      <c r="J211" s="65" t="str">
        <f>Baltimore!$D180</f>
        <v>03-NOV-15:09</v>
      </c>
      <c r="K211" s="65" t="str">
        <f>Albuquerque!$D180</f>
        <v>01-NOV-15:09</v>
      </c>
      <c r="L211" s="65" t="str">
        <f>Seattle!$D180</f>
        <v>03-NOV-15:09</v>
      </c>
      <c r="M211" s="65" t="str">
        <f>Chicago!$D180</f>
        <v>02-NOV-07:00</v>
      </c>
      <c r="N211" s="65" t="str">
        <f>Boulder!$D180</f>
        <v>10-NOV-13:00</v>
      </c>
      <c r="O211" s="65" t="str">
        <f>Minneapolis!$D180</f>
        <v>02-NOV-15:09</v>
      </c>
      <c r="P211" s="65" t="str">
        <f>Helena!$D180</f>
        <v>21-NOV-16:10</v>
      </c>
      <c r="Q211" s="65" t="str">
        <f>Duluth!$D180</f>
        <v>27-NOV-08:39</v>
      </c>
      <c r="R211" s="65" t="str">
        <f>Fairbanks!$D180</f>
        <v>03-NOV-07:00</v>
      </c>
    </row>
    <row r="212" spans="1:18">
      <c r="A212" s="50"/>
      <c r="B212" s="67" t="s">
        <v>295</v>
      </c>
      <c r="C212" s="65" t="str">
        <f>Miami!$D181</f>
        <v>15-DEC-16:10</v>
      </c>
      <c r="D212" s="65" t="str">
        <f>Houston!$D181</f>
        <v>19-DEC-16:10</v>
      </c>
      <c r="E212" s="65" t="str">
        <f>Phoenix!$D181</f>
        <v>11-DEC-16:10</v>
      </c>
      <c r="F212" s="65" t="str">
        <f>Atlanta!$D181</f>
        <v>26-DEC-08:00</v>
      </c>
      <c r="G212" s="65" t="str">
        <f>LosAngeles!$D181</f>
        <v>19-DEC-13:20</v>
      </c>
      <c r="H212" s="65" t="str">
        <f>LasVegas!$D181</f>
        <v>05-DEC-16:10</v>
      </c>
      <c r="I212" s="65" t="str">
        <f>SanFrancisco!$D181</f>
        <v>20-DEC-08:09</v>
      </c>
      <c r="J212" s="65" t="str">
        <f>Baltimore!$D181</f>
        <v>08-DEC-08:00</v>
      </c>
      <c r="K212" s="65" t="str">
        <f>Albuquerque!$D181</f>
        <v>05-DEC-16:10</v>
      </c>
      <c r="L212" s="65" t="str">
        <f>Seattle!$D181</f>
        <v>04-DEC-08:09</v>
      </c>
      <c r="M212" s="65" t="str">
        <f>Chicago!$D181</f>
        <v>11-DEC-08:00</v>
      </c>
      <c r="N212" s="65" t="str">
        <f>Boulder!$D181</f>
        <v>28-DEC-08:20</v>
      </c>
      <c r="O212" s="65" t="str">
        <f>Minneapolis!$D181</f>
        <v>08-DEC-08:50</v>
      </c>
      <c r="P212" s="65" t="str">
        <f>Helena!$D181</f>
        <v>28-DEC-08:39</v>
      </c>
      <c r="Q212" s="65" t="str">
        <f>Duluth!$D181</f>
        <v>07-DEC-08:50</v>
      </c>
      <c r="R212" s="65" t="str">
        <f>Fairbanks!$D181</f>
        <v>18-DEC-08:50</v>
      </c>
    </row>
    <row r="213" spans="1:18" s="76" customFormat="1">
      <c r="A213" s="69" t="s">
        <v>590</v>
      </c>
      <c r="B213" s="67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</row>
    <row r="214" spans="1:18" s="76" customFormat="1">
      <c r="A214" s="50"/>
      <c r="B214" s="85" t="s">
        <v>591</v>
      </c>
      <c r="C214" s="77">
        <f>Miami!$B$4</f>
        <v>81987.86</v>
      </c>
      <c r="D214" s="77">
        <f>Houston!$B$4</f>
        <v>88316.5</v>
      </c>
      <c r="E214" s="77">
        <f>Phoenix!$B$4</f>
        <v>72870.259999999995</v>
      </c>
      <c r="F214" s="77">
        <f>Atlanta!$B$4</f>
        <v>80615.929999999993</v>
      </c>
      <c r="G214" s="77">
        <f>LosAngeles!$B$4</f>
        <v>64049.919999999998</v>
      </c>
      <c r="H214" s="77">
        <f>LasVegas!$B$4</f>
        <v>79395.960000000006</v>
      </c>
      <c r="I214" s="77">
        <f>SanFrancisco!$B$4</f>
        <v>60656.05</v>
      </c>
      <c r="J214" s="77">
        <f>Baltimore!$B$4</f>
        <v>87689.46</v>
      </c>
      <c r="K214" s="77">
        <f>Albuquerque!$B$4</f>
        <v>69590.48</v>
      </c>
      <c r="L214" s="77">
        <f>Seattle!$B$4</f>
        <v>42724.5</v>
      </c>
      <c r="M214" s="77">
        <f>Chicago!$B$4</f>
        <v>78857.69</v>
      </c>
      <c r="N214" s="77">
        <f>Boulder!$B$4</f>
        <v>66719.09</v>
      </c>
      <c r="O214" s="77">
        <f>Minneapolis!$B$4</f>
        <v>78138</v>
      </c>
      <c r="P214" s="77">
        <f>Helena!$B$4</f>
        <v>72112.100000000006</v>
      </c>
      <c r="Q214" s="77">
        <f>Duluth!$B$4</f>
        <v>77504.5</v>
      </c>
      <c r="R214" s="77">
        <f>Fairbanks!$B$4</f>
        <v>90901.01</v>
      </c>
    </row>
    <row r="215" spans="1:18" s="76" customFormat="1">
      <c r="A215" s="50"/>
      <c r="B215" s="86" t="s">
        <v>592</v>
      </c>
      <c r="C215" s="77">
        <f>Miami!$C$4</f>
        <v>1770.02</v>
      </c>
      <c r="D215" s="77">
        <f>Houston!$C$4</f>
        <v>1906.64</v>
      </c>
      <c r="E215" s="77">
        <f>Phoenix!$C$4</f>
        <v>1573.18</v>
      </c>
      <c r="F215" s="77">
        <f>Atlanta!$C$4</f>
        <v>1740.4</v>
      </c>
      <c r="G215" s="77">
        <f>LosAngeles!$C$4</f>
        <v>1382.76</v>
      </c>
      <c r="H215" s="77">
        <f>LasVegas!$C$4</f>
        <v>1714.06</v>
      </c>
      <c r="I215" s="77">
        <f>SanFrancisco!$C$4</f>
        <v>1309.49</v>
      </c>
      <c r="J215" s="77">
        <f>Baltimore!$C$4</f>
        <v>1893.11</v>
      </c>
      <c r="K215" s="77">
        <f>Albuquerque!$C$4</f>
        <v>1502.37</v>
      </c>
      <c r="L215" s="77">
        <f>Seattle!$C$4</f>
        <v>922.37</v>
      </c>
      <c r="M215" s="77">
        <f>Chicago!$C$4</f>
        <v>1702.44</v>
      </c>
      <c r="N215" s="77">
        <f>Boulder!$C$4</f>
        <v>1440.38</v>
      </c>
      <c r="O215" s="77">
        <f>Minneapolis!$C$4</f>
        <v>1686.9</v>
      </c>
      <c r="P215" s="77">
        <f>Helena!$C$4</f>
        <v>1556.81</v>
      </c>
      <c r="Q215" s="77">
        <f>Duluth!$C$4</f>
        <v>1673.23</v>
      </c>
      <c r="R215" s="77">
        <f>Fairbanks!$C$4</f>
        <v>1962.44</v>
      </c>
    </row>
    <row r="216" spans="1:18">
      <c r="A216" s="69" t="s">
        <v>297</v>
      </c>
      <c r="B216" s="70"/>
    </row>
    <row r="217" spans="1:18">
      <c r="A217" s="69"/>
      <c r="B217" s="71" t="s">
        <v>70</v>
      </c>
      <c r="C217" s="59">
        <f>Miami!$G$14</f>
        <v>0</v>
      </c>
      <c r="D217" s="59">
        <f>Houston!$G$14</f>
        <v>0</v>
      </c>
      <c r="E217" s="59">
        <f>Phoenix!$G$14</f>
        <v>0</v>
      </c>
      <c r="F217" s="59">
        <f>Atlanta!$G$14</f>
        <v>0</v>
      </c>
      <c r="G217" s="59">
        <f>LosAngeles!$G$14</f>
        <v>0</v>
      </c>
      <c r="H217" s="59">
        <f>LasVegas!$G$14</f>
        <v>0</v>
      </c>
      <c r="I217" s="59">
        <f>SanFrancisco!$G$14</f>
        <v>0</v>
      </c>
      <c r="J217" s="59">
        <f>Baltimore!$G$14</f>
        <v>0</v>
      </c>
      <c r="K217" s="59">
        <f>Albuquerque!$G$14</f>
        <v>0</v>
      </c>
      <c r="L217" s="59">
        <f>Seattle!$G$14</f>
        <v>0</v>
      </c>
      <c r="M217" s="59">
        <f>Chicago!$G$14</f>
        <v>0</v>
      </c>
      <c r="N217" s="59">
        <f>Boulder!$G$14</f>
        <v>0</v>
      </c>
      <c r="O217" s="59">
        <f>Minneapolis!$G$14</f>
        <v>0</v>
      </c>
      <c r="P217" s="59">
        <f>Helena!$G$14</f>
        <v>0</v>
      </c>
      <c r="Q217" s="59">
        <f>Duluth!$G$14</f>
        <v>0</v>
      </c>
      <c r="R217" s="59">
        <f>Fairbanks!$G$14</f>
        <v>0</v>
      </c>
    </row>
    <row r="218" spans="1:18">
      <c r="A218" s="69"/>
      <c r="B218" s="71" t="s">
        <v>84</v>
      </c>
      <c r="C218" s="59">
        <f>Miami!$G$21</f>
        <v>25887.68</v>
      </c>
      <c r="D218" s="59">
        <f>Houston!$G$21</f>
        <v>21772.59</v>
      </c>
      <c r="E218" s="59">
        <f>Phoenix!$G$21</f>
        <v>33790.99</v>
      </c>
      <c r="F218" s="59">
        <f>Atlanta!$G$21</f>
        <v>18459.14</v>
      </c>
      <c r="G218" s="59">
        <f>LosAngeles!$G$21</f>
        <v>12271.82</v>
      </c>
      <c r="H218" s="59">
        <f>LasVegas!$G$21</f>
        <v>29462.28</v>
      </c>
      <c r="I218" s="59">
        <f>SanFrancisco!$G$21</f>
        <v>6173.3</v>
      </c>
      <c r="J218" s="59">
        <f>Baltimore!$G$21</f>
        <v>16286.46</v>
      </c>
      <c r="K218" s="59">
        <f>Albuquerque!$G$21</f>
        <v>14916.06</v>
      </c>
      <c r="L218" s="59">
        <f>Seattle!$G$21</f>
        <v>5502.19</v>
      </c>
      <c r="M218" s="59">
        <f>Chicago!$G$21</f>
        <v>8876.16</v>
      </c>
      <c r="N218" s="59">
        <f>Boulder!$G$21</f>
        <v>9113.73</v>
      </c>
      <c r="O218" s="59">
        <f>Minneapolis!$G$21</f>
        <v>7429.4</v>
      </c>
      <c r="P218" s="59">
        <f>Helena!$G$21</f>
        <v>6313.89</v>
      </c>
      <c r="Q218" s="59">
        <f>Duluth!$G$21</f>
        <v>3766.23</v>
      </c>
      <c r="R218" s="59">
        <f>Fairbanks!$G$21</f>
        <v>2627.32</v>
      </c>
    </row>
    <row r="219" spans="1:18">
      <c r="A219" s="69"/>
      <c r="B219" s="71" t="s">
        <v>86</v>
      </c>
      <c r="C219" s="59">
        <f>Miami!$G$24</f>
        <v>1504.13</v>
      </c>
      <c r="D219" s="59">
        <f>Houston!$G$24</f>
        <v>1504.13</v>
      </c>
      <c r="E219" s="59">
        <f>Phoenix!$G$24</f>
        <v>1504.13</v>
      </c>
      <c r="F219" s="59">
        <f>Atlanta!$G$24</f>
        <v>1504.13</v>
      </c>
      <c r="G219" s="59">
        <f>LosAngeles!$G$24</f>
        <v>1504.13</v>
      </c>
      <c r="H219" s="59">
        <f>LasVegas!$G$24</f>
        <v>1504.13</v>
      </c>
      <c r="I219" s="59">
        <f>SanFrancisco!$G$24</f>
        <v>1504.13</v>
      </c>
      <c r="J219" s="59">
        <f>Baltimore!$G$24</f>
        <v>1504.13</v>
      </c>
      <c r="K219" s="59">
        <f>Albuquerque!$G$24</f>
        <v>1504.13</v>
      </c>
      <c r="L219" s="59">
        <f>Seattle!$G$24</f>
        <v>1504.13</v>
      </c>
      <c r="M219" s="59">
        <f>Chicago!$G$24</f>
        <v>1504.13</v>
      </c>
      <c r="N219" s="59">
        <f>Boulder!$G$24</f>
        <v>1504.13</v>
      </c>
      <c r="O219" s="59">
        <f>Minneapolis!$G$24</f>
        <v>1504.13</v>
      </c>
      <c r="P219" s="59">
        <f>Helena!$G$24</f>
        <v>1504.13</v>
      </c>
      <c r="Q219" s="59">
        <f>Duluth!$G$24</f>
        <v>1504.13</v>
      </c>
      <c r="R219" s="59">
        <f>Fairbanks!$G$24</f>
        <v>1504.13</v>
      </c>
    </row>
    <row r="220" spans="1:18">
      <c r="A220" s="69"/>
      <c r="B220" s="70" t="s">
        <v>298</v>
      </c>
      <c r="C220" s="59">
        <f>Miami!$G$28</f>
        <v>27391.81</v>
      </c>
      <c r="D220" s="59">
        <f>Houston!$G$28</f>
        <v>23276.720000000001</v>
      </c>
      <c r="E220" s="59">
        <f>Phoenix!$G$28</f>
        <v>35295.120000000003</v>
      </c>
      <c r="F220" s="59">
        <f>Atlanta!$G$28</f>
        <v>19963.28</v>
      </c>
      <c r="G220" s="59">
        <f>LosAngeles!$G$28</f>
        <v>13775.95</v>
      </c>
      <c r="H220" s="59">
        <f>LasVegas!$G$28</f>
        <v>30966.41</v>
      </c>
      <c r="I220" s="59">
        <f>SanFrancisco!$G$28</f>
        <v>7677.44</v>
      </c>
      <c r="J220" s="59">
        <f>Baltimore!$G$28</f>
        <v>17790.59</v>
      </c>
      <c r="K220" s="59">
        <f>Albuquerque!$G$28</f>
        <v>16420.189999999999</v>
      </c>
      <c r="L220" s="59">
        <f>Seattle!$G$28</f>
        <v>7006.32</v>
      </c>
      <c r="M220" s="59">
        <f>Chicago!$G$28</f>
        <v>10380.290000000001</v>
      </c>
      <c r="N220" s="59">
        <f>Boulder!$G$28</f>
        <v>10617.86</v>
      </c>
      <c r="O220" s="59">
        <f>Minneapolis!$G$28</f>
        <v>8933.5300000000007</v>
      </c>
      <c r="P220" s="59">
        <f>Helena!$G$28</f>
        <v>7818.02</v>
      </c>
      <c r="Q220" s="59">
        <f>Duluth!$G$28</f>
        <v>5270.36</v>
      </c>
      <c r="R220" s="59">
        <f>Fairbanks!$G$28</f>
        <v>4131.45</v>
      </c>
    </row>
    <row r="221" spans="1:18">
      <c r="A221" s="69" t="s">
        <v>299</v>
      </c>
      <c r="B221" s="71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</row>
    <row r="222" spans="1:18">
      <c r="A222" s="50"/>
      <c r="B222" s="67" t="s">
        <v>300</v>
      </c>
      <c r="C222" s="59">
        <f>Miami!$H$165</f>
        <v>1876920</v>
      </c>
      <c r="D222" s="59">
        <f>Houston!$H$165</f>
        <v>2217010</v>
      </c>
      <c r="E222" s="59">
        <f>Phoenix!$H$165</f>
        <v>1901490</v>
      </c>
      <c r="F222" s="59">
        <f>Atlanta!$H$165</f>
        <v>1986380</v>
      </c>
      <c r="G222" s="59">
        <f>LosAngeles!$H$165</f>
        <v>689031.60750000004</v>
      </c>
      <c r="H222" s="59">
        <f>LasVegas!$H$165</f>
        <v>2032650</v>
      </c>
      <c r="I222" s="59">
        <f>SanFrancisco!$H$165</f>
        <v>669975.76610000001</v>
      </c>
      <c r="J222" s="59">
        <f>Baltimore!$H$165</f>
        <v>1787170</v>
      </c>
      <c r="K222" s="59">
        <f>Albuquerque!$H$165</f>
        <v>2254510</v>
      </c>
      <c r="L222" s="59">
        <f>Seattle!$H$165</f>
        <v>555302.36490000004</v>
      </c>
      <c r="M222" s="59">
        <f>Chicago!$H$165</f>
        <v>2972380</v>
      </c>
      <c r="N222" s="59">
        <f>Boulder!$H$165</f>
        <v>2137480</v>
      </c>
      <c r="O222" s="59">
        <f>Minneapolis!$H$165</f>
        <v>1989270</v>
      </c>
      <c r="P222" s="59">
        <f>Helena!$H$165</f>
        <v>1950680</v>
      </c>
      <c r="Q222" s="59">
        <f>Duluth!$H$165</f>
        <v>1936430</v>
      </c>
      <c r="R222" s="59">
        <f>Fairbanks!$H$165</f>
        <v>1822570</v>
      </c>
    </row>
    <row r="223" spans="1:18">
      <c r="A223" s="50"/>
      <c r="B223" s="51" t="s">
        <v>301</v>
      </c>
      <c r="C223" s="59">
        <f>Miami!$B$165</f>
        <v>4355020</v>
      </c>
      <c r="D223" s="59">
        <f>Houston!$B$165</f>
        <v>5588240</v>
      </c>
      <c r="E223" s="59">
        <f>Phoenix!$B$165</f>
        <v>4498700</v>
      </c>
      <c r="F223" s="59">
        <f>Atlanta!$B$165</f>
        <v>4581850</v>
      </c>
      <c r="G223" s="59">
        <f>LosAngeles!$B$165</f>
        <v>1849960</v>
      </c>
      <c r="H223" s="59">
        <f>LasVegas!$B$165</f>
        <v>4855990</v>
      </c>
      <c r="I223" s="59">
        <f>SanFrancisco!$B$165</f>
        <v>1809030</v>
      </c>
      <c r="J223" s="59">
        <f>Baltimore!$B$165</f>
        <v>4130140</v>
      </c>
      <c r="K223" s="59">
        <f>Albuquerque!$B$165</f>
        <v>5318700</v>
      </c>
      <c r="L223" s="59">
        <f>Seattle!$B$165</f>
        <v>1421440</v>
      </c>
      <c r="M223" s="59">
        <f>Chicago!$B$165</f>
        <v>6980280</v>
      </c>
      <c r="N223" s="59">
        <f>Boulder!$B$165</f>
        <v>5055830</v>
      </c>
      <c r="O223" s="59">
        <f>Minneapolis!$B$165</f>
        <v>4735050</v>
      </c>
      <c r="P223" s="59">
        <f>Helena!$B$165</f>
        <v>4650810</v>
      </c>
      <c r="Q223" s="59">
        <f>Duluth!$B$165</f>
        <v>4643760</v>
      </c>
      <c r="R223" s="59">
        <f>Fairbanks!$B$165</f>
        <v>4762370</v>
      </c>
    </row>
    <row r="224" spans="1:18">
      <c r="A224" s="50"/>
      <c r="B224" s="67" t="s">
        <v>302</v>
      </c>
      <c r="C224" s="59">
        <f>Miami!$C$165</f>
        <v>7642.1427999999996</v>
      </c>
      <c r="D224" s="59">
        <f>Houston!$C$165</f>
        <v>7267.5709999999999</v>
      </c>
      <c r="E224" s="59">
        <f>Phoenix!$C$165</f>
        <v>7490.1436000000003</v>
      </c>
      <c r="F224" s="59">
        <f>Atlanta!$C$165</f>
        <v>8496.6155999999992</v>
      </c>
      <c r="G224" s="59">
        <f>LosAngeles!$C$165</f>
        <v>1590.2529</v>
      </c>
      <c r="H224" s="59">
        <f>LasVegas!$C$165</f>
        <v>7794.3771999999999</v>
      </c>
      <c r="I224" s="59">
        <f>SanFrancisco!$C$165</f>
        <v>1562.0500999999999</v>
      </c>
      <c r="J224" s="59">
        <f>Baltimore!$C$165</f>
        <v>7661.1018000000004</v>
      </c>
      <c r="K224" s="59">
        <f>Albuquerque!$C$165</f>
        <v>9045.4434999999994</v>
      </c>
      <c r="L224" s="59">
        <f>Seattle!$C$165</f>
        <v>1881.6840999999999</v>
      </c>
      <c r="M224" s="59">
        <f>Chicago!$C$165</f>
        <v>12156.486000000001</v>
      </c>
      <c r="N224" s="59">
        <f>Boulder!$C$165</f>
        <v>8541.2122999999992</v>
      </c>
      <c r="O224" s="59">
        <f>Minneapolis!$C$165</f>
        <v>7964.4276</v>
      </c>
      <c r="P224" s="59">
        <f>Helena!$C$165</f>
        <v>7749.4917999999998</v>
      </c>
      <c r="Q224" s="59">
        <f>Duluth!$C$165</f>
        <v>7659.2759999999998</v>
      </c>
      <c r="R224" s="59">
        <f>Fairbanks!$C$165</f>
        <v>5455.8154000000004</v>
      </c>
    </row>
    <row r="225" spans="1:18">
      <c r="A225" s="50"/>
      <c r="B225" s="67" t="s">
        <v>303</v>
      </c>
      <c r="C225" s="59">
        <f>Miami!$D$165</f>
        <v>29052.2369</v>
      </c>
      <c r="D225" s="59">
        <f>Houston!$D$165</f>
        <v>30759.278699999999</v>
      </c>
      <c r="E225" s="59">
        <f>Phoenix!$D$165</f>
        <v>24661.728299999999</v>
      </c>
      <c r="F225" s="59">
        <f>Atlanta!$D$165</f>
        <v>21283.344099999998</v>
      </c>
      <c r="G225" s="59">
        <f>LosAngeles!$D$165</f>
        <v>15981.4082</v>
      </c>
      <c r="H225" s="59">
        <f>LasVegas!$D$165</f>
        <v>31848.862000000001</v>
      </c>
      <c r="I225" s="59">
        <f>SanFrancisco!$D$165</f>
        <v>14378.672699999999</v>
      </c>
      <c r="J225" s="59">
        <f>Baltimore!$D$165</f>
        <v>21618.661899999999</v>
      </c>
      <c r="K225" s="59">
        <f>Albuquerque!$D$165</f>
        <v>22850.5874</v>
      </c>
      <c r="L225" s="59">
        <f>Seattle!$D$165</f>
        <v>3782.0718999999999</v>
      </c>
      <c r="M225" s="59">
        <f>Chicago!$D$165</f>
        <v>34921.040200000003</v>
      </c>
      <c r="N225" s="59">
        <f>Boulder!$D$165</f>
        <v>21411.765800000001</v>
      </c>
      <c r="O225" s="59">
        <f>Minneapolis!$D$165</f>
        <v>11960.201999999999</v>
      </c>
      <c r="P225" s="59">
        <f>Helena!$D$165</f>
        <v>12779.9033</v>
      </c>
      <c r="Q225" s="59">
        <f>Duluth!$D$165</f>
        <v>11235.974899999999</v>
      </c>
      <c r="R225" s="59">
        <f>Fairbanks!$D$165</f>
        <v>23711.507099999999</v>
      </c>
    </row>
    <row r="226" spans="1:18">
      <c r="A226" s="50"/>
      <c r="B226" s="67" t="s">
        <v>304</v>
      </c>
      <c r="C226" s="59">
        <f>Miami!$E$165</f>
        <v>0</v>
      </c>
      <c r="D226" s="59">
        <f>Houston!$E$165</f>
        <v>0</v>
      </c>
      <c r="E226" s="59">
        <f>Phoenix!$E$165</f>
        <v>0</v>
      </c>
      <c r="F226" s="59">
        <f>Atlanta!$E$165</f>
        <v>0</v>
      </c>
      <c r="G226" s="59">
        <f>LosAngeles!$E$165</f>
        <v>0</v>
      </c>
      <c r="H226" s="59">
        <f>LasVegas!$E$165</f>
        <v>0</v>
      </c>
      <c r="I226" s="59">
        <f>SanFrancisco!$E$165</f>
        <v>0</v>
      </c>
      <c r="J226" s="59">
        <f>Baltimore!$E$165</f>
        <v>0</v>
      </c>
      <c r="K226" s="59">
        <f>Albuquerque!$E$165</f>
        <v>0</v>
      </c>
      <c r="L226" s="59">
        <f>Seattle!$E$165</f>
        <v>0</v>
      </c>
      <c r="M226" s="59">
        <f>Chicago!$E$165</f>
        <v>0</v>
      </c>
      <c r="N226" s="59">
        <f>Boulder!$E$165</f>
        <v>0</v>
      </c>
      <c r="O226" s="59">
        <f>Minneapolis!$E$165</f>
        <v>0</v>
      </c>
      <c r="P226" s="59">
        <f>Helena!$E$165</f>
        <v>0</v>
      </c>
      <c r="Q226" s="59">
        <f>Duluth!$E$165</f>
        <v>0</v>
      </c>
      <c r="R226" s="59">
        <f>Fairbanks!$E$165</f>
        <v>0</v>
      </c>
    </row>
    <row r="227" spans="1:18">
      <c r="A227" s="50"/>
      <c r="B227" s="67" t="s">
        <v>305</v>
      </c>
      <c r="C227" s="72">
        <f>Miami!$F$165</f>
        <v>0.13250000000000001</v>
      </c>
      <c r="D227" s="72">
        <f>Houston!$F$165</f>
        <v>8.6800000000000002E-2</v>
      </c>
      <c r="E227" s="72">
        <f>Phoenix!$F$165</f>
        <v>6.7199999999999996E-2</v>
      </c>
      <c r="F227" s="72">
        <f>Atlanta!$F$165</f>
        <v>7.8299999999999995E-2</v>
      </c>
      <c r="G227" s="72">
        <f>LosAngeles!$F$165</f>
        <v>7.4000000000000003E-3</v>
      </c>
      <c r="H227" s="72">
        <f>LasVegas!$F$165</f>
        <v>6.0100000000000001E-2</v>
      </c>
      <c r="I227" s="72">
        <f>SanFrancisco!$F$165</f>
        <v>7.0000000000000001E-3</v>
      </c>
      <c r="J227" s="72">
        <f>Baltimore!$F$165</f>
        <v>8.8200000000000001E-2</v>
      </c>
      <c r="K227" s="72">
        <f>Albuquerque!$F$165</f>
        <v>8.9700000000000002E-2</v>
      </c>
      <c r="L227" s="72">
        <f>Seattle!$F$165</f>
        <v>1.5900000000000001E-2</v>
      </c>
      <c r="M227" s="72">
        <f>Chicago!$F$165</f>
        <v>0.1065</v>
      </c>
      <c r="N227" s="72">
        <f>Boulder!$F$165</f>
        <v>8.4199999999999997E-2</v>
      </c>
      <c r="O227" s="72">
        <f>Minneapolis!$F$165</f>
        <v>8.8700000000000001E-2</v>
      </c>
      <c r="P227" s="72">
        <f>Helena!$F$165</f>
        <v>8.9800000000000005E-2</v>
      </c>
      <c r="Q227" s="72">
        <f>Duluth!$F$165</f>
        <v>8.3699999999999997E-2</v>
      </c>
      <c r="R227" s="72">
        <f>Fairbanks!$F$165</f>
        <v>8.3299999999999999E-2</v>
      </c>
    </row>
    <row r="228" spans="1:18">
      <c r="A228" s="50"/>
      <c r="B228" s="67" t="s">
        <v>330</v>
      </c>
      <c r="C228" s="59">
        <f>10^(-3)*Miami!$G$165</f>
        <v>3595.58</v>
      </c>
      <c r="D228" s="59">
        <f>10^(-3)*Houston!$G$165</f>
        <v>10492.1</v>
      </c>
      <c r="E228" s="59">
        <f>10^(-3)*Phoenix!$G$165</f>
        <v>182169</v>
      </c>
      <c r="F228" s="59">
        <f>10^(-3)*Atlanta!$G$165</f>
        <v>37855.700000000004</v>
      </c>
      <c r="G228" s="59">
        <f>10^(-3)*LosAngeles!$G$165</f>
        <v>96425.1</v>
      </c>
      <c r="H228" s="59">
        <f>10^(-3)*LasVegas!$G$165</f>
        <v>158833</v>
      </c>
      <c r="I228" s="59">
        <f>10^(-3)*SanFrancisco!$G$165</f>
        <v>86750.3</v>
      </c>
      <c r="J228" s="59">
        <f>10^(-3)*Baltimore!$G$165</f>
        <v>1344.4</v>
      </c>
      <c r="K228" s="59">
        <f>10^(-3)*Albuquerque!$G$165</f>
        <v>23759.3</v>
      </c>
      <c r="L228" s="59">
        <f>10^(-3)*Seattle!$G$165</f>
        <v>49954</v>
      </c>
      <c r="M228" s="59">
        <f>10^(-3)*Chicago!$G$165</f>
        <v>8038.5</v>
      </c>
      <c r="N228" s="59">
        <f>10^(-3)*Boulder!$G$165</f>
        <v>22262.9</v>
      </c>
      <c r="O228" s="59">
        <f>10^(-3)*Minneapolis!$G$165</f>
        <v>7859.49</v>
      </c>
      <c r="P228" s="59">
        <f>10^(-3)*Helena!$G$165</f>
        <v>303111</v>
      </c>
      <c r="Q228" s="59">
        <f>10^(-3)*Duluth!$G$165</f>
        <v>7382.91</v>
      </c>
      <c r="R228" s="59">
        <f>10^(-3)*Fairbanks!$G$165</f>
        <v>4757.54</v>
      </c>
    </row>
    <row r="229" spans="1:18">
      <c r="B229" s="64"/>
      <c r="C229" s="65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>
      <c r="B230" s="64"/>
      <c r="C230" s="65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</row>
    <row r="231" spans="1:18">
      <c r="B231" s="64"/>
      <c r="C231" s="65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</row>
    <row r="232" spans="1:18">
      <c r="B232" s="64"/>
      <c r="C232" s="65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</row>
    <row r="233" spans="1:18">
      <c r="B233" s="64"/>
      <c r="C233" s="65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</row>
    <row r="234" spans="1:18">
      <c r="B234" s="64"/>
      <c r="C234" s="65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</row>
    <row r="235" spans="1:18">
      <c r="B235" s="64"/>
      <c r="C235" s="65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</row>
    <row r="236" spans="1:18">
      <c r="B236" s="64"/>
      <c r="C236" s="65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1:18">
      <c r="B237" s="64"/>
      <c r="C237" s="65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1:18">
      <c r="B238" s="64"/>
      <c r="C238" s="65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</row>
    <row r="239" spans="1:18">
      <c r="B239" s="64"/>
      <c r="C239" s="65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</row>
    <row r="240" spans="1:18">
      <c r="B240" s="64"/>
      <c r="C240" s="65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2:18">
      <c r="B241" s="64"/>
      <c r="C241" s="65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2:18">
      <c r="B242" s="64"/>
      <c r="C242" s="65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</row>
    <row r="243" spans="2:18">
      <c r="B243" s="64"/>
      <c r="C243" s="65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</row>
    <row r="244" spans="2:18">
      <c r="B244" s="64"/>
      <c r="C244" s="65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2:18">
      <c r="B245" s="64"/>
      <c r="C245" s="65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</row>
    <row r="246" spans="2:18">
      <c r="B246" s="64"/>
      <c r="C246" s="65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</row>
    <row r="247" spans="2:18">
      <c r="B247" s="64"/>
      <c r="C247" s="65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</row>
    <row r="248" spans="2:18">
      <c r="B248" s="64"/>
      <c r="C248" s="65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2:18">
      <c r="B249" s="64"/>
      <c r="C249" s="65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</row>
    <row r="250" spans="2:18">
      <c r="B250" s="64"/>
      <c r="C250" s="65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</row>
    <row r="252" spans="2:18">
      <c r="B252" s="63"/>
    </row>
    <row r="253" spans="2:18">
      <c r="B253" s="64"/>
      <c r="C253" s="65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</row>
    <row r="254" spans="2:18">
      <c r="B254" s="64"/>
      <c r="C254" s="65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</row>
    <row r="255" spans="2:18">
      <c r="B255" s="64"/>
      <c r="C255" s="65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</row>
    <row r="256" spans="2:18">
      <c r="B256" s="64"/>
      <c r="C256" s="65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2:18">
      <c r="B257" s="64"/>
      <c r="C257" s="65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</row>
    <row r="258" spans="2:18">
      <c r="B258" s="64"/>
      <c r="C258" s="65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</row>
    <row r="259" spans="2:18">
      <c r="B259" s="64"/>
      <c r="C259" s="65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</row>
    <row r="260" spans="2:18">
      <c r="B260" s="64"/>
      <c r="C260" s="65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2:18">
      <c r="B261" s="64"/>
      <c r="C261" s="65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</row>
    <row r="262" spans="2:18">
      <c r="B262" s="64"/>
      <c r="C262" s="65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</row>
    <row r="263" spans="2:18">
      <c r="B263" s="64"/>
      <c r="C263" s="65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</row>
    <row r="264" spans="2:18">
      <c r="B264" s="64"/>
      <c r="C264" s="65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2:18">
      <c r="B265" s="64"/>
      <c r="C265" s="65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</row>
    <row r="266" spans="2:18">
      <c r="B266" s="64"/>
      <c r="C266" s="65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</row>
    <row r="267" spans="2:18">
      <c r="B267" s="64"/>
      <c r="C267" s="65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</row>
    <row r="268" spans="2:18">
      <c r="B268" s="64"/>
      <c r="C268" s="65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2:18">
      <c r="B269" s="64"/>
      <c r="C269" s="65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</row>
    <row r="270" spans="2:18">
      <c r="B270" s="64"/>
      <c r="C270" s="65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</row>
    <row r="271" spans="2:18">
      <c r="B271" s="64"/>
      <c r="C271" s="65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</row>
    <row r="272" spans="2:18">
      <c r="B272" s="64"/>
      <c r="C272" s="65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2:18">
      <c r="B273" s="64"/>
      <c r="C273" s="65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</row>
    <row r="274" spans="2:18">
      <c r="B274" s="64"/>
      <c r="C274" s="65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</row>
    <row r="275" spans="2:18">
      <c r="B275" s="64"/>
      <c r="C275" s="65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</row>
    <row r="276" spans="2:18">
      <c r="B276" s="64"/>
      <c r="C276" s="65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2:18">
      <c r="B277" s="64"/>
      <c r="C277" s="65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</row>
    <row r="278" spans="2:18">
      <c r="B278" s="64"/>
      <c r="C278" s="65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</row>
    <row r="279" spans="2:18">
      <c r="B279" s="64"/>
      <c r="C279" s="65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</row>
    <row r="280" spans="2:18">
      <c r="B280" s="64"/>
      <c r="C280" s="65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2:18">
      <c r="B281" s="64"/>
      <c r="C281" s="65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</row>
    <row r="283" spans="2:18">
      <c r="B283" s="63"/>
    </row>
    <row r="284" spans="2:18">
      <c r="B284" s="64"/>
      <c r="C284" s="65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2:18">
      <c r="B285" s="64"/>
      <c r="C285" s="65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</row>
    <row r="286" spans="2:18">
      <c r="B286" s="64"/>
      <c r="C286" s="65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</row>
    <row r="287" spans="2:18">
      <c r="B287" s="64"/>
      <c r="C287" s="65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</row>
    <row r="288" spans="2:18">
      <c r="B288" s="64"/>
      <c r="C288" s="65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2:18">
      <c r="B289" s="64"/>
      <c r="C289" s="65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</row>
    <row r="290" spans="2:18">
      <c r="B290" s="64"/>
      <c r="C290" s="65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</row>
    <row r="291" spans="2:18">
      <c r="B291" s="64"/>
      <c r="C291" s="65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</row>
    <row r="292" spans="2:18">
      <c r="B292" s="64"/>
      <c r="C292" s="65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2:18">
      <c r="B293" s="64"/>
      <c r="C293" s="65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</row>
    <row r="294" spans="2:18">
      <c r="B294" s="64"/>
      <c r="C294" s="65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</row>
    <row r="295" spans="2:18">
      <c r="B295" s="64"/>
      <c r="C295" s="65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</row>
    <row r="296" spans="2:18">
      <c r="B296" s="64"/>
      <c r="C296" s="65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2:18">
      <c r="B297" s="64"/>
      <c r="C297" s="65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</row>
    <row r="298" spans="2:18">
      <c r="B298" s="64"/>
      <c r="C298" s="65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2:18">
      <c r="B299" s="64"/>
      <c r="C299" s="65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</row>
    <row r="300" spans="2:18">
      <c r="B300" s="64"/>
      <c r="C300" s="65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2:18">
      <c r="B301" s="64"/>
      <c r="C301" s="65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</row>
    <row r="302" spans="2:18">
      <c r="B302" s="64"/>
      <c r="C302" s="65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</row>
    <row r="303" spans="2:18">
      <c r="B303" s="64"/>
      <c r="C303" s="65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</row>
    <row r="304" spans="2:18">
      <c r="B304" s="64"/>
      <c r="C304" s="65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2:18">
      <c r="B305" s="64"/>
      <c r="C305" s="65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</row>
    <row r="306" spans="2:18">
      <c r="B306" s="64"/>
      <c r="C306" s="65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</row>
    <row r="307" spans="2:18">
      <c r="B307" s="64"/>
      <c r="C307" s="65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</row>
    <row r="308" spans="2:18">
      <c r="B308" s="64"/>
      <c r="C308" s="65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2:18">
      <c r="B309" s="64"/>
      <c r="C309" s="65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</row>
    <row r="310" spans="2:18">
      <c r="B310" s="64"/>
      <c r="C310" s="65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</row>
    <row r="311" spans="2:18">
      <c r="B311" s="64"/>
      <c r="C311" s="65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</row>
    <row r="312" spans="2:18">
      <c r="B312" s="64"/>
      <c r="C312" s="65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4" spans="2:18">
      <c r="B314" s="63"/>
    </row>
    <row r="315" spans="2:18">
      <c r="B315" s="64"/>
      <c r="C315" s="65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</row>
    <row r="316" spans="2:18">
      <c r="B316" s="64"/>
      <c r="C316" s="65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2:18">
      <c r="B317" s="64"/>
      <c r="C317" s="65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</row>
    <row r="318" spans="2:18">
      <c r="B318" s="64"/>
      <c r="C318" s="65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</row>
    <row r="319" spans="2:18">
      <c r="B319" s="64"/>
      <c r="C319" s="65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</row>
    <row r="320" spans="2:18">
      <c r="B320" s="64"/>
      <c r="C320" s="65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2:18">
      <c r="B321" s="64"/>
      <c r="C321" s="65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</row>
    <row r="322" spans="2:18">
      <c r="B322" s="64"/>
      <c r="C322" s="65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</row>
    <row r="323" spans="2:18">
      <c r="B323" s="64"/>
      <c r="C323" s="65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</row>
    <row r="324" spans="2:18">
      <c r="B324" s="64"/>
      <c r="C324" s="65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2:18">
      <c r="B325" s="64"/>
      <c r="C325" s="65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</row>
    <row r="326" spans="2:18">
      <c r="B326" s="64"/>
      <c r="C326" s="65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</row>
    <row r="327" spans="2:18">
      <c r="B327" s="64"/>
      <c r="C327" s="65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</row>
    <row r="328" spans="2:18">
      <c r="B328" s="64"/>
      <c r="C328" s="65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2:18">
      <c r="B329" s="64"/>
      <c r="C329" s="65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2:18">
      <c r="B330" s="64"/>
      <c r="C330" s="65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</row>
    <row r="331" spans="2:18">
      <c r="B331" s="64"/>
      <c r="C331" s="65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</row>
    <row r="332" spans="2:18">
      <c r="B332" s="64"/>
      <c r="C332" s="65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2:18">
      <c r="B333" s="64"/>
      <c r="C333" s="65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</row>
    <row r="334" spans="2:18">
      <c r="B334" s="64"/>
      <c r="C334" s="65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</row>
    <row r="335" spans="2:18">
      <c r="B335" s="64"/>
      <c r="C335" s="65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</row>
    <row r="336" spans="2:18">
      <c r="B336" s="64"/>
      <c r="C336" s="65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2:18">
      <c r="B337" s="64"/>
      <c r="C337" s="65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</row>
    <row r="338" spans="2:18">
      <c r="B338" s="64"/>
      <c r="C338" s="65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</row>
    <row r="339" spans="2:18">
      <c r="B339" s="64"/>
      <c r="C339" s="65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</row>
    <row r="340" spans="2:18">
      <c r="B340" s="64"/>
      <c r="C340" s="65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2:18">
      <c r="B341" s="64"/>
      <c r="C341" s="65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</row>
    <row r="342" spans="2:18">
      <c r="B342" s="64"/>
      <c r="C342" s="65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</row>
    <row r="343" spans="2:18">
      <c r="B343" s="64"/>
      <c r="C343" s="65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</row>
    <row r="345" spans="2:18">
      <c r="B345" s="63"/>
    </row>
    <row r="346" spans="2:18">
      <c r="B346" s="64"/>
      <c r="C346" s="65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</row>
    <row r="347" spans="2:18">
      <c r="B347" s="64"/>
      <c r="C347" s="65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</row>
    <row r="348" spans="2:18">
      <c r="B348" s="64"/>
      <c r="C348" s="65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2:18">
      <c r="B349" s="64"/>
      <c r="C349" s="65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</row>
    <row r="350" spans="2:18">
      <c r="B350" s="64"/>
      <c r="C350" s="65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</row>
    <row r="351" spans="2:18">
      <c r="B351" s="64"/>
      <c r="C351" s="65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</row>
    <row r="352" spans="2:18">
      <c r="B352" s="64"/>
      <c r="C352" s="65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2:18">
      <c r="B353" s="64"/>
      <c r="C353" s="65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</row>
    <row r="354" spans="2:18">
      <c r="B354" s="64"/>
      <c r="C354" s="65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</row>
    <row r="355" spans="2:18">
      <c r="B355" s="64"/>
      <c r="C355" s="65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</row>
    <row r="356" spans="2:18">
      <c r="B356" s="64"/>
      <c r="C356" s="65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2:18">
      <c r="B357" s="64"/>
      <c r="C357" s="65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</row>
    <row r="358" spans="2:18">
      <c r="B358" s="64"/>
      <c r="C358" s="65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</row>
    <row r="359" spans="2:18">
      <c r="B359" s="64"/>
      <c r="C359" s="65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</row>
    <row r="360" spans="2:18">
      <c r="B360" s="64"/>
      <c r="C360" s="65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>
      <c r="B361" s="64"/>
      <c r="C361" s="65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</row>
    <row r="362" spans="2:18">
      <c r="B362" s="64"/>
      <c r="C362" s="65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</row>
    <row r="363" spans="2:18">
      <c r="B363" s="64"/>
      <c r="C363" s="65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</row>
    <row r="364" spans="2:18">
      <c r="B364" s="64"/>
      <c r="C364" s="65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2:18">
      <c r="B365" s="64"/>
      <c r="C365" s="65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</row>
    <row r="366" spans="2:18">
      <c r="B366" s="64"/>
      <c r="C366" s="65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</row>
    <row r="367" spans="2:18">
      <c r="B367" s="64"/>
      <c r="C367" s="65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</row>
    <row r="368" spans="2:18">
      <c r="B368" s="64"/>
      <c r="C368" s="65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2:18">
      <c r="B369" s="64"/>
      <c r="C369" s="65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</row>
    <row r="370" spans="2:18">
      <c r="B370" s="64"/>
      <c r="C370" s="65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</row>
    <row r="371" spans="2:18">
      <c r="B371" s="64"/>
      <c r="C371" s="65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</row>
    <row r="372" spans="2:18">
      <c r="B372" s="64"/>
      <c r="C372" s="65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2:18">
      <c r="B373" s="64"/>
      <c r="C373" s="65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</row>
    <row r="374" spans="2:18">
      <c r="B374" s="64"/>
      <c r="C374" s="65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</row>
    <row r="376" spans="2:18">
      <c r="B376" s="63"/>
    </row>
    <row r="377" spans="2:18">
      <c r="B377" s="64"/>
      <c r="C377" s="65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</row>
    <row r="378" spans="2:18">
      <c r="B378" s="64"/>
      <c r="C378" s="65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</row>
    <row r="379" spans="2:18">
      <c r="B379" s="64"/>
      <c r="C379" s="65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</row>
    <row r="380" spans="2:18">
      <c r="B380" s="64"/>
      <c r="C380" s="65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2:18">
      <c r="B381" s="64"/>
      <c r="C381" s="65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</row>
    <row r="382" spans="2:18">
      <c r="B382" s="64"/>
      <c r="C382" s="65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</row>
    <row r="383" spans="2:18">
      <c r="B383" s="64"/>
      <c r="C383" s="65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</row>
    <row r="384" spans="2:18">
      <c r="B384" s="64"/>
      <c r="C384" s="65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2:18">
      <c r="B385" s="64"/>
      <c r="C385" s="65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</row>
    <row r="386" spans="2:18">
      <c r="B386" s="64"/>
      <c r="C386" s="65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</row>
    <row r="387" spans="2:18">
      <c r="B387" s="64"/>
      <c r="C387" s="65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</row>
    <row r="388" spans="2:18">
      <c r="B388" s="64"/>
      <c r="C388" s="65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2:18">
      <c r="B389" s="64"/>
      <c r="C389" s="65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</row>
    <row r="390" spans="2:18">
      <c r="B390" s="64"/>
      <c r="C390" s="65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</row>
    <row r="391" spans="2:18">
      <c r="B391" s="64"/>
      <c r="C391" s="65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</row>
    <row r="392" spans="2:18">
      <c r="B392" s="64"/>
      <c r="C392" s="65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2:18">
      <c r="B393" s="64"/>
      <c r="C393" s="65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</row>
    <row r="394" spans="2:18">
      <c r="B394" s="64"/>
      <c r="C394" s="65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</row>
    <row r="395" spans="2:18">
      <c r="B395" s="64"/>
      <c r="C395" s="65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</row>
    <row r="396" spans="2:18">
      <c r="B396" s="64"/>
      <c r="C396" s="65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2:18">
      <c r="B397" s="64"/>
      <c r="C397" s="65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</row>
    <row r="398" spans="2:18">
      <c r="B398" s="64"/>
      <c r="C398" s="65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</row>
    <row r="399" spans="2:18">
      <c r="B399" s="64"/>
      <c r="C399" s="65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</row>
    <row r="400" spans="2:18">
      <c r="B400" s="64"/>
      <c r="C400" s="65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2:18">
      <c r="B401" s="64"/>
      <c r="C401" s="65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</row>
    <row r="402" spans="2:18">
      <c r="B402" s="64"/>
      <c r="C402" s="65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</row>
    <row r="403" spans="2:18">
      <c r="B403" s="64"/>
      <c r="C403" s="65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</row>
    <row r="404" spans="2:18">
      <c r="B404" s="64"/>
      <c r="C404" s="65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2:18">
      <c r="B405" s="64"/>
      <c r="C405" s="65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</row>
    <row r="407" spans="2:18">
      <c r="B407" s="63"/>
    </row>
    <row r="408" spans="2:18">
      <c r="B408" s="64"/>
      <c r="C408" s="65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09" spans="2:18">
      <c r="B409" s="64"/>
      <c r="C409" s="65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</row>
    <row r="410" spans="2:18">
      <c r="B410" s="64"/>
      <c r="C410" s="65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</row>
    <row r="411" spans="2:18">
      <c r="B411" s="64"/>
      <c r="C411" s="65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</row>
    <row r="412" spans="2:18">
      <c r="B412" s="64"/>
      <c r="C412" s="65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2:18">
      <c r="B413" s="64"/>
      <c r="C413" s="65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</row>
    <row r="414" spans="2:18">
      <c r="B414" s="64"/>
      <c r="C414" s="65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</row>
    <row r="415" spans="2:18">
      <c r="B415" s="64"/>
      <c r="C415" s="65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</row>
    <row r="416" spans="2:18">
      <c r="B416" s="64"/>
      <c r="C416" s="65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2:18">
      <c r="B417" s="64"/>
      <c r="C417" s="65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</row>
    <row r="418" spans="2:18">
      <c r="B418" s="64"/>
      <c r="C418" s="65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</row>
    <row r="419" spans="2:18">
      <c r="B419" s="64"/>
      <c r="C419" s="65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</row>
    <row r="420" spans="2:18">
      <c r="B420" s="64"/>
      <c r="C420" s="65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2:18">
      <c r="B421" s="64"/>
      <c r="C421" s="65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</row>
    <row r="422" spans="2:18">
      <c r="B422" s="64"/>
      <c r="C422" s="65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</row>
    <row r="423" spans="2:18">
      <c r="B423" s="64"/>
      <c r="C423" s="65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</row>
    <row r="424" spans="2:18">
      <c r="B424" s="64"/>
      <c r="C424" s="65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2:18">
      <c r="B425" s="64"/>
      <c r="C425" s="65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</row>
    <row r="426" spans="2:18">
      <c r="B426" s="64"/>
      <c r="C426" s="65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</row>
    <row r="427" spans="2:18">
      <c r="B427" s="64"/>
      <c r="C427" s="65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</row>
    <row r="428" spans="2:18">
      <c r="B428" s="64"/>
      <c r="C428" s="65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2:18">
      <c r="B429" s="64"/>
      <c r="C429" s="65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</row>
    <row r="430" spans="2:18">
      <c r="B430" s="64"/>
      <c r="C430" s="65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</row>
    <row r="431" spans="2:18">
      <c r="B431" s="64"/>
      <c r="C431" s="65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</row>
    <row r="432" spans="2:18">
      <c r="B432" s="64"/>
      <c r="C432" s="65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2:18">
      <c r="B433" s="64"/>
      <c r="C433" s="65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</row>
    <row r="434" spans="2:18">
      <c r="B434" s="64"/>
      <c r="C434" s="65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</row>
    <row r="435" spans="2:18">
      <c r="B435" s="64"/>
      <c r="C435" s="65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</row>
    <row r="436" spans="2:18">
      <c r="B436" s="64"/>
      <c r="C436" s="65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8" spans="2:18">
      <c r="B438" s="63"/>
    </row>
    <row r="439" spans="2:18">
      <c r="B439" s="64"/>
      <c r="C439" s="65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</row>
    <row r="440" spans="2:18">
      <c r="B440" s="64"/>
      <c r="C440" s="65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</row>
    <row r="441" spans="2:18">
      <c r="B441" s="64"/>
      <c r="C441" s="65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</row>
    <row r="442" spans="2:18">
      <c r="B442" s="64"/>
      <c r="C442" s="65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</row>
    <row r="443" spans="2:18">
      <c r="B443" s="64"/>
      <c r="C443" s="65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</row>
    <row r="444" spans="2:18">
      <c r="B444" s="64"/>
      <c r="C444" s="65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2:18">
      <c r="B445" s="64"/>
      <c r="C445" s="65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</row>
    <row r="446" spans="2:18">
      <c r="B446" s="64"/>
      <c r="C446" s="65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</row>
    <row r="447" spans="2:18">
      <c r="B447" s="64"/>
      <c r="C447" s="65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</row>
    <row r="448" spans="2:18">
      <c r="B448" s="64"/>
      <c r="C448" s="65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2:18">
      <c r="B449" s="64"/>
      <c r="C449" s="65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</row>
    <row r="450" spans="2:18">
      <c r="B450" s="64"/>
      <c r="C450" s="65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</row>
    <row r="451" spans="2:18">
      <c r="B451" s="64"/>
      <c r="C451" s="65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</row>
    <row r="452" spans="2:18">
      <c r="B452" s="64"/>
      <c r="C452" s="65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2:18">
      <c r="B453" s="64"/>
      <c r="C453" s="65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</row>
    <row r="454" spans="2:18">
      <c r="B454" s="64"/>
      <c r="C454" s="65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</row>
    <row r="455" spans="2:18">
      <c r="B455" s="64"/>
      <c r="C455" s="65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</row>
    <row r="456" spans="2:18">
      <c r="B456" s="64"/>
      <c r="C456" s="65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2:18">
      <c r="B457" s="64"/>
      <c r="C457" s="65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</row>
    <row r="458" spans="2:18">
      <c r="B458" s="64"/>
      <c r="C458" s="65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</row>
    <row r="459" spans="2:18">
      <c r="B459" s="64"/>
      <c r="C459" s="65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</row>
    <row r="460" spans="2:18">
      <c r="B460" s="64"/>
      <c r="C460" s="65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2:18">
      <c r="B461" s="64"/>
      <c r="C461" s="65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</row>
    <row r="462" spans="2:18">
      <c r="B462" s="64"/>
      <c r="C462" s="65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</row>
    <row r="463" spans="2:18">
      <c r="B463" s="64"/>
      <c r="C463" s="65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</row>
    <row r="464" spans="2:18">
      <c r="B464" s="64"/>
      <c r="C464" s="65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2:18">
      <c r="B465" s="64"/>
      <c r="C465" s="65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</row>
    <row r="466" spans="2:18">
      <c r="B466" s="64"/>
      <c r="C466" s="65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</row>
    <row r="467" spans="2:18">
      <c r="B467" s="64"/>
      <c r="C467" s="65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</row>
    <row r="469" spans="2:18">
      <c r="B469" s="63"/>
    </row>
    <row r="470" spans="2:18">
      <c r="B470" s="64"/>
      <c r="C470" s="65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</row>
    <row r="471" spans="2:18">
      <c r="B471" s="64"/>
      <c r="C471" s="65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</row>
    <row r="472" spans="2:18">
      <c r="B472" s="64"/>
      <c r="C472" s="65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</row>
    <row r="473" spans="2:18">
      <c r="B473" s="64"/>
      <c r="C473" s="65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</row>
    <row r="474" spans="2:18">
      <c r="B474" s="64"/>
      <c r="C474" s="65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</row>
    <row r="475" spans="2:18">
      <c r="B475" s="64"/>
      <c r="C475" s="65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</row>
    <row r="476" spans="2:18">
      <c r="B476" s="64"/>
      <c r="C476" s="65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2:18">
      <c r="B477" s="64"/>
      <c r="C477" s="65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</row>
    <row r="478" spans="2:18">
      <c r="B478" s="64"/>
      <c r="C478" s="65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</row>
    <row r="479" spans="2:18">
      <c r="B479" s="64"/>
      <c r="C479" s="65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</row>
    <row r="480" spans="2:18">
      <c r="B480" s="64"/>
      <c r="C480" s="65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2:18">
      <c r="B481" s="64"/>
      <c r="C481" s="65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</row>
    <row r="482" spans="2:18">
      <c r="B482" s="64"/>
      <c r="C482" s="65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</row>
    <row r="483" spans="2:18">
      <c r="B483" s="64"/>
      <c r="C483" s="65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</row>
    <row r="484" spans="2:18">
      <c r="B484" s="64"/>
      <c r="C484" s="65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2:18">
      <c r="B485" s="64"/>
      <c r="C485" s="65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</row>
    <row r="486" spans="2:18">
      <c r="B486" s="64"/>
      <c r="C486" s="65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</row>
    <row r="487" spans="2:18">
      <c r="B487" s="64"/>
      <c r="C487" s="65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</row>
    <row r="488" spans="2:18">
      <c r="B488" s="64"/>
      <c r="C488" s="65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</row>
    <row r="489" spans="2:18">
      <c r="B489" s="64"/>
      <c r="C489" s="65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</row>
    <row r="490" spans="2:18">
      <c r="B490" s="64"/>
      <c r="C490" s="65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</row>
    <row r="491" spans="2:18">
      <c r="B491" s="64"/>
      <c r="C491" s="65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</row>
    <row r="492" spans="2:18">
      <c r="B492" s="64"/>
      <c r="C492" s="65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</row>
    <row r="493" spans="2:18">
      <c r="B493" s="64"/>
      <c r="C493" s="65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</row>
    <row r="494" spans="2:18">
      <c r="B494" s="64"/>
      <c r="C494" s="65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</row>
    <row r="495" spans="2:18">
      <c r="B495" s="64"/>
      <c r="C495" s="65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</row>
    <row r="496" spans="2:18">
      <c r="B496" s="64"/>
      <c r="C496" s="65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</row>
    <row r="497" spans="2:18">
      <c r="B497" s="64"/>
      <c r="C497" s="65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</row>
    <row r="498" spans="2:18">
      <c r="B498" s="64"/>
      <c r="C498" s="65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</row>
    <row r="500" spans="2:18">
      <c r="B500" s="63"/>
    </row>
    <row r="501" spans="2:18">
      <c r="B501" s="64"/>
      <c r="C501" s="65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</row>
    <row r="502" spans="2:18">
      <c r="B502" s="64"/>
      <c r="C502" s="65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</row>
    <row r="503" spans="2:18">
      <c r="B503" s="64"/>
      <c r="C503" s="65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</row>
    <row r="504" spans="2:18">
      <c r="B504" s="64"/>
      <c r="C504" s="65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</row>
    <row r="505" spans="2:18">
      <c r="B505" s="64"/>
      <c r="C505" s="65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</row>
    <row r="506" spans="2:18">
      <c r="B506" s="64"/>
      <c r="C506" s="65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</row>
    <row r="507" spans="2:18">
      <c r="B507" s="64"/>
      <c r="C507" s="65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</row>
    <row r="508" spans="2:18">
      <c r="B508" s="64"/>
      <c r="C508" s="65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</row>
    <row r="509" spans="2:18">
      <c r="B509" s="64"/>
      <c r="C509" s="65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</row>
    <row r="510" spans="2:18">
      <c r="B510" s="64"/>
      <c r="C510" s="65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</row>
    <row r="511" spans="2:18">
      <c r="B511" s="64"/>
      <c r="C511" s="65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</row>
    <row r="512" spans="2:18">
      <c r="B512" s="64"/>
      <c r="C512" s="65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</row>
    <row r="513" spans="2:18">
      <c r="B513" s="64"/>
      <c r="C513" s="65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</row>
    <row r="514" spans="2:18">
      <c r="B514" s="64"/>
      <c r="C514" s="65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</row>
    <row r="515" spans="2:18">
      <c r="B515" s="64"/>
      <c r="C515" s="65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</row>
    <row r="516" spans="2:18">
      <c r="B516" s="64"/>
      <c r="C516" s="65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</row>
    <row r="517" spans="2:18">
      <c r="B517" s="64"/>
      <c r="C517" s="65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</row>
    <row r="518" spans="2:18">
      <c r="B518" s="64"/>
      <c r="C518" s="65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</row>
    <row r="519" spans="2:18">
      <c r="B519" s="64"/>
      <c r="C519" s="65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</row>
    <row r="520" spans="2:18">
      <c r="B520" s="64"/>
      <c r="C520" s="65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</row>
    <row r="521" spans="2:18">
      <c r="B521" s="64"/>
      <c r="C521" s="65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</row>
    <row r="522" spans="2:18">
      <c r="B522" s="64"/>
      <c r="C522" s="65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</row>
    <row r="523" spans="2:18">
      <c r="B523" s="64"/>
      <c r="C523" s="65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</row>
    <row r="524" spans="2:18">
      <c r="B524" s="64"/>
      <c r="C524" s="65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</row>
    <row r="525" spans="2:18">
      <c r="B525" s="64"/>
      <c r="C525" s="65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</row>
    <row r="526" spans="2:18">
      <c r="B526" s="64"/>
      <c r="C526" s="65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</row>
    <row r="527" spans="2:18">
      <c r="B527" s="64"/>
      <c r="C527" s="65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</row>
    <row r="528" spans="2:18">
      <c r="B528" s="64"/>
      <c r="C528" s="65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</row>
    <row r="529" spans="2:18">
      <c r="B529" s="64"/>
      <c r="C529" s="65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</row>
    <row r="531" spans="2:18">
      <c r="B531" s="63"/>
    </row>
    <row r="532" spans="2:18">
      <c r="B532" s="64"/>
      <c r="C532" s="65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</row>
    <row r="533" spans="2:18">
      <c r="B533" s="64"/>
      <c r="C533" s="65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</row>
    <row r="534" spans="2:18">
      <c r="B534" s="64"/>
      <c r="C534" s="65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</row>
    <row r="535" spans="2:18">
      <c r="B535" s="64"/>
      <c r="C535" s="65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</row>
    <row r="536" spans="2:18">
      <c r="B536" s="64"/>
      <c r="C536" s="65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</row>
    <row r="537" spans="2:18">
      <c r="B537" s="64"/>
      <c r="C537" s="65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</row>
    <row r="538" spans="2:18">
      <c r="B538" s="64"/>
      <c r="C538" s="65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</row>
    <row r="539" spans="2:18">
      <c r="B539" s="64"/>
      <c r="C539" s="65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</row>
    <row r="540" spans="2:18">
      <c r="B540" s="64"/>
      <c r="C540" s="65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</row>
    <row r="541" spans="2:18">
      <c r="B541" s="64"/>
      <c r="C541" s="65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</row>
    <row r="542" spans="2:18">
      <c r="B542" s="64"/>
      <c r="C542" s="65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</row>
    <row r="543" spans="2:18">
      <c r="B543" s="64"/>
      <c r="C543" s="65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</row>
    <row r="544" spans="2:18">
      <c r="B544" s="64"/>
      <c r="C544" s="65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</row>
    <row r="545" spans="2:18">
      <c r="B545" s="64"/>
      <c r="C545" s="65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</row>
    <row r="546" spans="2:18">
      <c r="B546" s="64"/>
      <c r="C546" s="65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</row>
    <row r="547" spans="2:18">
      <c r="B547" s="64"/>
      <c r="C547" s="65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</row>
    <row r="548" spans="2:18">
      <c r="B548" s="64"/>
      <c r="C548" s="65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</row>
    <row r="549" spans="2:18">
      <c r="B549" s="64"/>
      <c r="C549" s="65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</row>
    <row r="550" spans="2:18">
      <c r="B550" s="64"/>
      <c r="C550" s="65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</row>
    <row r="551" spans="2:18">
      <c r="B551" s="64"/>
      <c r="C551" s="65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</row>
    <row r="552" spans="2:18">
      <c r="B552" s="64"/>
      <c r="C552" s="65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</row>
    <row r="553" spans="2:18">
      <c r="B553" s="64"/>
      <c r="C553" s="65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</row>
    <row r="554" spans="2:18">
      <c r="B554" s="64"/>
      <c r="C554" s="65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</row>
    <row r="555" spans="2:18">
      <c r="B555" s="64"/>
      <c r="C555" s="65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</row>
    <row r="556" spans="2:18">
      <c r="B556" s="64"/>
      <c r="C556" s="65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</row>
    <row r="557" spans="2:18">
      <c r="B557" s="64"/>
      <c r="C557" s="65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</row>
    <row r="558" spans="2:18">
      <c r="B558" s="64"/>
      <c r="C558" s="65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</row>
    <row r="559" spans="2:18">
      <c r="B559" s="64"/>
      <c r="C559" s="65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</row>
    <row r="560" spans="2:18">
      <c r="B560" s="64"/>
      <c r="C560" s="65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</row>
    <row r="562" spans="2:18">
      <c r="B562" s="63"/>
    </row>
    <row r="563" spans="2:18">
      <c r="B563" s="64"/>
      <c r="C563" s="65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</row>
    <row r="564" spans="2:18">
      <c r="B564" s="64"/>
      <c r="C564" s="65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</row>
    <row r="565" spans="2:18">
      <c r="B565" s="64"/>
      <c r="C565" s="65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</row>
    <row r="566" spans="2:18">
      <c r="B566" s="64"/>
      <c r="C566" s="65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</row>
    <row r="567" spans="2:18">
      <c r="B567" s="64"/>
      <c r="C567" s="65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</row>
    <row r="568" spans="2:18">
      <c r="B568" s="64"/>
      <c r="C568" s="65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</row>
    <row r="569" spans="2:18">
      <c r="B569" s="64"/>
      <c r="C569" s="65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</row>
    <row r="570" spans="2:18">
      <c r="B570" s="64"/>
      <c r="C570" s="65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</row>
    <row r="571" spans="2:18">
      <c r="B571" s="64"/>
      <c r="C571" s="65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</row>
    <row r="572" spans="2:18">
      <c r="B572" s="64"/>
      <c r="C572" s="65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</row>
    <row r="573" spans="2:18">
      <c r="B573" s="64"/>
      <c r="C573" s="65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</row>
    <row r="574" spans="2:18">
      <c r="B574" s="64"/>
      <c r="C574" s="65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</row>
    <row r="575" spans="2:18">
      <c r="B575" s="64"/>
      <c r="C575" s="65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</row>
    <row r="576" spans="2:18">
      <c r="B576" s="64"/>
      <c r="C576" s="65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</row>
    <row r="577" spans="2:18">
      <c r="B577" s="64"/>
      <c r="C577" s="65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</row>
    <row r="578" spans="2:18">
      <c r="B578" s="64"/>
      <c r="C578" s="65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</row>
    <row r="579" spans="2:18">
      <c r="B579" s="64"/>
      <c r="C579" s="65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</row>
    <row r="580" spans="2:18">
      <c r="B580" s="64"/>
      <c r="C580" s="65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</row>
    <row r="581" spans="2:18">
      <c r="B581" s="64"/>
      <c r="C581" s="65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</row>
    <row r="582" spans="2:18">
      <c r="B582" s="64"/>
      <c r="C582" s="65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</row>
    <row r="583" spans="2:18">
      <c r="B583" s="64"/>
      <c r="C583" s="65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</row>
    <row r="584" spans="2:18">
      <c r="B584" s="64"/>
      <c r="C584" s="65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</row>
    <row r="585" spans="2:18">
      <c r="B585" s="64"/>
      <c r="C585" s="65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</row>
    <row r="586" spans="2:18">
      <c r="B586" s="64"/>
      <c r="C586" s="65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</row>
    <row r="587" spans="2:18">
      <c r="B587" s="64"/>
      <c r="C587" s="65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</row>
    <row r="588" spans="2:18">
      <c r="B588" s="64"/>
      <c r="C588" s="65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</row>
    <row r="589" spans="2:18">
      <c r="B589" s="64"/>
      <c r="C589" s="65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</row>
    <row r="590" spans="2:18">
      <c r="B590" s="64"/>
      <c r="C590" s="65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</row>
    <row r="591" spans="2:18">
      <c r="B591" s="64"/>
      <c r="C591" s="65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</row>
    <row r="593" spans="2:18">
      <c r="B593" s="63"/>
    </row>
    <row r="594" spans="2:18">
      <c r="B594" s="64"/>
      <c r="C594" s="65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</row>
    <row r="595" spans="2:18">
      <c r="B595" s="64"/>
      <c r="C595" s="65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</row>
    <row r="596" spans="2:18">
      <c r="B596" s="64"/>
      <c r="C596" s="65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</row>
    <row r="597" spans="2:18">
      <c r="B597" s="64"/>
      <c r="C597" s="65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</row>
    <row r="598" spans="2:18">
      <c r="B598" s="64"/>
      <c r="C598" s="65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</row>
    <row r="599" spans="2:18">
      <c r="B599" s="64"/>
      <c r="C599" s="65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</row>
    <row r="600" spans="2:18">
      <c r="B600" s="64"/>
      <c r="C600" s="65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</row>
    <row r="601" spans="2:18">
      <c r="B601" s="64"/>
      <c r="C601" s="65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</row>
    <row r="602" spans="2:18">
      <c r="B602" s="64"/>
      <c r="C602" s="65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</row>
    <row r="603" spans="2:18">
      <c r="B603" s="64"/>
      <c r="C603" s="65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</row>
    <row r="604" spans="2:18">
      <c r="B604" s="64"/>
      <c r="C604" s="65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</row>
    <row r="605" spans="2:18">
      <c r="B605" s="64"/>
      <c r="C605" s="65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</row>
    <row r="606" spans="2:18">
      <c r="B606" s="64"/>
      <c r="C606" s="65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</row>
    <row r="607" spans="2:18">
      <c r="B607" s="64"/>
      <c r="C607" s="65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</row>
    <row r="608" spans="2:18">
      <c r="B608" s="64"/>
      <c r="C608" s="65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2:18">
      <c r="B609" s="64"/>
      <c r="C609" s="65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</row>
    <row r="610" spans="2:18">
      <c r="B610" s="64"/>
      <c r="C610" s="65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</row>
    <row r="611" spans="2:18">
      <c r="B611" s="64"/>
      <c r="C611" s="65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</row>
    <row r="612" spans="2:18">
      <c r="B612" s="64"/>
      <c r="C612" s="65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</row>
    <row r="613" spans="2:18">
      <c r="B613" s="64"/>
      <c r="C613" s="65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</row>
    <row r="614" spans="2:18">
      <c r="B614" s="64"/>
      <c r="C614" s="65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</row>
    <row r="615" spans="2:18">
      <c r="B615" s="64"/>
      <c r="C615" s="65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</row>
    <row r="616" spans="2:18">
      <c r="B616" s="64"/>
      <c r="C616" s="65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</row>
    <row r="617" spans="2:18">
      <c r="B617" s="64"/>
      <c r="C617" s="65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</row>
    <row r="618" spans="2:18">
      <c r="B618" s="64"/>
      <c r="C618" s="65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</row>
    <row r="619" spans="2:18">
      <c r="B619" s="64"/>
      <c r="C619" s="65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</row>
    <row r="620" spans="2:18">
      <c r="B620" s="64"/>
      <c r="C620" s="65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</row>
    <row r="621" spans="2:18">
      <c r="B621" s="64"/>
      <c r="C621" s="65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</row>
    <row r="622" spans="2:18">
      <c r="B622" s="64"/>
      <c r="C622" s="65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</row>
    <row r="624" spans="2:18">
      <c r="B624" s="63"/>
    </row>
    <row r="625" spans="2:18">
      <c r="B625" s="64"/>
      <c r="C625" s="65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</row>
    <row r="626" spans="2:18">
      <c r="B626" s="64"/>
      <c r="C626" s="65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</row>
    <row r="627" spans="2:18">
      <c r="B627" s="64"/>
      <c r="C627" s="65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</row>
    <row r="628" spans="2:18">
      <c r="B628" s="64"/>
      <c r="C628" s="65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</row>
    <row r="629" spans="2:18">
      <c r="B629" s="64"/>
      <c r="C629" s="65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</row>
    <row r="630" spans="2:18">
      <c r="B630" s="64"/>
      <c r="C630" s="65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</row>
    <row r="631" spans="2:18">
      <c r="B631" s="64"/>
      <c r="C631" s="65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</row>
    <row r="632" spans="2:18">
      <c r="B632" s="64"/>
      <c r="C632" s="65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</row>
    <row r="633" spans="2:18">
      <c r="B633" s="64"/>
      <c r="C633" s="65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</row>
    <row r="634" spans="2:18">
      <c r="B634" s="64"/>
      <c r="C634" s="65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</row>
    <row r="635" spans="2:18">
      <c r="B635" s="64"/>
      <c r="C635" s="65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</row>
    <row r="636" spans="2:18">
      <c r="B636" s="64"/>
      <c r="C636" s="65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</row>
    <row r="637" spans="2:18">
      <c r="B637" s="64"/>
      <c r="C637" s="65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</row>
    <row r="638" spans="2:18">
      <c r="B638" s="64"/>
      <c r="C638" s="65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</row>
    <row r="639" spans="2:18">
      <c r="B639" s="64"/>
      <c r="C639" s="65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</row>
    <row r="640" spans="2:18">
      <c r="B640" s="64"/>
      <c r="C640" s="65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</row>
    <row r="641" spans="2:18">
      <c r="B641" s="64"/>
      <c r="C641" s="65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</row>
    <row r="642" spans="2:18">
      <c r="B642" s="64"/>
      <c r="C642" s="65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</row>
    <row r="643" spans="2:18">
      <c r="B643" s="64"/>
      <c r="C643" s="65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</row>
    <row r="644" spans="2:18">
      <c r="B644" s="64"/>
      <c r="C644" s="65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</row>
    <row r="645" spans="2:18">
      <c r="B645" s="64"/>
      <c r="C645" s="65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</row>
    <row r="646" spans="2:18">
      <c r="B646" s="64"/>
      <c r="C646" s="65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</row>
    <row r="647" spans="2:18">
      <c r="B647" s="64"/>
      <c r="C647" s="65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</row>
    <row r="648" spans="2:18">
      <c r="B648" s="64"/>
      <c r="C648" s="65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</row>
    <row r="649" spans="2:18">
      <c r="B649" s="64"/>
      <c r="C649" s="65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</row>
    <row r="650" spans="2:18">
      <c r="B650" s="64"/>
      <c r="C650" s="65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</row>
    <row r="651" spans="2:18">
      <c r="B651" s="64"/>
      <c r="C651" s="65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</row>
    <row r="652" spans="2:18">
      <c r="B652" s="64"/>
      <c r="C652" s="65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</row>
    <row r="653" spans="2:18">
      <c r="B653" s="64"/>
      <c r="C653" s="65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25295.09</v>
      </c>
      <c r="C2" s="87">
        <v>546.09</v>
      </c>
      <c r="D2" s="87">
        <v>546.09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25295.09</v>
      </c>
      <c r="C3" s="87">
        <v>546.09</v>
      </c>
      <c r="D3" s="87">
        <v>546.09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81987.86</v>
      </c>
      <c r="C4" s="87">
        <v>1770.02</v>
      </c>
      <c r="D4" s="87">
        <v>1770.02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81987.86</v>
      </c>
      <c r="C5" s="87">
        <v>1770.02</v>
      </c>
      <c r="D5" s="87">
        <v>1770.02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688.69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6062.66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48.45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771.83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1374.95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1112.5899999999999</v>
      </c>
      <c r="C21" s="87">
        <v>0</v>
      </c>
      <c r="D21" s="87">
        <v>0</v>
      </c>
      <c r="E21" s="87">
        <v>0</v>
      </c>
      <c r="F21" s="87">
        <v>0</v>
      </c>
      <c r="G21" s="87">
        <v>25887.68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172.42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24433.98</v>
      </c>
      <c r="C28" s="87">
        <v>861.11</v>
      </c>
      <c r="D28" s="87">
        <v>0</v>
      </c>
      <c r="E28" s="87">
        <v>0</v>
      </c>
      <c r="F28" s="87">
        <v>0</v>
      </c>
      <c r="G28" s="87">
        <v>27391.81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1.306</v>
      </c>
      <c r="E60" s="87">
        <v>1.623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1.306</v>
      </c>
      <c r="E61" s="87">
        <v>1.623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1.306</v>
      </c>
      <c r="E62" s="87">
        <v>1.623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1.306</v>
      </c>
      <c r="E63" s="87">
        <v>1.623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1.306</v>
      </c>
      <c r="E64" s="87">
        <v>1.623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1.306</v>
      </c>
      <c r="E65" s="87">
        <v>1.623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1.306</v>
      </c>
      <c r="E66" s="87">
        <v>1.623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1.306</v>
      </c>
      <c r="E67" s="87">
        <v>1.623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1.306</v>
      </c>
      <c r="E68" s="87">
        <v>1.623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1.306</v>
      </c>
      <c r="E69" s="87">
        <v>1.623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1.306</v>
      </c>
      <c r="E70" s="87">
        <v>1.623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1.306</v>
      </c>
      <c r="E71" s="87">
        <v>1.623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1.306</v>
      </c>
      <c r="E72" s="87">
        <v>1.623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1.306</v>
      </c>
      <c r="E73" s="87">
        <v>1.623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1.306</v>
      </c>
      <c r="E74" s="87">
        <v>1.623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1.306</v>
      </c>
      <c r="E75" s="87">
        <v>1.623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1.306</v>
      </c>
      <c r="E76" s="87">
        <v>1.623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1.306</v>
      </c>
      <c r="E77" s="87">
        <v>1.623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1.306</v>
      </c>
      <c r="E78" s="87">
        <v>1.623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1.306</v>
      </c>
      <c r="E79" s="87">
        <v>1.623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1.306</v>
      </c>
      <c r="E80" s="87">
        <v>1.623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1.306</v>
      </c>
      <c r="E81" s="87">
        <v>1.623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1.306</v>
      </c>
      <c r="E82" s="87">
        <v>1.623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1.306</v>
      </c>
      <c r="E83" s="87">
        <v>1.623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0.56899999999999995</v>
      </c>
      <c r="E84" s="87">
        <v>0.63700000000000001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5.835</v>
      </c>
      <c r="F87" s="87">
        <v>0.54</v>
      </c>
      <c r="G87" s="87">
        <v>0.38400000000000001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5.835</v>
      </c>
      <c r="F88" s="87">
        <v>0.54</v>
      </c>
      <c r="G88" s="87">
        <v>0.38400000000000001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5.835</v>
      </c>
      <c r="F89" s="87">
        <v>0.54</v>
      </c>
      <c r="G89" s="87">
        <v>0.38400000000000001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5.835</v>
      </c>
      <c r="F90" s="87">
        <v>0.54</v>
      </c>
      <c r="G90" s="87">
        <v>0.38400000000000001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5.835</v>
      </c>
      <c r="F91" s="87">
        <v>0.54</v>
      </c>
      <c r="G91" s="87">
        <v>0.38400000000000001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5.835</v>
      </c>
      <c r="F92" s="87">
        <v>0.54</v>
      </c>
      <c r="G92" s="87">
        <v>0.38400000000000001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5.835</v>
      </c>
      <c r="F93" s="87">
        <v>0.54</v>
      </c>
      <c r="G93" s="87">
        <v>0.38400000000000001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5.835</v>
      </c>
      <c r="F94" s="87">
        <v>0.54</v>
      </c>
      <c r="G94" s="87">
        <v>0.38400000000000001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5.835</v>
      </c>
      <c r="F95" s="87">
        <v>0.54</v>
      </c>
      <c r="G95" s="87">
        <v>0.38400000000000001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5.835</v>
      </c>
      <c r="F96" s="87">
        <v>0.54</v>
      </c>
      <c r="G96" s="87">
        <v>0.38400000000000001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5.835</v>
      </c>
      <c r="F97" s="87">
        <v>0.54</v>
      </c>
      <c r="G97" s="87">
        <v>0.38400000000000001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5.835</v>
      </c>
      <c r="F98" s="87">
        <v>0.54</v>
      </c>
      <c r="G98" s="87">
        <v>0.38400000000000001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0.54</v>
      </c>
      <c r="G99" s="87">
        <v>0.38400000000000001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0.54</v>
      </c>
      <c r="G100" s="87">
        <v>0.38400000000000001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0.54</v>
      </c>
      <c r="G101" s="87">
        <v>0.38400000000000001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4840785.9199999999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3283357.73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4630481.71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443517.83</v>
      </c>
      <c r="D109" s="87">
        <v>309304.93</v>
      </c>
      <c r="E109" s="87">
        <v>134212.9</v>
      </c>
      <c r="F109" s="87">
        <v>0.7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5103642.6399999997</v>
      </c>
      <c r="D110" s="87">
        <v>3574497.11</v>
      </c>
      <c r="E110" s="87">
        <v>1529145.54</v>
      </c>
      <c r="F110" s="87">
        <v>0.7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496499.78</v>
      </c>
      <c r="D111" s="87">
        <v>347402.25</v>
      </c>
      <c r="E111" s="87">
        <v>149097.53</v>
      </c>
      <c r="F111" s="87">
        <v>0.7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132220.04999999999</v>
      </c>
      <c r="D112" s="87">
        <v>91244.17</v>
      </c>
      <c r="E112" s="87">
        <v>40975.879999999997</v>
      </c>
      <c r="F112" s="87">
        <v>0.69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69180.28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120463.85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1526183.57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141514.16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21556.59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31322.05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23410.71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36044.129999999997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223744.5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322206.39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243497.5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379904.69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23889.09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30672.28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26485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39246.76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556.25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0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0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22832.51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18.97</v>
      </c>
      <c r="F137" s="87">
        <v>31936.65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219.67</v>
      </c>
      <c r="F138" s="87">
        <v>362006.19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21.34</v>
      </c>
      <c r="F139" s="87">
        <v>35916.43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5.64</v>
      </c>
      <c r="F140" s="87">
        <v>10576.62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44359.1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18596.12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65352.79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345993.65549999999</v>
      </c>
      <c r="C152" s="87">
        <v>601.47590000000002</v>
      </c>
      <c r="D152" s="87">
        <v>2263.4875999999999</v>
      </c>
      <c r="E152" s="87">
        <v>0</v>
      </c>
      <c r="F152" s="87">
        <v>1.03E-2</v>
      </c>
      <c r="G152" s="87">
        <v>280131.04269999999</v>
      </c>
      <c r="H152" s="87">
        <v>148547.7788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312563.2341</v>
      </c>
      <c r="C153" s="87">
        <v>545.79899999999998</v>
      </c>
      <c r="D153" s="87">
        <v>2063.9793</v>
      </c>
      <c r="E153" s="87">
        <v>0</v>
      </c>
      <c r="F153" s="87">
        <v>9.4000000000000004E-3</v>
      </c>
      <c r="G153" s="87">
        <v>255441.60339999999</v>
      </c>
      <c r="H153" s="87">
        <v>134439.21679999999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359431.37780000002</v>
      </c>
      <c r="C154" s="87">
        <v>629.30430000000001</v>
      </c>
      <c r="D154" s="87">
        <v>2386.5648999999999</v>
      </c>
      <c r="E154" s="87">
        <v>0</v>
      </c>
      <c r="F154" s="87">
        <v>1.09E-2</v>
      </c>
      <c r="G154" s="87">
        <v>295366.61190000002</v>
      </c>
      <c r="H154" s="87">
        <v>154764.80100000001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341843.33059999999</v>
      </c>
      <c r="C155" s="87">
        <v>601.03689999999995</v>
      </c>
      <c r="D155" s="87">
        <v>2289.6668</v>
      </c>
      <c r="E155" s="87">
        <v>0</v>
      </c>
      <c r="F155" s="87">
        <v>1.04E-2</v>
      </c>
      <c r="G155" s="87">
        <v>283376.18650000001</v>
      </c>
      <c r="H155" s="87">
        <v>147444.83240000001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383482.71779999998</v>
      </c>
      <c r="C156" s="87">
        <v>674.75519999999995</v>
      </c>
      <c r="D156" s="87">
        <v>2572.5576999999998</v>
      </c>
      <c r="E156" s="87">
        <v>0</v>
      </c>
      <c r="F156" s="87">
        <v>1.17E-2</v>
      </c>
      <c r="G156" s="87">
        <v>318388.01620000001</v>
      </c>
      <c r="H156" s="87">
        <v>165455.65040000001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385877.55379999999</v>
      </c>
      <c r="C157" s="87">
        <v>679.60680000000002</v>
      </c>
      <c r="D157" s="87">
        <v>2593.6432</v>
      </c>
      <c r="E157" s="87">
        <v>0</v>
      </c>
      <c r="F157" s="87">
        <v>1.18E-2</v>
      </c>
      <c r="G157" s="87">
        <v>320998.0968</v>
      </c>
      <c r="H157" s="87">
        <v>166552.82279999999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389157.64150000003</v>
      </c>
      <c r="C158" s="87">
        <v>685.48569999999995</v>
      </c>
      <c r="D158" s="87">
        <v>2616.4929999999999</v>
      </c>
      <c r="E158" s="87">
        <v>0</v>
      </c>
      <c r="F158" s="87">
        <v>1.1900000000000001E-2</v>
      </c>
      <c r="G158" s="87">
        <v>323826.15330000001</v>
      </c>
      <c r="H158" s="87">
        <v>167978.8009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411214.82929999998</v>
      </c>
      <c r="C159" s="87">
        <v>724.28129999999999</v>
      </c>
      <c r="D159" s="87">
        <v>2764.3429999999998</v>
      </c>
      <c r="E159" s="87">
        <v>0</v>
      </c>
      <c r="F159" s="87">
        <v>1.26E-2</v>
      </c>
      <c r="G159" s="87">
        <v>342124.52490000002</v>
      </c>
      <c r="H159" s="87">
        <v>177493.981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376028.19750000001</v>
      </c>
      <c r="C160" s="87">
        <v>661.58</v>
      </c>
      <c r="D160" s="87">
        <v>2522.0884999999998</v>
      </c>
      <c r="E160" s="87">
        <v>0</v>
      </c>
      <c r="F160" s="87">
        <v>1.15E-2</v>
      </c>
      <c r="G160" s="87">
        <v>312141.74320000003</v>
      </c>
      <c r="H160" s="87">
        <v>162233.48620000001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370106.99109999998</v>
      </c>
      <c r="C161" s="87">
        <v>650.64260000000002</v>
      </c>
      <c r="D161" s="87">
        <v>2478.2838999999999</v>
      </c>
      <c r="E161" s="87">
        <v>0</v>
      </c>
      <c r="F161" s="87">
        <v>1.1299999999999999E-2</v>
      </c>
      <c r="G161" s="87">
        <v>306719.9497</v>
      </c>
      <c r="H161" s="87">
        <v>159626.77290000001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346013.47940000001</v>
      </c>
      <c r="C162" s="87">
        <v>606.98180000000002</v>
      </c>
      <c r="D162" s="87">
        <v>2306.6813000000002</v>
      </c>
      <c r="E162" s="87">
        <v>0</v>
      </c>
      <c r="F162" s="87">
        <v>1.0500000000000001E-2</v>
      </c>
      <c r="G162" s="87">
        <v>285480.92009999999</v>
      </c>
      <c r="H162" s="87">
        <v>149104.52910000001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333305.52669999999</v>
      </c>
      <c r="C163" s="87">
        <v>581.19330000000002</v>
      </c>
      <c r="D163" s="87">
        <v>2194.4477000000002</v>
      </c>
      <c r="E163" s="87">
        <v>0</v>
      </c>
      <c r="F163" s="87">
        <v>0.01</v>
      </c>
      <c r="G163" s="87">
        <v>271587.96230000001</v>
      </c>
      <c r="H163" s="87">
        <v>143278.09359999999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4355020</v>
      </c>
      <c r="C165" s="87">
        <v>7642.1427999999996</v>
      </c>
      <c r="D165" s="87">
        <v>29052.2369</v>
      </c>
      <c r="E165" s="87">
        <v>0</v>
      </c>
      <c r="F165" s="87">
        <v>0.13250000000000001</v>
      </c>
      <c r="G165" s="88">
        <v>3595580</v>
      </c>
      <c r="H165" s="88">
        <v>1876920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312563.2341</v>
      </c>
      <c r="C166" s="87">
        <v>545.79899999999998</v>
      </c>
      <c r="D166" s="87">
        <v>2063.9793</v>
      </c>
      <c r="E166" s="87">
        <v>0</v>
      </c>
      <c r="F166" s="87">
        <v>9.4000000000000004E-3</v>
      </c>
      <c r="G166" s="87">
        <v>255441.60339999999</v>
      </c>
      <c r="H166" s="87">
        <v>134439.21679999999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411214.82929999998</v>
      </c>
      <c r="C167" s="87">
        <v>724.28129999999999</v>
      </c>
      <c r="D167" s="87">
        <v>2764.3429999999998</v>
      </c>
      <c r="E167" s="87">
        <v>0</v>
      </c>
      <c r="F167" s="87">
        <v>1.26E-2</v>
      </c>
      <c r="G167" s="87">
        <v>342124.52490000002</v>
      </c>
      <c r="H167" s="87">
        <v>177493.981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1903650000000</v>
      </c>
      <c r="C170" s="87">
        <v>1629961.4850000001</v>
      </c>
      <c r="D170" s="87" t="s">
        <v>650</v>
      </c>
      <c r="E170" s="87">
        <v>645239.30700000003</v>
      </c>
      <c r="F170" s="87">
        <v>326066.95799999998</v>
      </c>
      <c r="G170" s="87">
        <v>51915.622000000003</v>
      </c>
      <c r="H170" s="87">
        <v>0</v>
      </c>
      <c r="I170" s="87">
        <v>383320.09100000001</v>
      </c>
      <c r="J170" s="87">
        <v>0</v>
      </c>
      <c r="K170" s="87">
        <v>77089.048999999999</v>
      </c>
      <c r="L170" s="87">
        <v>60775.072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1735870000000</v>
      </c>
      <c r="C171" s="87">
        <v>1669165.7409999999</v>
      </c>
      <c r="D171" s="87" t="s">
        <v>595</v>
      </c>
      <c r="E171" s="87">
        <v>645239.30700000003</v>
      </c>
      <c r="F171" s="87">
        <v>326066.95799999998</v>
      </c>
      <c r="G171" s="87">
        <v>57297.262999999999</v>
      </c>
      <c r="H171" s="87">
        <v>0</v>
      </c>
      <c r="I171" s="87">
        <v>416062.81199999998</v>
      </c>
      <c r="J171" s="87">
        <v>0</v>
      </c>
      <c r="K171" s="87">
        <v>78168.942999999999</v>
      </c>
      <c r="L171" s="87">
        <v>60775.072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2007180000000</v>
      </c>
      <c r="C172" s="87">
        <v>1671950.2350000001</v>
      </c>
      <c r="D172" s="87" t="s">
        <v>679</v>
      </c>
      <c r="E172" s="87">
        <v>645239.30700000003</v>
      </c>
      <c r="F172" s="87">
        <v>326066.95799999998</v>
      </c>
      <c r="G172" s="87">
        <v>51578.296000000002</v>
      </c>
      <c r="H172" s="87">
        <v>0</v>
      </c>
      <c r="I172" s="87">
        <v>425007.27500000002</v>
      </c>
      <c r="J172" s="87">
        <v>0</v>
      </c>
      <c r="K172" s="87">
        <v>77727.941999999995</v>
      </c>
      <c r="L172" s="87">
        <v>60775.072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1925700000000</v>
      </c>
      <c r="C173" s="87">
        <v>1710273.9779999999</v>
      </c>
      <c r="D173" s="87" t="s">
        <v>641</v>
      </c>
      <c r="E173" s="87">
        <v>645239.30700000003</v>
      </c>
      <c r="F173" s="87">
        <v>326066.95799999998</v>
      </c>
      <c r="G173" s="87">
        <v>60223.873</v>
      </c>
      <c r="H173" s="87">
        <v>0</v>
      </c>
      <c r="I173" s="87">
        <v>453322.06099999999</v>
      </c>
      <c r="J173" s="87">
        <v>0</v>
      </c>
      <c r="K173" s="87">
        <v>79091.322</v>
      </c>
      <c r="L173" s="87">
        <v>60775.072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2163620000000</v>
      </c>
      <c r="C174" s="87">
        <v>1807879.9480000001</v>
      </c>
      <c r="D174" s="87" t="s">
        <v>546</v>
      </c>
      <c r="E174" s="87">
        <v>645239.30700000003</v>
      </c>
      <c r="F174" s="87">
        <v>326066.95799999998</v>
      </c>
      <c r="G174" s="87">
        <v>61252.624000000003</v>
      </c>
      <c r="H174" s="87">
        <v>0</v>
      </c>
      <c r="I174" s="87">
        <v>548142.01899999997</v>
      </c>
      <c r="J174" s="87">
        <v>0</v>
      </c>
      <c r="K174" s="87">
        <v>80848.581999999995</v>
      </c>
      <c r="L174" s="87">
        <v>60775.072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2181360000000</v>
      </c>
      <c r="C175" s="87">
        <v>1910789.5279999999</v>
      </c>
      <c r="D175" s="87" t="s">
        <v>680</v>
      </c>
      <c r="E175" s="87">
        <v>645239.30700000003</v>
      </c>
      <c r="F175" s="87">
        <v>326066.95799999998</v>
      </c>
      <c r="G175" s="87">
        <v>65130.158000000003</v>
      </c>
      <c r="H175" s="87">
        <v>0</v>
      </c>
      <c r="I175" s="87">
        <v>645475.98600000003</v>
      </c>
      <c r="J175" s="87">
        <v>0</v>
      </c>
      <c r="K175" s="87">
        <v>82546.661999999997</v>
      </c>
      <c r="L175" s="87">
        <v>60775.072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2200580000000</v>
      </c>
      <c r="C176" s="87">
        <v>1863580.5390000001</v>
      </c>
      <c r="D176" s="87" t="s">
        <v>642</v>
      </c>
      <c r="E176" s="87">
        <v>645239.30700000003</v>
      </c>
      <c r="F176" s="87">
        <v>326066.95799999998</v>
      </c>
      <c r="G176" s="87">
        <v>63668.171999999999</v>
      </c>
      <c r="H176" s="87">
        <v>0</v>
      </c>
      <c r="I176" s="87">
        <v>600539.95200000005</v>
      </c>
      <c r="J176" s="87">
        <v>0</v>
      </c>
      <c r="K176" s="87">
        <v>81735.691999999995</v>
      </c>
      <c r="L176" s="87">
        <v>60775.072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2324930000000</v>
      </c>
      <c r="C177" s="87">
        <v>1902680.59</v>
      </c>
      <c r="D177" s="87" t="s">
        <v>596</v>
      </c>
      <c r="E177" s="87">
        <v>645239.30700000003</v>
      </c>
      <c r="F177" s="87">
        <v>326066.95799999998</v>
      </c>
      <c r="G177" s="87">
        <v>68163.372000000003</v>
      </c>
      <c r="H177" s="87">
        <v>0</v>
      </c>
      <c r="I177" s="87">
        <v>634329.28500000003</v>
      </c>
      <c r="J177" s="87">
        <v>0</v>
      </c>
      <c r="K177" s="87">
        <v>82551.210000000006</v>
      </c>
      <c r="L177" s="87">
        <v>60775.072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2121180000000</v>
      </c>
      <c r="C178" s="87">
        <v>1827924.1510000001</v>
      </c>
      <c r="D178" s="87" t="s">
        <v>597</v>
      </c>
      <c r="E178" s="87">
        <v>645239.30700000003</v>
      </c>
      <c r="F178" s="87">
        <v>326066.95799999998</v>
      </c>
      <c r="G178" s="87">
        <v>67558.625</v>
      </c>
      <c r="H178" s="87">
        <v>0</v>
      </c>
      <c r="I178" s="87">
        <v>561310.74600000004</v>
      </c>
      <c r="J178" s="87">
        <v>0</v>
      </c>
      <c r="K178" s="87">
        <v>81418.057000000001</v>
      </c>
      <c r="L178" s="87">
        <v>60775.072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2084330000000</v>
      </c>
      <c r="C179" s="87">
        <v>1820810.8740000001</v>
      </c>
      <c r="D179" s="87" t="s">
        <v>643</v>
      </c>
      <c r="E179" s="87">
        <v>645239.30700000003</v>
      </c>
      <c r="F179" s="87">
        <v>326066.95799999998</v>
      </c>
      <c r="G179" s="87">
        <v>65318.275000000001</v>
      </c>
      <c r="H179" s="87">
        <v>0</v>
      </c>
      <c r="I179" s="87">
        <v>556532.755</v>
      </c>
      <c r="J179" s="87">
        <v>0</v>
      </c>
      <c r="K179" s="87">
        <v>81323.120999999999</v>
      </c>
      <c r="L179" s="87">
        <v>60775.072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1940000000000</v>
      </c>
      <c r="C180" s="87">
        <v>1675010.0870000001</v>
      </c>
      <c r="D180" s="87" t="s">
        <v>644</v>
      </c>
      <c r="E180" s="87">
        <v>645239.30700000003</v>
      </c>
      <c r="F180" s="87">
        <v>326066.95799999998</v>
      </c>
      <c r="G180" s="87">
        <v>57363.552000000003</v>
      </c>
      <c r="H180" s="87">
        <v>0</v>
      </c>
      <c r="I180" s="87">
        <v>421840.36900000001</v>
      </c>
      <c r="J180" s="87">
        <v>0</v>
      </c>
      <c r="K180" s="87">
        <v>78169.442999999999</v>
      </c>
      <c r="L180" s="87">
        <v>60775.072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1845590000000</v>
      </c>
      <c r="C181" s="87">
        <v>1623047.5930000001</v>
      </c>
      <c r="D181" s="87" t="s">
        <v>599</v>
      </c>
      <c r="E181" s="87">
        <v>645239.30700000003</v>
      </c>
      <c r="F181" s="87">
        <v>326066.95799999998</v>
      </c>
      <c r="G181" s="87">
        <v>45079.264000000003</v>
      </c>
      <c r="H181" s="87">
        <v>0</v>
      </c>
      <c r="I181" s="87">
        <v>383820.35700000002</v>
      </c>
      <c r="J181" s="87">
        <v>0</v>
      </c>
      <c r="K181" s="87">
        <v>76511.25</v>
      </c>
      <c r="L181" s="87">
        <v>60775.072</v>
      </c>
      <c r="M181" s="87">
        <v>85555.384999999995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24434000000000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1735870000000</v>
      </c>
      <c r="C184" s="87">
        <v>1623047.5930000001</v>
      </c>
      <c r="D184" s="87"/>
      <c r="E184" s="87">
        <v>645239.30700000003</v>
      </c>
      <c r="F184" s="87">
        <v>326066.95799999998</v>
      </c>
      <c r="G184" s="87">
        <v>45079.264000000003</v>
      </c>
      <c r="H184" s="87">
        <v>0</v>
      </c>
      <c r="I184" s="87">
        <v>383320.09100000001</v>
      </c>
      <c r="J184" s="87">
        <v>0</v>
      </c>
      <c r="K184" s="87">
        <v>76511.25</v>
      </c>
      <c r="L184" s="87">
        <v>60775.072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2324930000000</v>
      </c>
      <c r="C185" s="87">
        <v>1910789.5279999999</v>
      </c>
      <c r="D185" s="87"/>
      <c r="E185" s="87">
        <v>645239.30700000003</v>
      </c>
      <c r="F185" s="87">
        <v>326066.95799999998</v>
      </c>
      <c r="G185" s="87">
        <v>68163.372000000003</v>
      </c>
      <c r="H185" s="87">
        <v>0</v>
      </c>
      <c r="I185" s="87">
        <v>645475.98600000003</v>
      </c>
      <c r="J185" s="87">
        <v>0</v>
      </c>
      <c r="K185" s="87">
        <v>82551.210000000006</v>
      </c>
      <c r="L185" s="87">
        <v>60775.072</v>
      </c>
      <c r="M185" s="87">
        <v>85555.384999999995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573078.72</v>
      </c>
      <c r="C188" s="87">
        <v>9776.9599999999991</v>
      </c>
      <c r="D188" s="87">
        <v>0</v>
      </c>
      <c r="E188" s="87">
        <v>582855.67000000004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12.37</v>
      </c>
      <c r="C189" s="87">
        <v>0.21</v>
      </c>
      <c r="D189" s="87">
        <v>0</v>
      </c>
      <c r="E189" s="87">
        <v>12.58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12.37</v>
      </c>
      <c r="C190" s="87">
        <v>0.21</v>
      </c>
      <c r="D190" s="87">
        <v>0</v>
      </c>
      <c r="E190" s="87">
        <v>12.58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26880.43</v>
      </c>
      <c r="C2" s="87">
        <v>580.32000000000005</v>
      </c>
      <c r="D2" s="87">
        <v>580.32000000000005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26880.43</v>
      </c>
      <c r="C3" s="87">
        <v>580.32000000000005</v>
      </c>
      <c r="D3" s="87">
        <v>580.32000000000005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88316.5</v>
      </c>
      <c r="C4" s="87">
        <v>1906.64</v>
      </c>
      <c r="D4" s="87">
        <v>1906.64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88316.5</v>
      </c>
      <c r="C5" s="87">
        <v>1906.64</v>
      </c>
      <c r="D5" s="87">
        <v>1906.64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3460.31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4922.72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48.43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764.79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1368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1046.3699999999999</v>
      </c>
      <c r="C21" s="87">
        <v>0</v>
      </c>
      <c r="D21" s="87">
        <v>0</v>
      </c>
      <c r="E21" s="87">
        <v>0</v>
      </c>
      <c r="F21" s="87">
        <v>0</v>
      </c>
      <c r="G21" s="87">
        <v>21772.59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206.32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23213.81</v>
      </c>
      <c r="C28" s="87">
        <v>3666.62</v>
      </c>
      <c r="D28" s="87">
        <v>0</v>
      </c>
      <c r="E28" s="87">
        <v>0</v>
      </c>
      <c r="F28" s="87">
        <v>0</v>
      </c>
      <c r="G28" s="87">
        <v>23276.720000000001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1.306</v>
      </c>
      <c r="E60" s="87">
        <v>1.623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1.306</v>
      </c>
      <c r="E61" s="87">
        <v>1.623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1.306</v>
      </c>
      <c r="E62" s="87">
        <v>1.623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1.306</v>
      </c>
      <c r="E63" s="87">
        <v>1.623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1.306</v>
      </c>
      <c r="E64" s="87">
        <v>1.623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1.306</v>
      </c>
      <c r="E65" s="87">
        <v>1.623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1.306</v>
      </c>
      <c r="E66" s="87">
        <v>1.623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1.306</v>
      </c>
      <c r="E67" s="87">
        <v>1.623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1.306</v>
      </c>
      <c r="E68" s="87">
        <v>1.623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1.306</v>
      </c>
      <c r="E69" s="87">
        <v>1.623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1.306</v>
      </c>
      <c r="E70" s="87">
        <v>1.623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1.306</v>
      </c>
      <c r="E71" s="87">
        <v>1.623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1.306</v>
      </c>
      <c r="E72" s="87">
        <v>1.623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1.306</v>
      </c>
      <c r="E73" s="87">
        <v>1.623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1.306</v>
      </c>
      <c r="E74" s="87">
        <v>1.623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1.306</v>
      </c>
      <c r="E75" s="87">
        <v>1.623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1.306</v>
      </c>
      <c r="E76" s="87">
        <v>1.623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1.306</v>
      </c>
      <c r="E77" s="87">
        <v>1.623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1.306</v>
      </c>
      <c r="E78" s="87">
        <v>1.623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1.306</v>
      </c>
      <c r="E79" s="87">
        <v>1.623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1.306</v>
      </c>
      <c r="E80" s="87">
        <v>1.623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1.306</v>
      </c>
      <c r="E81" s="87">
        <v>1.623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1.306</v>
      </c>
      <c r="E82" s="87">
        <v>1.623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1.306</v>
      </c>
      <c r="E83" s="87">
        <v>1.623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0.56899999999999995</v>
      </c>
      <c r="E84" s="87">
        <v>0.63700000000000001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5.835</v>
      </c>
      <c r="F87" s="87">
        <v>0.54</v>
      </c>
      <c r="G87" s="87">
        <v>0.38400000000000001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5.835</v>
      </c>
      <c r="F88" s="87">
        <v>0.54</v>
      </c>
      <c r="G88" s="87">
        <v>0.38400000000000001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5.835</v>
      </c>
      <c r="F89" s="87">
        <v>0.54</v>
      </c>
      <c r="G89" s="87">
        <v>0.38400000000000001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5.835</v>
      </c>
      <c r="F90" s="87">
        <v>0.54</v>
      </c>
      <c r="G90" s="87">
        <v>0.38400000000000001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5.835</v>
      </c>
      <c r="F91" s="87">
        <v>0.54</v>
      </c>
      <c r="G91" s="87">
        <v>0.38400000000000001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5.835</v>
      </c>
      <c r="F92" s="87">
        <v>0.54</v>
      </c>
      <c r="G92" s="87">
        <v>0.38400000000000001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5.835</v>
      </c>
      <c r="F93" s="87">
        <v>0.54</v>
      </c>
      <c r="G93" s="87">
        <v>0.38400000000000001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5.835</v>
      </c>
      <c r="F94" s="87">
        <v>0.54</v>
      </c>
      <c r="G94" s="87">
        <v>0.38400000000000001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5.835</v>
      </c>
      <c r="F95" s="87">
        <v>0.54</v>
      </c>
      <c r="G95" s="87">
        <v>0.38400000000000001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5.835</v>
      </c>
      <c r="F96" s="87">
        <v>0.54</v>
      </c>
      <c r="G96" s="87">
        <v>0.38400000000000001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5.835</v>
      </c>
      <c r="F97" s="87">
        <v>0.54</v>
      </c>
      <c r="G97" s="87">
        <v>0.38400000000000001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5.835</v>
      </c>
      <c r="F98" s="87">
        <v>0.54</v>
      </c>
      <c r="G98" s="87">
        <v>0.38400000000000001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0.54</v>
      </c>
      <c r="G99" s="87">
        <v>0.38400000000000001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0.54</v>
      </c>
      <c r="G100" s="87">
        <v>0.38400000000000001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0.54</v>
      </c>
      <c r="G101" s="87">
        <v>0.38400000000000001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4738191.3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3551363.21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4532344.25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459854.09</v>
      </c>
      <c r="D109" s="87">
        <v>321366.27</v>
      </c>
      <c r="E109" s="87">
        <v>138487.82</v>
      </c>
      <c r="F109" s="87">
        <v>0.7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5081626.66</v>
      </c>
      <c r="D110" s="87">
        <v>3562878.18</v>
      </c>
      <c r="E110" s="87">
        <v>1518748.48</v>
      </c>
      <c r="F110" s="87">
        <v>0.7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486836.83</v>
      </c>
      <c r="D111" s="87">
        <v>340749.77</v>
      </c>
      <c r="E111" s="87">
        <v>146087.07</v>
      </c>
      <c r="F111" s="87">
        <v>0.7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124452.25</v>
      </c>
      <c r="D112" s="87">
        <v>86406.73</v>
      </c>
      <c r="E112" s="87">
        <v>38045.519999999997</v>
      </c>
      <c r="F112" s="87">
        <v>0.69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66866.41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129714.52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1513084.98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135052.07999999999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24714.44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31193.61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23111.07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36857.040000000001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256756.48000000001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323850.28000000003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241290.75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387959.74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27342.42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30569.82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26794.37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40307.379999999997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22388.82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191726.72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20651.03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17399.68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20.09</v>
      </c>
      <c r="F137" s="87">
        <v>33815.440000000002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222.72</v>
      </c>
      <c r="F138" s="87">
        <v>367029.46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21.27</v>
      </c>
      <c r="F139" s="87">
        <v>35808.559999999998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5.47</v>
      </c>
      <c r="F140" s="87">
        <v>10260.4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43418.97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20114.04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63967.72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451229.37280000001</v>
      </c>
      <c r="C152" s="87">
        <v>574.6259</v>
      </c>
      <c r="D152" s="87">
        <v>2312.7869999999998</v>
      </c>
      <c r="E152" s="87">
        <v>0</v>
      </c>
      <c r="F152" s="87">
        <v>6.6E-3</v>
      </c>
      <c r="G152" s="87">
        <v>788845.96340000001</v>
      </c>
      <c r="H152" s="87">
        <v>177442.5197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399394.97629999998</v>
      </c>
      <c r="C153" s="87">
        <v>508.5317</v>
      </c>
      <c r="D153" s="87">
        <v>2045.92</v>
      </c>
      <c r="E153" s="87">
        <v>0</v>
      </c>
      <c r="F153" s="87">
        <v>5.7999999999999996E-3</v>
      </c>
      <c r="G153" s="87">
        <v>697822.49269999994</v>
      </c>
      <c r="H153" s="87">
        <v>157048.0986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459214.52850000001</v>
      </c>
      <c r="C154" s="87">
        <v>595.06679999999994</v>
      </c>
      <c r="D154" s="87">
        <v>2497.5803000000001</v>
      </c>
      <c r="E154" s="87">
        <v>0</v>
      </c>
      <c r="F154" s="87">
        <v>7.1000000000000004E-3</v>
      </c>
      <c r="G154" s="87">
        <v>851924.58479999995</v>
      </c>
      <c r="H154" s="87">
        <v>181906.67290000001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429597.51809999999</v>
      </c>
      <c r="C155" s="87">
        <v>561.22019999999998</v>
      </c>
      <c r="D155" s="87">
        <v>2399.9746</v>
      </c>
      <c r="E155" s="87">
        <v>0</v>
      </c>
      <c r="F155" s="87">
        <v>6.7999999999999996E-3</v>
      </c>
      <c r="G155" s="87">
        <v>818651.77930000005</v>
      </c>
      <c r="H155" s="87">
        <v>170758.80650000001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483554.62089999998</v>
      </c>
      <c r="C156" s="87">
        <v>634.23270000000002</v>
      </c>
      <c r="D156" s="87">
        <v>2736.7552000000001</v>
      </c>
      <c r="E156" s="87">
        <v>0</v>
      </c>
      <c r="F156" s="87">
        <v>7.7000000000000002E-3</v>
      </c>
      <c r="G156" s="87">
        <v>933541.62659999996</v>
      </c>
      <c r="H156" s="87">
        <v>192531.2769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508490.38270000002</v>
      </c>
      <c r="C157" s="87">
        <v>667.84609999999998</v>
      </c>
      <c r="D157" s="87">
        <v>2890.5925000000002</v>
      </c>
      <c r="E157" s="87">
        <v>0</v>
      </c>
      <c r="F157" s="87">
        <v>8.0999999999999996E-3</v>
      </c>
      <c r="G157" s="87">
        <v>986021.39439999999</v>
      </c>
      <c r="H157" s="87">
        <v>202576.62609999999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512605.58630000002</v>
      </c>
      <c r="C158" s="87">
        <v>673.32579999999996</v>
      </c>
      <c r="D158" s="87">
        <v>2915.0340000000001</v>
      </c>
      <c r="E158" s="87">
        <v>0</v>
      </c>
      <c r="F158" s="87">
        <v>8.2000000000000007E-3</v>
      </c>
      <c r="G158" s="87">
        <v>994359.07440000004</v>
      </c>
      <c r="H158" s="87">
        <v>204225.72070000001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541038.63939999999</v>
      </c>
      <c r="C159" s="87">
        <v>710.50429999999994</v>
      </c>
      <c r="D159" s="87">
        <v>3074.3528000000001</v>
      </c>
      <c r="E159" s="87">
        <v>0</v>
      </c>
      <c r="F159" s="87">
        <v>8.6E-3</v>
      </c>
      <c r="G159" s="88">
        <v>1048700</v>
      </c>
      <c r="H159" s="87">
        <v>215531.8265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467652.58179999999</v>
      </c>
      <c r="C160" s="87">
        <v>613.84320000000002</v>
      </c>
      <c r="D160" s="87">
        <v>2653.3056000000001</v>
      </c>
      <c r="E160" s="87">
        <v>0</v>
      </c>
      <c r="F160" s="87">
        <v>7.4999999999999997E-3</v>
      </c>
      <c r="G160" s="87">
        <v>905077.96169999999</v>
      </c>
      <c r="H160" s="87">
        <v>186260.0361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459808.75640000001</v>
      </c>
      <c r="C161" s="87">
        <v>601.62850000000003</v>
      </c>
      <c r="D161" s="87">
        <v>2581.9268999999999</v>
      </c>
      <c r="E161" s="87">
        <v>0</v>
      </c>
      <c r="F161" s="87">
        <v>7.3000000000000001E-3</v>
      </c>
      <c r="G161" s="87">
        <v>880721.39969999995</v>
      </c>
      <c r="H161" s="87">
        <v>182888.59450000001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428995.2451</v>
      </c>
      <c r="C162" s="87">
        <v>557.83240000000001</v>
      </c>
      <c r="D162" s="87">
        <v>2360.1812</v>
      </c>
      <c r="E162" s="87">
        <v>0</v>
      </c>
      <c r="F162" s="87">
        <v>6.7000000000000002E-3</v>
      </c>
      <c r="G162" s="87">
        <v>805066.44810000004</v>
      </c>
      <c r="H162" s="87">
        <v>170184.1422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446659.23479999998</v>
      </c>
      <c r="C163" s="87">
        <v>568.9135</v>
      </c>
      <c r="D163" s="87">
        <v>2290.8685</v>
      </c>
      <c r="E163" s="87">
        <v>0</v>
      </c>
      <c r="F163" s="87">
        <v>6.4999999999999997E-3</v>
      </c>
      <c r="G163" s="87">
        <v>781370.50309999997</v>
      </c>
      <c r="H163" s="87">
        <v>175659.2064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5588240</v>
      </c>
      <c r="C165" s="87">
        <v>7267.5709999999999</v>
      </c>
      <c r="D165" s="87">
        <v>30759.278699999999</v>
      </c>
      <c r="E165" s="87">
        <v>0</v>
      </c>
      <c r="F165" s="87">
        <v>8.6800000000000002E-2</v>
      </c>
      <c r="G165" s="88">
        <v>10492100</v>
      </c>
      <c r="H165" s="88">
        <v>2217010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399394.97629999998</v>
      </c>
      <c r="C166" s="87">
        <v>508.5317</v>
      </c>
      <c r="D166" s="87">
        <v>2045.92</v>
      </c>
      <c r="E166" s="87">
        <v>0</v>
      </c>
      <c r="F166" s="87">
        <v>5.7999999999999996E-3</v>
      </c>
      <c r="G166" s="87">
        <v>697822.49269999994</v>
      </c>
      <c r="H166" s="87">
        <v>157048.0986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541038.63939999999</v>
      </c>
      <c r="C167" s="87">
        <v>710.50429999999994</v>
      </c>
      <c r="D167" s="87">
        <v>3074.3528000000001</v>
      </c>
      <c r="E167" s="87">
        <v>0</v>
      </c>
      <c r="F167" s="87">
        <v>8.6E-3</v>
      </c>
      <c r="G167" s="88">
        <v>1048700</v>
      </c>
      <c r="H167" s="87">
        <v>215531.8265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1745320000000</v>
      </c>
      <c r="C170" s="87">
        <v>1554538.331</v>
      </c>
      <c r="D170" s="87" t="s">
        <v>573</v>
      </c>
      <c r="E170" s="87">
        <v>645239.30700000003</v>
      </c>
      <c r="F170" s="87">
        <v>326066.95799999998</v>
      </c>
      <c r="G170" s="87">
        <v>38475.264999999999</v>
      </c>
      <c r="H170" s="87">
        <v>0</v>
      </c>
      <c r="I170" s="87">
        <v>290261.005</v>
      </c>
      <c r="J170" s="87">
        <v>0</v>
      </c>
      <c r="K170" s="87">
        <v>72786.798999999999</v>
      </c>
      <c r="L170" s="87">
        <v>59487.017999999996</v>
      </c>
      <c r="M170" s="87">
        <v>122221.978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1543930000000</v>
      </c>
      <c r="C171" s="87">
        <v>1515529.2009999999</v>
      </c>
      <c r="D171" s="87" t="s">
        <v>600</v>
      </c>
      <c r="E171" s="87">
        <v>645239.30700000003</v>
      </c>
      <c r="F171" s="87">
        <v>326066.95799999998</v>
      </c>
      <c r="G171" s="87">
        <v>41092.326000000001</v>
      </c>
      <c r="H171" s="87">
        <v>0</v>
      </c>
      <c r="I171" s="87">
        <v>285296.20600000001</v>
      </c>
      <c r="J171" s="87">
        <v>0</v>
      </c>
      <c r="K171" s="87">
        <v>72792.001999999993</v>
      </c>
      <c r="L171" s="87">
        <v>59487.017999999996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1884880000000</v>
      </c>
      <c r="C172" s="87">
        <v>1545979.8459999999</v>
      </c>
      <c r="D172" s="87" t="s">
        <v>681</v>
      </c>
      <c r="E172" s="87">
        <v>645239.30700000003</v>
      </c>
      <c r="F172" s="87">
        <v>326066.95799999998</v>
      </c>
      <c r="G172" s="87">
        <v>43243.811999999998</v>
      </c>
      <c r="H172" s="87">
        <v>0</v>
      </c>
      <c r="I172" s="87">
        <v>312776.56599999999</v>
      </c>
      <c r="J172" s="87">
        <v>0</v>
      </c>
      <c r="K172" s="87">
        <v>73610.8</v>
      </c>
      <c r="L172" s="87">
        <v>59487.017999999996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1811270000000</v>
      </c>
      <c r="C173" s="87">
        <v>1608879.132</v>
      </c>
      <c r="D173" s="87" t="s">
        <v>682</v>
      </c>
      <c r="E173" s="87">
        <v>645239.30700000003</v>
      </c>
      <c r="F173" s="87">
        <v>326066.95799999998</v>
      </c>
      <c r="G173" s="87">
        <v>44764.964</v>
      </c>
      <c r="H173" s="87">
        <v>0</v>
      </c>
      <c r="I173" s="87">
        <v>372937.54</v>
      </c>
      <c r="J173" s="87">
        <v>0</v>
      </c>
      <c r="K173" s="87">
        <v>74827.959000000003</v>
      </c>
      <c r="L173" s="87">
        <v>59487.017999999996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2065460000000</v>
      </c>
      <c r="C174" s="87">
        <v>1797067.0060000001</v>
      </c>
      <c r="D174" s="87" t="s">
        <v>645</v>
      </c>
      <c r="E174" s="87">
        <v>645239.30700000003</v>
      </c>
      <c r="F174" s="87">
        <v>326066.95799999998</v>
      </c>
      <c r="G174" s="87">
        <v>61089.273999999998</v>
      </c>
      <c r="H174" s="87">
        <v>0</v>
      </c>
      <c r="I174" s="87">
        <v>540300.29200000002</v>
      </c>
      <c r="J174" s="87">
        <v>0</v>
      </c>
      <c r="K174" s="87">
        <v>79328.771999999997</v>
      </c>
      <c r="L174" s="87">
        <v>59487.017999999996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2181570000000</v>
      </c>
      <c r="C175" s="87">
        <v>1776098.577</v>
      </c>
      <c r="D175" s="87" t="s">
        <v>586</v>
      </c>
      <c r="E175" s="87">
        <v>645239.30700000003</v>
      </c>
      <c r="F175" s="87">
        <v>326066.95799999998</v>
      </c>
      <c r="G175" s="87">
        <v>55564.283000000003</v>
      </c>
      <c r="H175" s="87">
        <v>0</v>
      </c>
      <c r="I175" s="87">
        <v>525710.23499999999</v>
      </c>
      <c r="J175" s="87">
        <v>0</v>
      </c>
      <c r="K175" s="87">
        <v>78475.39</v>
      </c>
      <c r="L175" s="87">
        <v>59487.017999999996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2200020000000</v>
      </c>
      <c r="C176" s="87">
        <v>1911103.213</v>
      </c>
      <c r="D176" s="87" t="s">
        <v>574</v>
      </c>
      <c r="E176" s="87">
        <v>645239.30700000003</v>
      </c>
      <c r="F176" s="87">
        <v>326066.95799999998</v>
      </c>
      <c r="G176" s="87">
        <v>68107.179999999993</v>
      </c>
      <c r="H176" s="87">
        <v>0</v>
      </c>
      <c r="I176" s="87">
        <v>645037.38600000006</v>
      </c>
      <c r="J176" s="87">
        <v>0</v>
      </c>
      <c r="K176" s="87">
        <v>81609.979000000007</v>
      </c>
      <c r="L176" s="87">
        <v>59487.017999999996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2320260000000</v>
      </c>
      <c r="C177" s="87">
        <v>1859491.9410000001</v>
      </c>
      <c r="D177" s="87" t="s">
        <v>553</v>
      </c>
      <c r="E177" s="87">
        <v>645239.30700000003</v>
      </c>
      <c r="F177" s="87">
        <v>326066.95799999998</v>
      </c>
      <c r="G177" s="87">
        <v>68947.53</v>
      </c>
      <c r="H177" s="87">
        <v>0</v>
      </c>
      <c r="I177" s="87">
        <v>593345.63899999997</v>
      </c>
      <c r="J177" s="87">
        <v>0</v>
      </c>
      <c r="K177" s="87">
        <v>80850.104000000007</v>
      </c>
      <c r="L177" s="87">
        <v>59487.017999999996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2002490000000</v>
      </c>
      <c r="C178" s="87">
        <v>1833793.27</v>
      </c>
      <c r="D178" s="87" t="s">
        <v>701</v>
      </c>
      <c r="E178" s="87">
        <v>645239.30700000003</v>
      </c>
      <c r="F178" s="87">
        <v>326066.95799999998</v>
      </c>
      <c r="G178" s="87">
        <v>53556.735000000001</v>
      </c>
      <c r="H178" s="87">
        <v>0</v>
      </c>
      <c r="I178" s="87">
        <v>584799.50199999998</v>
      </c>
      <c r="J178" s="87">
        <v>0</v>
      </c>
      <c r="K178" s="87">
        <v>79088.365000000005</v>
      </c>
      <c r="L178" s="87">
        <v>59487.017999999996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1948600000000</v>
      </c>
      <c r="C179" s="87">
        <v>1677497.0449999999</v>
      </c>
      <c r="D179" s="87" t="s">
        <v>702</v>
      </c>
      <c r="E179" s="87">
        <v>645239.30700000003</v>
      </c>
      <c r="F179" s="87">
        <v>326066.95799999998</v>
      </c>
      <c r="G179" s="87">
        <v>42547.682999999997</v>
      </c>
      <c r="H179" s="87">
        <v>0</v>
      </c>
      <c r="I179" s="87">
        <v>442822.21899999998</v>
      </c>
      <c r="J179" s="87">
        <v>0</v>
      </c>
      <c r="K179" s="87">
        <v>75778.475000000006</v>
      </c>
      <c r="L179" s="87">
        <v>59487.017999999996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1781210000000</v>
      </c>
      <c r="C180" s="87">
        <v>1604590.726</v>
      </c>
      <c r="D180" s="87" t="s">
        <v>683</v>
      </c>
      <c r="E180" s="87">
        <v>645239.30700000003</v>
      </c>
      <c r="F180" s="87">
        <v>326066.95799999998</v>
      </c>
      <c r="G180" s="87">
        <v>39203.527999999998</v>
      </c>
      <c r="H180" s="87">
        <v>0</v>
      </c>
      <c r="I180" s="87">
        <v>374585.26400000002</v>
      </c>
      <c r="J180" s="87">
        <v>0</v>
      </c>
      <c r="K180" s="87">
        <v>74453.264999999999</v>
      </c>
      <c r="L180" s="87">
        <v>59487.017999999996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1728780000000</v>
      </c>
      <c r="C181" s="87">
        <v>1540369.872</v>
      </c>
      <c r="D181" s="87" t="s">
        <v>646</v>
      </c>
      <c r="E181" s="87">
        <v>645239.30700000003</v>
      </c>
      <c r="F181" s="87">
        <v>326066.95799999998</v>
      </c>
      <c r="G181" s="87">
        <v>43394.945</v>
      </c>
      <c r="H181" s="87">
        <v>0</v>
      </c>
      <c r="I181" s="87">
        <v>307242.53000000003</v>
      </c>
      <c r="J181" s="87">
        <v>0</v>
      </c>
      <c r="K181" s="87">
        <v>73383.728000000003</v>
      </c>
      <c r="L181" s="87">
        <v>59487.017999999996</v>
      </c>
      <c r="M181" s="87">
        <v>85555.384999999995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23213800000000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1543930000000</v>
      </c>
      <c r="C184" s="87">
        <v>1515529.2009999999</v>
      </c>
      <c r="D184" s="87"/>
      <c r="E184" s="87">
        <v>645239.30700000003</v>
      </c>
      <c r="F184" s="87">
        <v>326066.95799999998</v>
      </c>
      <c r="G184" s="87">
        <v>38475.264999999999</v>
      </c>
      <c r="H184" s="87">
        <v>0</v>
      </c>
      <c r="I184" s="87">
        <v>285296.20600000001</v>
      </c>
      <c r="J184" s="87">
        <v>0</v>
      </c>
      <c r="K184" s="87">
        <v>72786.798999999999</v>
      </c>
      <c r="L184" s="87">
        <v>59487.017999999996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2320260000000</v>
      </c>
      <c r="C185" s="87">
        <v>1911103.213</v>
      </c>
      <c r="D185" s="87"/>
      <c r="E185" s="87">
        <v>645239.30700000003</v>
      </c>
      <c r="F185" s="87">
        <v>326066.95799999998</v>
      </c>
      <c r="G185" s="87">
        <v>68947.53</v>
      </c>
      <c r="H185" s="87">
        <v>0</v>
      </c>
      <c r="I185" s="87">
        <v>645037.38600000006</v>
      </c>
      <c r="J185" s="87">
        <v>0</v>
      </c>
      <c r="K185" s="87">
        <v>81609.979000000007</v>
      </c>
      <c r="L185" s="87">
        <v>59487.017999999996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696222.48</v>
      </c>
      <c r="C188" s="87">
        <v>29551.26</v>
      </c>
      <c r="D188" s="87">
        <v>0</v>
      </c>
      <c r="E188" s="87">
        <v>725773.74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15.03</v>
      </c>
      <c r="C189" s="87">
        <v>0.64</v>
      </c>
      <c r="D189" s="87">
        <v>0</v>
      </c>
      <c r="E189" s="87">
        <v>15.67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15.03</v>
      </c>
      <c r="C190" s="87">
        <v>0.64</v>
      </c>
      <c r="D190" s="87">
        <v>0</v>
      </c>
      <c r="E190" s="87">
        <v>15.67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24859.88</v>
      </c>
      <c r="C2" s="87">
        <v>536.69000000000005</v>
      </c>
      <c r="D2" s="87">
        <v>536.69000000000005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24859.88</v>
      </c>
      <c r="C3" s="87">
        <v>536.69000000000005</v>
      </c>
      <c r="D3" s="87">
        <v>536.69000000000005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72870.259999999995</v>
      </c>
      <c r="C4" s="87">
        <v>1573.18</v>
      </c>
      <c r="D4" s="87">
        <v>1573.18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72870.259999999995</v>
      </c>
      <c r="C5" s="87">
        <v>1573.18</v>
      </c>
      <c r="D5" s="87">
        <v>1573.18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2595.29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3795.19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48.42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926.11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1241.06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1003.6</v>
      </c>
      <c r="C21" s="87">
        <v>0</v>
      </c>
      <c r="D21" s="87">
        <v>0</v>
      </c>
      <c r="E21" s="87">
        <v>0</v>
      </c>
      <c r="F21" s="87">
        <v>0</v>
      </c>
      <c r="G21" s="87">
        <v>33790.99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186.72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22077.87</v>
      </c>
      <c r="C28" s="87">
        <v>2782.01</v>
      </c>
      <c r="D28" s="87">
        <v>0</v>
      </c>
      <c r="E28" s="87">
        <v>0</v>
      </c>
      <c r="F28" s="87">
        <v>0</v>
      </c>
      <c r="G28" s="87">
        <v>35295.120000000003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1.306</v>
      </c>
      <c r="E60" s="87">
        <v>1.623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1.306</v>
      </c>
      <c r="E61" s="87">
        <v>1.623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1.306</v>
      </c>
      <c r="E62" s="87">
        <v>1.623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1.306</v>
      </c>
      <c r="E63" s="87">
        <v>1.623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1.306</v>
      </c>
      <c r="E64" s="87">
        <v>1.623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1.306</v>
      </c>
      <c r="E65" s="87">
        <v>1.623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1.306</v>
      </c>
      <c r="E66" s="87">
        <v>1.623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1.306</v>
      </c>
      <c r="E67" s="87">
        <v>1.623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1.306</v>
      </c>
      <c r="E68" s="87">
        <v>1.623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1.306</v>
      </c>
      <c r="E69" s="87">
        <v>1.623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1.306</v>
      </c>
      <c r="E70" s="87">
        <v>1.623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1.306</v>
      </c>
      <c r="E71" s="87">
        <v>1.623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1.306</v>
      </c>
      <c r="E72" s="87">
        <v>1.623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1.306</v>
      </c>
      <c r="E73" s="87">
        <v>1.623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1.306</v>
      </c>
      <c r="E74" s="87">
        <v>1.623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1.306</v>
      </c>
      <c r="E75" s="87">
        <v>1.623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1.306</v>
      </c>
      <c r="E76" s="87">
        <v>1.623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1.306</v>
      </c>
      <c r="E77" s="87">
        <v>1.623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1.306</v>
      </c>
      <c r="E78" s="87">
        <v>1.623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1.306</v>
      </c>
      <c r="E79" s="87">
        <v>1.623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1.306</v>
      </c>
      <c r="E80" s="87">
        <v>1.623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1.306</v>
      </c>
      <c r="E81" s="87">
        <v>1.623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1.306</v>
      </c>
      <c r="E82" s="87">
        <v>1.623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1.306</v>
      </c>
      <c r="E83" s="87">
        <v>1.623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0.56899999999999995</v>
      </c>
      <c r="E84" s="87">
        <v>0.63700000000000001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5.835</v>
      </c>
      <c r="F87" s="87">
        <v>0.54</v>
      </c>
      <c r="G87" s="87">
        <v>0.38400000000000001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5.835</v>
      </c>
      <c r="F88" s="87">
        <v>0.54</v>
      </c>
      <c r="G88" s="87">
        <v>0.38400000000000001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5.835</v>
      </c>
      <c r="F89" s="87">
        <v>0.54</v>
      </c>
      <c r="G89" s="87">
        <v>0.38400000000000001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5.835</v>
      </c>
      <c r="F90" s="87">
        <v>0.54</v>
      </c>
      <c r="G90" s="87">
        <v>0.38400000000000001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5.835</v>
      </c>
      <c r="F91" s="87">
        <v>0.54</v>
      </c>
      <c r="G91" s="87">
        <v>0.38400000000000001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5.835</v>
      </c>
      <c r="F92" s="87">
        <v>0.54</v>
      </c>
      <c r="G92" s="87">
        <v>0.38400000000000001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5.835</v>
      </c>
      <c r="F93" s="87">
        <v>0.54</v>
      </c>
      <c r="G93" s="87">
        <v>0.38400000000000001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5.835</v>
      </c>
      <c r="F94" s="87">
        <v>0.54</v>
      </c>
      <c r="G94" s="87">
        <v>0.38400000000000001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5.835</v>
      </c>
      <c r="F95" s="87">
        <v>0.54</v>
      </c>
      <c r="G95" s="87">
        <v>0.38400000000000001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5.835</v>
      </c>
      <c r="F96" s="87">
        <v>0.54</v>
      </c>
      <c r="G96" s="87">
        <v>0.38400000000000001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5.835</v>
      </c>
      <c r="F97" s="87">
        <v>0.54</v>
      </c>
      <c r="G97" s="87">
        <v>0.38400000000000001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5.835</v>
      </c>
      <c r="F98" s="87">
        <v>0.54</v>
      </c>
      <c r="G98" s="87">
        <v>0.38400000000000001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0.54</v>
      </c>
      <c r="G99" s="87">
        <v>0.38400000000000001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0.54</v>
      </c>
      <c r="G100" s="87">
        <v>0.38400000000000001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0.54</v>
      </c>
      <c r="G101" s="87">
        <v>0.38400000000000001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4763120.43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3541527.4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4556190.34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444297.14</v>
      </c>
      <c r="D109" s="87">
        <v>305147.53999999998</v>
      </c>
      <c r="E109" s="87">
        <v>139149.6</v>
      </c>
      <c r="F109" s="87">
        <v>0.69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5213487.8</v>
      </c>
      <c r="D110" s="87">
        <v>3595691.94</v>
      </c>
      <c r="E110" s="87">
        <v>1617795.86</v>
      </c>
      <c r="F110" s="87">
        <v>0.69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515385.66</v>
      </c>
      <c r="D111" s="87">
        <v>355284.29</v>
      </c>
      <c r="E111" s="87">
        <v>160101.37</v>
      </c>
      <c r="F111" s="87">
        <v>0.69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86289.08</v>
      </c>
      <c r="D112" s="87">
        <v>58037.85</v>
      </c>
      <c r="E112" s="87">
        <v>28251.23</v>
      </c>
      <c r="F112" s="87">
        <v>0.67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47498.15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119912.1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1571000.04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146768.43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29783.65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32598.58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24701.11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38447.440000000002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315832.06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346612.02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262109.09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406727.24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33921.68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33624.22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29534.080000000002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42705.4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9071.1200000000008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34468.85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3911.58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13203.28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20.82</v>
      </c>
      <c r="F137" s="87">
        <v>35044.89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246.17</v>
      </c>
      <c r="F138" s="87">
        <v>405670.04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24.31</v>
      </c>
      <c r="F139" s="87">
        <v>40914.800000000003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4.03</v>
      </c>
      <c r="F140" s="87">
        <v>7684.62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43647.41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20058.330000000002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64304.27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333209.17920000001</v>
      </c>
      <c r="C152" s="87">
        <v>537.16920000000005</v>
      </c>
      <c r="D152" s="87">
        <v>1699.2503999999999</v>
      </c>
      <c r="E152" s="87">
        <v>0</v>
      </c>
      <c r="F152" s="87">
        <v>4.7000000000000002E-3</v>
      </c>
      <c r="G152" s="88">
        <v>12551000</v>
      </c>
      <c r="H152" s="87">
        <v>139058.715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304266.17790000001</v>
      </c>
      <c r="C153" s="87">
        <v>493.79969999999997</v>
      </c>
      <c r="D153" s="87">
        <v>1575.4492</v>
      </c>
      <c r="E153" s="87">
        <v>0</v>
      </c>
      <c r="F153" s="87">
        <v>4.3E-3</v>
      </c>
      <c r="G153" s="88">
        <v>11636800</v>
      </c>
      <c r="H153" s="87">
        <v>127312.5493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368567.64919999999</v>
      </c>
      <c r="C154" s="87">
        <v>611.81380000000001</v>
      </c>
      <c r="D154" s="87">
        <v>2007.1963000000001</v>
      </c>
      <c r="E154" s="87">
        <v>0</v>
      </c>
      <c r="F154" s="87">
        <v>5.4999999999999997E-3</v>
      </c>
      <c r="G154" s="88">
        <v>14826500</v>
      </c>
      <c r="H154" s="87">
        <v>155599.01420000001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352566.44910000003</v>
      </c>
      <c r="C155" s="87">
        <v>591.53120000000001</v>
      </c>
      <c r="D155" s="87">
        <v>1965.4776999999999</v>
      </c>
      <c r="E155" s="87">
        <v>0</v>
      </c>
      <c r="F155" s="87">
        <v>5.3E-3</v>
      </c>
      <c r="G155" s="88">
        <v>14518700</v>
      </c>
      <c r="H155" s="87">
        <v>149478.7015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389278.61050000001</v>
      </c>
      <c r="C156" s="87">
        <v>656.28610000000003</v>
      </c>
      <c r="D156" s="87">
        <v>2192.9974999999999</v>
      </c>
      <c r="E156" s="87">
        <v>0</v>
      </c>
      <c r="F156" s="87">
        <v>5.8999999999999999E-3</v>
      </c>
      <c r="G156" s="88">
        <v>16199500</v>
      </c>
      <c r="H156" s="87">
        <v>165363.19390000001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417904.46649999998</v>
      </c>
      <c r="C157" s="87">
        <v>705.61779999999999</v>
      </c>
      <c r="D157" s="87">
        <v>2362.0108</v>
      </c>
      <c r="E157" s="87">
        <v>0</v>
      </c>
      <c r="F157" s="87">
        <v>6.4000000000000003E-3</v>
      </c>
      <c r="G157" s="88">
        <v>17448000</v>
      </c>
      <c r="H157" s="87">
        <v>177631.61569999999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434112.21990000003</v>
      </c>
      <c r="C158" s="87">
        <v>733.24850000000004</v>
      </c>
      <c r="D158" s="87">
        <v>2455.5304000000001</v>
      </c>
      <c r="E158" s="87">
        <v>0</v>
      </c>
      <c r="F158" s="87">
        <v>6.7000000000000002E-3</v>
      </c>
      <c r="G158" s="88">
        <v>18138900</v>
      </c>
      <c r="H158" s="87">
        <v>184547.5104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448781.21029999998</v>
      </c>
      <c r="C159" s="87">
        <v>758.00019999999995</v>
      </c>
      <c r="D159" s="87">
        <v>2538.3211999999999</v>
      </c>
      <c r="E159" s="87">
        <v>0</v>
      </c>
      <c r="F159" s="87">
        <v>6.8999999999999999E-3</v>
      </c>
      <c r="G159" s="88">
        <v>18750400</v>
      </c>
      <c r="H159" s="87">
        <v>190780.95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397554.5747</v>
      </c>
      <c r="C160" s="87">
        <v>671.0376</v>
      </c>
      <c r="D160" s="87">
        <v>2245.4</v>
      </c>
      <c r="E160" s="87">
        <v>0</v>
      </c>
      <c r="F160" s="87">
        <v>6.1000000000000004E-3</v>
      </c>
      <c r="G160" s="88">
        <v>16586600</v>
      </c>
      <c r="H160" s="87">
        <v>168959.56899999999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375283.54619999998</v>
      </c>
      <c r="C161" s="87">
        <v>629.87109999999996</v>
      </c>
      <c r="D161" s="87">
        <v>2093.7511</v>
      </c>
      <c r="E161" s="87">
        <v>0</v>
      </c>
      <c r="F161" s="87">
        <v>5.7000000000000002E-3</v>
      </c>
      <c r="G161" s="88">
        <v>15466200</v>
      </c>
      <c r="H161" s="87">
        <v>159132.9362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340326.63260000001</v>
      </c>
      <c r="C162" s="87">
        <v>564.27470000000005</v>
      </c>
      <c r="D162" s="87">
        <v>1848.6258</v>
      </c>
      <c r="E162" s="87">
        <v>0</v>
      </c>
      <c r="F162" s="87">
        <v>5.0000000000000001E-3</v>
      </c>
      <c r="G162" s="88">
        <v>13655200</v>
      </c>
      <c r="H162" s="87">
        <v>143609.7396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336848.13329999999</v>
      </c>
      <c r="C163" s="87">
        <v>537.49369999999999</v>
      </c>
      <c r="D163" s="87">
        <v>1677.7176999999999</v>
      </c>
      <c r="E163" s="87">
        <v>0</v>
      </c>
      <c r="F163" s="87">
        <v>4.5999999999999999E-3</v>
      </c>
      <c r="G163" s="88">
        <v>12391700</v>
      </c>
      <c r="H163" s="87">
        <v>140016.96090000001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4498700</v>
      </c>
      <c r="C165" s="87">
        <v>7490.1436000000003</v>
      </c>
      <c r="D165" s="87">
        <v>24661.728299999999</v>
      </c>
      <c r="E165" s="87">
        <v>0</v>
      </c>
      <c r="F165" s="87">
        <v>6.7199999999999996E-2</v>
      </c>
      <c r="G165" s="88">
        <v>182169000</v>
      </c>
      <c r="H165" s="88">
        <v>1901490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304266.17790000001</v>
      </c>
      <c r="C166" s="87">
        <v>493.79969999999997</v>
      </c>
      <c r="D166" s="87">
        <v>1575.4492</v>
      </c>
      <c r="E166" s="87">
        <v>0</v>
      </c>
      <c r="F166" s="87">
        <v>4.3E-3</v>
      </c>
      <c r="G166" s="88">
        <v>11636800</v>
      </c>
      <c r="H166" s="87">
        <v>127312.5493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448781.21029999998</v>
      </c>
      <c r="C167" s="87">
        <v>758.00019999999995</v>
      </c>
      <c r="D167" s="87">
        <v>2538.3211999999999</v>
      </c>
      <c r="E167" s="87">
        <v>0</v>
      </c>
      <c r="F167" s="87">
        <v>6.8999999999999999E-3</v>
      </c>
      <c r="G167" s="88">
        <v>18750400</v>
      </c>
      <c r="H167" s="87">
        <v>190780.95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1521110000000</v>
      </c>
      <c r="C170" s="87">
        <v>1446766.9950000001</v>
      </c>
      <c r="D170" s="87" t="s">
        <v>601</v>
      </c>
      <c r="E170" s="87">
        <v>645239.30700000003</v>
      </c>
      <c r="F170" s="87">
        <v>326066.95799999998</v>
      </c>
      <c r="G170" s="87">
        <v>51794.553</v>
      </c>
      <c r="H170" s="87">
        <v>0</v>
      </c>
      <c r="I170" s="87">
        <v>207868.25899999999</v>
      </c>
      <c r="J170" s="87">
        <v>0</v>
      </c>
      <c r="K170" s="87">
        <v>70442.534</v>
      </c>
      <c r="L170" s="87">
        <v>59799.998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1410310000000</v>
      </c>
      <c r="C171" s="87">
        <v>1479578.2309999999</v>
      </c>
      <c r="D171" s="87" t="s">
        <v>602</v>
      </c>
      <c r="E171" s="87">
        <v>645239.30700000003</v>
      </c>
      <c r="F171" s="87">
        <v>326066.95799999998</v>
      </c>
      <c r="G171" s="87">
        <v>56181.697</v>
      </c>
      <c r="H171" s="87">
        <v>0</v>
      </c>
      <c r="I171" s="87">
        <v>235531.745</v>
      </c>
      <c r="J171" s="87">
        <v>0</v>
      </c>
      <c r="K171" s="87">
        <v>71203.141000000003</v>
      </c>
      <c r="L171" s="87">
        <v>59799.998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1796890000000</v>
      </c>
      <c r="C172" s="87">
        <v>1554718.7450000001</v>
      </c>
      <c r="D172" s="87" t="s">
        <v>684</v>
      </c>
      <c r="E172" s="87">
        <v>645239.30700000003</v>
      </c>
      <c r="F172" s="87">
        <v>326066.95799999998</v>
      </c>
      <c r="G172" s="87">
        <v>64981.849000000002</v>
      </c>
      <c r="H172" s="87">
        <v>0</v>
      </c>
      <c r="I172" s="87">
        <v>300281.49800000002</v>
      </c>
      <c r="J172" s="87">
        <v>0</v>
      </c>
      <c r="K172" s="87">
        <v>72793.75</v>
      </c>
      <c r="L172" s="87">
        <v>59799.998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1759580000000</v>
      </c>
      <c r="C173" s="87">
        <v>1537069.4950000001</v>
      </c>
      <c r="D173" s="87" t="s">
        <v>647</v>
      </c>
      <c r="E173" s="87">
        <v>645239.30700000003</v>
      </c>
      <c r="F173" s="87">
        <v>326066.95799999998</v>
      </c>
      <c r="G173" s="87">
        <v>59066.52</v>
      </c>
      <c r="H173" s="87">
        <v>0</v>
      </c>
      <c r="I173" s="87">
        <v>283841.99599999998</v>
      </c>
      <c r="J173" s="87">
        <v>0</v>
      </c>
      <c r="K173" s="87">
        <v>77499.331000000006</v>
      </c>
      <c r="L173" s="87">
        <v>59799.998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1963280000000</v>
      </c>
      <c r="C174" s="87">
        <v>1637117.73</v>
      </c>
      <c r="D174" s="87" t="s">
        <v>575</v>
      </c>
      <c r="E174" s="87">
        <v>645239.30700000003</v>
      </c>
      <c r="F174" s="87">
        <v>326066.95799999998</v>
      </c>
      <c r="G174" s="87">
        <v>74424.540999999997</v>
      </c>
      <c r="H174" s="87">
        <v>0</v>
      </c>
      <c r="I174" s="87">
        <v>371580.27799999999</v>
      </c>
      <c r="J174" s="87">
        <v>0</v>
      </c>
      <c r="K174" s="87">
        <v>74451.263000000006</v>
      </c>
      <c r="L174" s="87">
        <v>59799.998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2114600000000</v>
      </c>
      <c r="C175" s="87">
        <v>1838147.7050000001</v>
      </c>
      <c r="D175" s="87" t="s">
        <v>554</v>
      </c>
      <c r="E175" s="87">
        <v>645239.30700000003</v>
      </c>
      <c r="F175" s="87">
        <v>326066.95799999998</v>
      </c>
      <c r="G175" s="87">
        <v>123562.189</v>
      </c>
      <c r="H175" s="87">
        <v>0</v>
      </c>
      <c r="I175" s="87">
        <v>511528.92800000001</v>
      </c>
      <c r="J175" s="87">
        <v>0</v>
      </c>
      <c r="K175" s="87">
        <v>86394.94</v>
      </c>
      <c r="L175" s="87">
        <v>59799.998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2198320000000</v>
      </c>
      <c r="C176" s="87">
        <v>1852642.01</v>
      </c>
      <c r="D176" s="87" t="s">
        <v>555</v>
      </c>
      <c r="E176" s="87">
        <v>645239.30700000003</v>
      </c>
      <c r="F176" s="87">
        <v>326066.95799999998</v>
      </c>
      <c r="G176" s="87">
        <v>93655.342000000004</v>
      </c>
      <c r="H176" s="87">
        <v>0</v>
      </c>
      <c r="I176" s="87">
        <v>559471.48499999999</v>
      </c>
      <c r="J176" s="87">
        <v>0</v>
      </c>
      <c r="K176" s="87">
        <v>82853.535000000003</v>
      </c>
      <c r="L176" s="87">
        <v>59799.998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2272440000000</v>
      </c>
      <c r="C177" s="87">
        <v>1818979.909</v>
      </c>
      <c r="D177" s="87" t="s">
        <v>648</v>
      </c>
      <c r="E177" s="87">
        <v>645239.30700000003</v>
      </c>
      <c r="F177" s="87">
        <v>326066.95799999998</v>
      </c>
      <c r="G177" s="87">
        <v>88201.963000000003</v>
      </c>
      <c r="H177" s="87">
        <v>0</v>
      </c>
      <c r="I177" s="87">
        <v>532153.46600000001</v>
      </c>
      <c r="J177" s="87">
        <v>0</v>
      </c>
      <c r="K177" s="87">
        <v>81962.832999999999</v>
      </c>
      <c r="L177" s="87">
        <v>59799.998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2010200000000</v>
      </c>
      <c r="C178" s="87">
        <v>1801305.709</v>
      </c>
      <c r="D178" s="87" t="s">
        <v>649</v>
      </c>
      <c r="E178" s="87">
        <v>645239.30700000003</v>
      </c>
      <c r="F178" s="87">
        <v>326066.95799999998</v>
      </c>
      <c r="G178" s="87">
        <v>93335.152000000002</v>
      </c>
      <c r="H178" s="87">
        <v>0</v>
      </c>
      <c r="I178" s="87">
        <v>509411.402</v>
      </c>
      <c r="J178" s="87">
        <v>0</v>
      </c>
      <c r="K178" s="87">
        <v>81897.505999999994</v>
      </c>
      <c r="L178" s="87">
        <v>59799.998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1874420000000</v>
      </c>
      <c r="C179" s="87">
        <v>1638103.1680000001</v>
      </c>
      <c r="D179" s="87" t="s">
        <v>685</v>
      </c>
      <c r="E179" s="87">
        <v>645239.30700000003</v>
      </c>
      <c r="F179" s="87">
        <v>326066.95799999998</v>
      </c>
      <c r="G179" s="87">
        <v>49565.834999999999</v>
      </c>
      <c r="H179" s="87">
        <v>0</v>
      </c>
      <c r="I179" s="87">
        <v>442173.42599999998</v>
      </c>
      <c r="J179" s="87">
        <v>0</v>
      </c>
      <c r="K179" s="87">
        <v>78591.05</v>
      </c>
      <c r="L179" s="87">
        <v>59799.998</v>
      </c>
      <c r="M179" s="87">
        <v>36666.593000000001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1654930000000</v>
      </c>
      <c r="C180" s="87">
        <v>1525593.82</v>
      </c>
      <c r="D180" s="87" t="s">
        <v>603</v>
      </c>
      <c r="E180" s="87">
        <v>645239.30700000003</v>
      </c>
      <c r="F180" s="87">
        <v>326066.95799999998</v>
      </c>
      <c r="G180" s="87">
        <v>59827.92</v>
      </c>
      <c r="H180" s="87">
        <v>0</v>
      </c>
      <c r="I180" s="87">
        <v>277082.62800000003</v>
      </c>
      <c r="J180" s="87">
        <v>0</v>
      </c>
      <c r="K180" s="87">
        <v>72021.625</v>
      </c>
      <c r="L180" s="87">
        <v>59799.998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1501800000000</v>
      </c>
      <c r="C181" s="87">
        <v>1441551.0719999999</v>
      </c>
      <c r="D181" s="87" t="s">
        <v>604</v>
      </c>
      <c r="E181" s="87">
        <v>645239.30700000003</v>
      </c>
      <c r="F181" s="87">
        <v>326066.95799999998</v>
      </c>
      <c r="G181" s="87">
        <v>49871.519</v>
      </c>
      <c r="H181" s="87">
        <v>0</v>
      </c>
      <c r="I181" s="87">
        <v>204831.261</v>
      </c>
      <c r="J181" s="87">
        <v>0</v>
      </c>
      <c r="K181" s="87">
        <v>70186.644</v>
      </c>
      <c r="L181" s="87">
        <v>59799.998</v>
      </c>
      <c r="M181" s="87">
        <v>85555.384999999995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22077900000000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1410310000000</v>
      </c>
      <c r="C184" s="87">
        <v>1441551.0719999999</v>
      </c>
      <c r="D184" s="87"/>
      <c r="E184" s="87">
        <v>645239.30700000003</v>
      </c>
      <c r="F184" s="87">
        <v>326066.95799999998</v>
      </c>
      <c r="G184" s="87">
        <v>49565.834999999999</v>
      </c>
      <c r="H184" s="87">
        <v>0</v>
      </c>
      <c r="I184" s="87">
        <v>204831.261</v>
      </c>
      <c r="J184" s="87">
        <v>0</v>
      </c>
      <c r="K184" s="87">
        <v>70186.644</v>
      </c>
      <c r="L184" s="87">
        <v>59799.998</v>
      </c>
      <c r="M184" s="87">
        <v>36666.593000000001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2272440000000</v>
      </c>
      <c r="C185" s="87">
        <v>1852642.01</v>
      </c>
      <c r="D185" s="87"/>
      <c r="E185" s="87">
        <v>645239.30700000003</v>
      </c>
      <c r="F185" s="87">
        <v>326066.95799999998</v>
      </c>
      <c r="G185" s="87">
        <v>123562.189</v>
      </c>
      <c r="H185" s="87">
        <v>0</v>
      </c>
      <c r="I185" s="87">
        <v>559471.48499999999</v>
      </c>
      <c r="J185" s="87">
        <v>0</v>
      </c>
      <c r="K185" s="87">
        <v>86394.94</v>
      </c>
      <c r="L185" s="87">
        <v>59799.998</v>
      </c>
      <c r="M185" s="87">
        <v>85555.384999999995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481720.34</v>
      </c>
      <c r="C188" s="87">
        <v>22899.15</v>
      </c>
      <c r="D188" s="87">
        <v>0</v>
      </c>
      <c r="E188" s="87">
        <v>504619.49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10.4</v>
      </c>
      <c r="C189" s="87">
        <v>0.49</v>
      </c>
      <c r="D189" s="87">
        <v>0</v>
      </c>
      <c r="E189" s="87">
        <v>10.89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10.4</v>
      </c>
      <c r="C190" s="87">
        <v>0.49</v>
      </c>
      <c r="D190" s="87">
        <v>0</v>
      </c>
      <c r="E190" s="87">
        <v>10.89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28410.62</v>
      </c>
      <c r="C2" s="87">
        <v>613.35</v>
      </c>
      <c r="D2" s="87">
        <v>613.35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28410.62</v>
      </c>
      <c r="C3" s="87">
        <v>613.35</v>
      </c>
      <c r="D3" s="87">
        <v>613.35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80615.929999999993</v>
      </c>
      <c r="C4" s="87">
        <v>1740.4</v>
      </c>
      <c r="D4" s="87">
        <v>1740.4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80615.929999999993</v>
      </c>
      <c r="C5" s="87">
        <v>1740.4</v>
      </c>
      <c r="D5" s="87">
        <v>1740.4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6344.32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3545.35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48.41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803.36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1395.14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971.5</v>
      </c>
      <c r="C21" s="87">
        <v>0</v>
      </c>
      <c r="D21" s="87">
        <v>0</v>
      </c>
      <c r="E21" s="87">
        <v>0</v>
      </c>
      <c r="F21" s="87">
        <v>0</v>
      </c>
      <c r="G21" s="87">
        <v>18459.14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239.03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21827.26</v>
      </c>
      <c r="C28" s="87">
        <v>6583.35</v>
      </c>
      <c r="D28" s="87">
        <v>0</v>
      </c>
      <c r="E28" s="87">
        <v>0</v>
      </c>
      <c r="F28" s="87">
        <v>0</v>
      </c>
      <c r="G28" s="87">
        <v>19963.28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1.278</v>
      </c>
      <c r="E60" s="87">
        <v>1.58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1.278</v>
      </c>
      <c r="E61" s="87">
        <v>1.58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1.278</v>
      </c>
      <c r="E62" s="87">
        <v>1.58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1.278</v>
      </c>
      <c r="E63" s="87">
        <v>1.58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1.278</v>
      </c>
      <c r="E64" s="87">
        <v>1.58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1.278</v>
      </c>
      <c r="E65" s="87">
        <v>1.58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1.278</v>
      </c>
      <c r="E66" s="87">
        <v>1.58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1.278</v>
      </c>
      <c r="E67" s="87">
        <v>1.58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1.278</v>
      </c>
      <c r="E68" s="87">
        <v>1.58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1.278</v>
      </c>
      <c r="E69" s="87">
        <v>1.58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1.278</v>
      </c>
      <c r="E70" s="87">
        <v>1.58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1.278</v>
      </c>
      <c r="E71" s="87">
        <v>1.58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1.278</v>
      </c>
      <c r="E72" s="87">
        <v>1.58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1.278</v>
      </c>
      <c r="E73" s="87">
        <v>1.58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1.278</v>
      </c>
      <c r="E74" s="87">
        <v>1.58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1.278</v>
      </c>
      <c r="E75" s="87">
        <v>1.58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1.278</v>
      </c>
      <c r="E76" s="87">
        <v>1.58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1.278</v>
      </c>
      <c r="E77" s="87">
        <v>1.58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1.278</v>
      </c>
      <c r="E78" s="87">
        <v>1.58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1.278</v>
      </c>
      <c r="E79" s="87">
        <v>1.58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1.278</v>
      </c>
      <c r="E80" s="87">
        <v>1.58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1.278</v>
      </c>
      <c r="E81" s="87">
        <v>1.58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1.278</v>
      </c>
      <c r="E82" s="87">
        <v>1.58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1.278</v>
      </c>
      <c r="E83" s="87">
        <v>1.58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0.56899999999999995</v>
      </c>
      <c r="E84" s="87">
        <v>0.63700000000000001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5.835</v>
      </c>
      <c r="F87" s="87">
        <v>0.54</v>
      </c>
      <c r="G87" s="87">
        <v>0.38400000000000001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5.835</v>
      </c>
      <c r="F88" s="87">
        <v>0.54</v>
      </c>
      <c r="G88" s="87">
        <v>0.38400000000000001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5.835</v>
      </c>
      <c r="F89" s="87">
        <v>0.54</v>
      </c>
      <c r="G89" s="87">
        <v>0.38400000000000001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5.835</v>
      </c>
      <c r="F90" s="87">
        <v>0.54</v>
      </c>
      <c r="G90" s="87">
        <v>0.38400000000000001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5.835</v>
      </c>
      <c r="F91" s="87">
        <v>0.54</v>
      </c>
      <c r="G91" s="87">
        <v>0.38400000000000001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5.835</v>
      </c>
      <c r="F92" s="87">
        <v>0.54</v>
      </c>
      <c r="G92" s="87">
        <v>0.38400000000000001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5.835</v>
      </c>
      <c r="F93" s="87">
        <v>0.54</v>
      </c>
      <c r="G93" s="87">
        <v>0.38400000000000001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5.835</v>
      </c>
      <c r="F94" s="87">
        <v>0.54</v>
      </c>
      <c r="G94" s="87">
        <v>0.38400000000000001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5.835</v>
      </c>
      <c r="F95" s="87">
        <v>0.54</v>
      </c>
      <c r="G95" s="87">
        <v>0.38400000000000001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5.835</v>
      </c>
      <c r="F96" s="87">
        <v>0.54</v>
      </c>
      <c r="G96" s="87">
        <v>0.38400000000000001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5.835</v>
      </c>
      <c r="F97" s="87">
        <v>0.54</v>
      </c>
      <c r="G97" s="87">
        <v>0.38400000000000001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5.835</v>
      </c>
      <c r="F98" s="87">
        <v>0.54</v>
      </c>
      <c r="G98" s="87">
        <v>0.38400000000000001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0.54</v>
      </c>
      <c r="G99" s="87">
        <v>0.38400000000000001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0.54</v>
      </c>
      <c r="G100" s="87">
        <v>0.38400000000000001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0.54</v>
      </c>
      <c r="G101" s="87">
        <v>0.38400000000000001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4703293.09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3681635.95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4498962.16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443733.82</v>
      </c>
      <c r="D109" s="87">
        <v>304850.67</v>
      </c>
      <c r="E109" s="87">
        <v>138883.16</v>
      </c>
      <c r="F109" s="87">
        <v>0.69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4934101.6399999997</v>
      </c>
      <c r="D110" s="87">
        <v>3400020.91</v>
      </c>
      <c r="E110" s="87">
        <v>1534080.74</v>
      </c>
      <c r="F110" s="87">
        <v>0.69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472901.01</v>
      </c>
      <c r="D111" s="87">
        <v>325418.57</v>
      </c>
      <c r="E111" s="87">
        <v>147482.44</v>
      </c>
      <c r="F111" s="87">
        <v>0.69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114044.03</v>
      </c>
      <c r="D112" s="87">
        <v>77381.8</v>
      </c>
      <c r="E112" s="87">
        <v>36662.230000000003</v>
      </c>
      <c r="F112" s="87">
        <v>0.68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63854.54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128941.87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1515319.04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136108.07999999999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27271.38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31094.35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22316.93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36530.080000000002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285297.09999999998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325677.77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231478.98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383675.29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29999.15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31003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25430.1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39638.410000000003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31029.08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277559.39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29158.55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21490.17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20.82</v>
      </c>
      <c r="F137" s="87">
        <v>35046.230000000003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231.87</v>
      </c>
      <c r="F138" s="87">
        <v>382096.24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22.17</v>
      </c>
      <c r="F139" s="87">
        <v>37327.67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5.4</v>
      </c>
      <c r="F140" s="87">
        <v>10131.61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43099.17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20851.87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63496.57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413497.56780000002</v>
      </c>
      <c r="C152" s="87">
        <v>708.03420000000006</v>
      </c>
      <c r="D152" s="87">
        <v>1632.7143000000001</v>
      </c>
      <c r="E152" s="87">
        <v>0</v>
      </c>
      <c r="F152" s="87">
        <v>6.1000000000000004E-3</v>
      </c>
      <c r="G152" s="88">
        <v>2903470</v>
      </c>
      <c r="H152" s="87">
        <v>173838.22959999999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351869.67580000003</v>
      </c>
      <c r="C153" s="87">
        <v>617.50779999999997</v>
      </c>
      <c r="D153" s="87">
        <v>1462.902</v>
      </c>
      <c r="E153" s="87">
        <v>0</v>
      </c>
      <c r="F153" s="87">
        <v>5.4999999999999997E-3</v>
      </c>
      <c r="G153" s="88">
        <v>2601660</v>
      </c>
      <c r="H153" s="87">
        <v>149314.52910000001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383309.94160000002</v>
      </c>
      <c r="C154" s="87">
        <v>704.54290000000003</v>
      </c>
      <c r="D154" s="87">
        <v>1749.7928999999999</v>
      </c>
      <c r="E154" s="87">
        <v>0</v>
      </c>
      <c r="F154" s="87">
        <v>6.4999999999999997E-3</v>
      </c>
      <c r="G154" s="88">
        <v>3112220</v>
      </c>
      <c r="H154" s="87">
        <v>165598.40220000001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352869.38280000002</v>
      </c>
      <c r="C155" s="87">
        <v>663.75509999999997</v>
      </c>
      <c r="D155" s="87">
        <v>1685.1655000000001</v>
      </c>
      <c r="E155" s="87">
        <v>0</v>
      </c>
      <c r="F155" s="87">
        <v>6.1999999999999998E-3</v>
      </c>
      <c r="G155" s="88">
        <v>2997420</v>
      </c>
      <c r="H155" s="87">
        <v>153847.7941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378768.989</v>
      </c>
      <c r="C156" s="87">
        <v>724.13019999999995</v>
      </c>
      <c r="D156" s="87">
        <v>1865.9969000000001</v>
      </c>
      <c r="E156" s="87">
        <v>0</v>
      </c>
      <c r="F156" s="87">
        <v>6.7999999999999996E-3</v>
      </c>
      <c r="G156" s="88">
        <v>3319180</v>
      </c>
      <c r="H156" s="87">
        <v>166216.37100000001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390876.58799999999</v>
      </c>
      <c r="C157" s="87">
        <v>752.52430000000004</v>
      </c>
      <c r="D157" s="87">
        <v>1951.3649</v>
      </c>
      <c r="E157" s="87">
        <v>0</v>
      </c>
      <c r="F157" s="87">
        <v>7.1000000000000004E-3</v>
      </c>
      <c r="G157" s="88">
        <v>3471070</v>
      </c>
      <c r="H157" s="87">
        <v>172014.1422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397693.2218</v>
      </c>
      <c r="C158" s="87">
        <v>765.50509999999997</v>
      </c>
      <c r="D158" s="87">
        <v>1984.6958999999999</v>
      </c>
      <c r="E158" s="87">
        <v>0</v>
      </c>
      <c r="F158" s="87">
        <v>7.1999999999999998E-3</v>
      </c>
      <c r="G158" s="88">
        <v>3530360</v>
      </c>
      <c r="H158" s="87">
        <v>175000.77729999999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421671.9241</v>
      </c>
      <c r="C159" s="87">
        <v>811.65150000000006</v>
      </c>
      <c r="D159" s="87">
        <v>2104.3164000000002</v>
      </c>
      <c r="E159" s="87">
        <v>0</v>
      </c>
      <c r="F159" s="87">
        <v>7.7000000000000002E-3</v>
      </c>
      <c r="G159" s="88">
        <v>3743140</v>
      </c>
      <c r="H159" s="87">
        <v>185551.4964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377526.09169999999</v>
      </c>
      <c r="C160" s="87">
        <v>724.55029999999999</v>
      </c>
      <c r="D160" s="87">
        <v>1873.5816</v>
      </c>
      <c r="E160" s="87">
        <v>0</v>
      </c>
      <c r="F160" s="87">
        <v>6.7999999999999996E-3</v>
      </c>
      <c r="G160" s="88">
        <v>3332690</v>
      </c>
      <c r="H160" s="87">
        <v>165929.19380000001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363733.56809999997</v>
      </c>
      <c r="C161" s="87">
        <v>686.73009999999999</v>
      </c>
      <c r="D161" s="87">
        <v>1749.4962</v>
      </c>
      <c r="E161" s="87">
        <v>0</v>
      </c>
      <c r="F161" s="87">
        <v>6.4000000000000003E-3</v>
      </c>
      <c r="G161" s="88">
        <v>3111870</v>
      </c>
      <c r="H161" s="87">
        <v>158818.98509999999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359041.40980000002</v>
      </c>
      <c r="C162" s="87">
        <v>655.10059999999999</v>
      </c>
      <c r="D162" s="87">
        <v>1615.3041000000001</v>
      </c>
      <c r="E162" s="87">
        <v>0</v>
      </c>
      <c r="F162" s="87">
        <v>6.0000000000000001E-3</v>
      </c>
      <c r="G162" s="88">
        <v>2872970</v>
      </c>
      <c r="H162" s="87">
        <v>154667.28390000001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390988.52480000001</v>
      </c>
      <c r="C163" s="87">
        <v>682.58360000000005</v>
      </c>
      <c r="D163" s="87">
        <v>1608.0135</v>
      </c>
      <c r="E163" s="87">
        <v>0</v>
      </c>
      <c r="F163" s="87">
        <v>6.0000000000000001E-3</v>
      </c>
      <c r="G163" s="88">
        <v>2859690</v>
      </c>
      <c r="H163" s="87">
        <v>165584.288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4581850</v>
      </c>
      <c r="C165" s="87">
        <v>8496.6155999999992</v>
      </c>
      <c r="D165" s="87">
        <v>21283.344099999998</v>
      </c>
      <c r="E165" s="87">
        <v>0</v>
      </c>
      <c r="F165" s="87">
        <v>7.8299999999999995E-2</v>
      </c>
      <c r="G165" s="88">
        <v>37855700</v>
      </c>
      <c r="H165" s="88">
        <v>1986380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351869.67580000003</v>
      </c>
      <c r="C166" s="87">
        <v>617.50779999999997</v>
      </c>
      <c r="D166" s="87">
        <v>1462.902</v>
      </c>
      <c r="E166" s="87">
        <v>0</v>
      </c>
      <c r="F166" s="87">
        <v>5.4999999999999997E-3</v>
      </c>
      <c r="G166" s="88">
        <v>2601660</v>
      </c>
      <c r="H166" s="87">
        <v>149314.52910000001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421671.9241</v>
      </c>
      <c r="C167" s="87">
        <v>811.65150000000006</v>
      </c>
      <c r="D167" s="87">
        <v>2104.3164000000002</v>
      </c>
      <c r="E167" s="87">
        <v>0</v>
      </c>
      <c r="F167" s="87">
        <v>7.7000000000000002E-3</v>
      </c>
      <c r="G167" s="88">
        <v>3743140</v>
      </c>
      <c r="H167" s="87">
        <v>185551.4964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1674110000000</v>
      </c>
      <c r="C170" s="87">
        <v>1422693.2949999999</v>
      </c>
      <c r="D170" s="87" t="s">
        <v>650</v>
      </c>
      <c r="E170" s="87">
        <v>645239.30700000003</v>
      </c>
      <c r="F170" s="87">
        <v>326066.95799999998</v>
      </c>
      <c r="G170" s="87">
        <v>50118.19</v>
      </c>
      <c r="H170" s="87">
        <v>0</v>
      </c>
      <c r="I170" s="87">
        <v>183722.23499999999</v>
      </c>
      <c r="J170" s="87">
        <v>0</v>
      </c>
      <c r="K170" s="87">
        <v>72942.342000000004</v>
      </c>
      <c r="L170" s="87">
        <v>59048.877999999997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1500090000000</v>
      </c>
      <c r="C171" s="87">
        <v>1427596.773</v>
      </c>
      <c r="D171" s="87" t="s">
        <v>605</v>
      </c>
      <c r="E171" s="87">
        <v>645239.30700000003</v>
      </c>
      <c r="F171" s="87">
        <v>326066.95799999998</v>
      </c>
      <c r="G171" s="87">
        <v>39998.034</v>
      </c>
      <c r="H171" s="87">
        <v>0</v>
      </c>
      <c r="I171" s="87">
        <v>165697.334</v>
      </c>
      <c r="J171" s="87">
        <v>0</v>
      </c>
      <c r="K171" s="87">
        <v>69324.284</v>
      </c>
      <c r="L171" s="87">
        <v>59048.877999999997</v>
      </c>
      <c r="M171" s="87">
        <v>122221.978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1794480000000</v>
      </c>
      <c r="C172" s="87">
        <v>1464470.4650000001</v>
      </c>
      <c r="D172" s="87" t="s">
        <v>651</v>
      </c>
      <c r="E172" s="87">
        <v>645239.30700000003</v>
      </c>
      <c r="F172" s="87">
        <v>326066.95799999998</v>
      </c>
      <c r="G172" s="87">
        <v>50691.046999999999</v>
      </c>
      <c r="H172" s="87">
        <v>0</v>
      </c>
      <c r="I172" s="87">
        <v>223752.78599999999</v>
      </c>
      <c r="J172" s="87">
        <v>0</v>
      </c>
      <c r="K172" s="87">
        <v>74116.103000000003</v>
      </c>
      <c r="L172" s="87">
        <v>59048.877999999997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1728280000000</v>
      </c>
      <c r="C173" s="87">
        <v>1541437.203</v>
      </c>
      <c r="D173" s="87" t="s">
        <v>556</v>
      </c>
      <c r="E173" s="87">
        <v>645239.30700000003</v>
      </c>
      <c r="F173" s="87">
        <v>326066.95799999998</v>
      </c>
      <c r="G173" s="87">
        <v>51539.807999999997</v>
      </c>
      <c r="H173" s="87">
        <v>0</v>
      </c>
      <c r="I173" s="87">
        <v>300261.337</v>
      </c>
      <c r="J173" s="87">
        <v>0</v>
      </c>
      <c r="K173" s="87">
        <v>73725.528999999995</v>
      </c>
      <c r="L173" s="87">
        <v>59048.877999999997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1913810000000</v>
      </c>
      <c r="C174" s="87">
        <v>1658375.777</v>
      </c>
      <c r="D174" s="87" t="s">
        <v>557</v>
      </c>
      <c r="E174" s="87">
        <v>645239.30700000003</v>
      </c>
      <c r="F174" s="87">
        <v>326066.95799999998</v>
      </c>
      <c r="G174" s="87">
        <v>55796.38</v>
      </c>
      <c r="H174" s="87">
        <v>0</v>
      </c>
      <c r="I174" s="87">
        <v>410228.14399999997</v>
      </c>
      <c r="J174" s="87">
        <v>0</v>
      </c>
      <c r="K174" s="87">
        <v>76440.724000000002</v>
      </c>
      <c r="L174" s="87">
        <v>59048.877999999997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2001390000000</v>
      </c>
      <c r="C175" s="87">
        <v>1721121.672</v>
      </c>
      <c r="D175" s="87" t="s">
        <v>686</v>
      </c>
      <c r="E175" s="87">
        <v>645239.30700000003</v>
      </c>
      <c r="F175" s="87">
        <v>326066.95799999998</v>
      </c>
      <c r="G175" s="87">
        <v>55170.065999999999</v>
      </c>
      <c r="H175" s="87">
        <v>0</v>
      </c>
      <c r="I175" s="87">
        <v>472567.84700000001</v>
      </c>
      <c r="J175" s="87">
        <v>0</v>
      </c>
      <c r="K175" s="87">
        <v>77473.23</v>
      </c>
      <c r="L175" s="87">
        <v>59048.877999999997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2035570000000</v>
      </c>
      <c r="C176" s="87">
        <v>1815986.6910000001</v>
      </c>
      <c r="D176" s="87" t="s">
        <v>576</v>
      </c>
      <c r="E176" s="87">
        <v>645239.30700000003</v>
      </c>
      <c r="F176" s="87">
        <v>326066.95799999998</v>
      </c>
      <c r="G176" s="87">
        <v>73821.434999999998</v>
      </c>
      <c r="H176" s="87">
        <v>0</v>
      </c>
      <c r="I176" s="87">
        <v>545701.52300000004</v>
      </c>
      <c r="J176" s="87">
        <v>0</v>
      </c>
      <c r="K176" s="87">
        <v>80553.203999999998</v>
      </c>
      <c r="L176" s="87">
        <v>59048.877999999997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2158260000000</v>
      </c>
      <c r="C177" s="87">
        <v>1758805.39</v>
      </c>
      <c r="D177" s="87" t="s">
        <v>652</v>
      </c>
      <c r="E177" s="87">
        <v>645239.30700000003</v>
      </c>
      <c r="F177" s="87">
        <v>326066.95799999998</v>
      </c>
      <c r="G177" s="87">
        <v>66203.638000000006</v>
      </c>
      <c r="H177" s="87">
        <v>0</v>
      </c>
      <c r="I177" s="87">
        <v>497785.57699999999</v>
      </c>
      <c r="J177" s="87">
        <v>0</v>
      </c>
      <c r="K177" s="87">
        <v>78905.646999999997</v>
      </c>
      <c r="L177" s="87">
        <v>59048.877999999997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1921600000000</v>
      </c>
      <c r="C178" s="87">
        <v>1687428.075</v>
      </c>
      <c r="D178" s="87" t="s">
        <v>558</v>
      </c>
      <c r="E178" s="87">
        <v>645239.30700000003</v>
      </c>
      <c r="F178" s="87">
        <v>326066.95799999998</v>
      </c>
      <c r="G178" s="87">
        <v>60590.298000000003</v>
      </c>
      <c r="H178" s="87">
        <v>0</v>
      </c>
      <c r="I178" s="87">
        <v>433556.49599999998</v>
      </c>
      <c r="J178" s="87">
        <v>0</v>
      </c>
      <c r="K178" s="87">
        <v>77370.751999999993</v>
      </c>
      <c r="L178" s="87">
        <v>59048.877999999997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1794270000000</v>
      </c>
      <c r="C179" s="87">
        <v>1556374.2339999999</v>
      </c>
      <c r="D179" s="87" t="s">
        <v>577</v>
      </c>
      <c r="E179" s="87">
        <v>645239.30700000003</v>
      </c>
      <c r="F179" s="87">
        <v>326066.95799999998</v>
      </c>
      <c r="G179" s="87">
        <v>46129.332000000002</v>
      </c>
      <c r="H179" s="87">
        <v>0</v>
      </c>
      <c r="I179" s="87">
        <v>320603.39500000002</v>
      </c>
      <c r="J179" s="87">
        <v>0</v>
      </c>
      <c r="K179" s="87">
        <v>73730.979000000007</v>
      </c>
      <c r="L179" s="87">
        <v>59048.877999999997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1656530000000</v>
      </c>
      <c r="C180" s="87">
        <v>1438352.6629999999</v>
      </c>
      <c r="D180" s="87" t="s">
        <v>687</v>
      </c>
      <c r="E180" s="87">
        <v>645239.30700000003</v>
      </c>
      <c r="F180" s="87">
        <v>326066.95799999998</v>
      </c>
      <c r="G180" s="87">
        <v>43727.682000000001</v>
      </c>
      <c r="H180" s="87">
        <v>0</v>
      </c>
      <c r="I180" s="87">
        <v>207972.55300000001</v>
      </c>
      <c r="J180" s="87">
        <v>0</v>
      </c>
      <c r="K180" s="87">
        <v>70741.899999999994</v>
      </c>
      <c r="L180" s="87">
        <v>59048.877999999997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1648870000000</v>
      </c>
      <c r="C181" s="87">
        <v>1442472.1470000001</v>
      </c>
      <c r="D181" s="87" t="s">
        <v>653</v>
      </c>
      <c r="E181" s="87">
        <v>645239.30700000003</v>
      </c>
      <c r="F181" s="87">
        <v>326066.95799999998</v>
      </c>
      <c r="G181" s="87">
        <v>39998.034</v>
      </c>
      <c r="H181" s="87">
        <v>0</v>
      </c>
      <c r="I181" s="87">
        <v>179649.97</v>
      </c>
      <c r="J181" s="87">
        <v>0</v>
      </c>
      <c r="K181" s="87">
        <v>70247.020999999993</v>
      </c>
      <c r="L181" s="87">
        <v>59048.877999999997</v>
      </c>
      <c r="M181" s="87">
        <v>122221.978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21827300000000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1500090000000</v>
      </c>
      <c r="C184" s="87">
        <v>1422693.2949999999</v>
      </c>
      <c r="D184" s="87"/>
      <c r="E184" s="87">
        <v>645239.30700000003</v>
      </c>
      <c r="F184" s="87">
        <v>326066.95799999998</v>
      </c>
      <c r="G184" s="87">
        <v>39998.034</v>
      </c>
      <c r="H184" s="87">
        <v>0</v>
      </c>
      <c r="I184" s="87">
        <v>165697.334</v>
      </c>
      <c r="J184" s="87">
        <v>0</v>
      </c>
      <c r="K184" s="87">
        <v>69324.284</v>
      </c>
      <c r="L184" s="87">
        <v>59048.877999999997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2158260000000</v>
      </c>
      <c r="C185" s="87">
        <v>1815986.6910000001</v>
      </c>
      <c r="D185" s="87"/>
      <c r="E185" s="87">
        <v>645239.30700000003</v>
      </c>
      <c r="F185" s="87">
        <v>326066.95799999998</v>
      </c>
      <c r="G185" s="87">
        <v>73821.434999999998</v>
      </c>
      <c r="H185" s="87">
        <v>0</v>
      </c>
      <c r="I185" s="87">
        <v>545701.52300000004</v>
      </c>
      <c r="J185" s="87">
        <v>0</v>
      </c>
      <c r="K185" s="87">
        <v>80553.203999999998</v>
      </c>
      <c r="L185" s="87">
        <v>59048.877999999997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583677.54</v>
      </c>
      <c r="C188" s="87">
        <v>63641.440000000002</v>
      </c>
      <c r="D188" s="87">
        <v>0</v>
      </c>
      <c r="E188" s="87">
        <v>647318.98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12.6</v>
      </c>
      <c r="C189" s="87">
        <v>1.37</v>
      </c>
      <c r="D189" s="87">
        <v>0</v>
      </c>
      <c r="E189" s="87">
        <v>13.97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12.6</v>
      </c>
      <c r="C190" s="87">
        <v>1.37</v>
      </c>
      <c r="D190" s="87">
        <v>0</v>
      </c>
      <c r="E190" s="87">
        <v>13.97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7" width="9.33203125" style="79" customWidth="1"/>
    <col min="28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22389.27</v>
      </c>
      <c r="C2" s="87">
        <v>483.36</v>
      </c>
      <c r="D2" s="87">
        <v>483.36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22389.27</v>
      </c>
      <c r="C3" s="87">
        <v>483.36</v>
      </c>
      <c r="D3" s="87">
        <v>483.36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64049.919999999998</v>
      </c>
      <c r="C4" s="87">
        <v>1382.76</v>
      </c>
      <c r="D4" s="87">
        <v>1382.76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64049.919999999998</v>
      </c>
      <c r="C5" s="87">
        <v>1382.76</v>
      </c>
      <c r="D5" s="87">
        <v>1382.76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2385.7399999999998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2199.46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48.38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663.03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981.74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814.67</v>
      </c>
      <c r="C21" s="87">
        <v>0</v>
      </c>
      <c r="D21" s="87">
        <v>0</v>
      </c>
      <c r="E21" s="87">
        <v>0</v>
      </c>
      <c r="F21" s="87">
        <v>0</v>
      </c>
      <c r="G21" s="87">
        <v>12271.82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232.77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19770.759999999998</v>
      </c>
      <c r="C28" s="87">
        <v>2618.5100000000002</v>
      </c>
      <c r="D28" s="87">
        <v>0</v>
      </c>
      <c r="E28" s="87">
        <v>0</v>
      </c>
      <c r="F28" s="87">
        <v>0</v>
      </c>
      <c r="G28" s="87">
        <v>13775.95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1.306</v>
      </c>
      <c r="E60" s="87">
        <v>1.623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1.306</v>
      </c>
      <c r="E61" s="87">
        <v>1.623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1.306</v>
      </c>
      <c r="E62" s="87">
        <v>1.623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1.306</v>
      </c>
      <c r="E63" s="87">
        <v>1.623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1.306</v>
      </c>
      <c r="E64" s="87">
        <v>1.623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1.306</v>
      </c>
      <c r="E65" s="87">
        <v>1.623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1.306</v>
      </c>
      <c r="E66" s="87">
        <v>1.623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1.306</v>
      </c>
      <c r="E67" s="87">
        <v>1.623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1.306</v>
      </c>
      <c r="E68" s="87">
        <v>1.623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1.306</v>
      </c>
      <c r="E69" s="87">
        <v>1.623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1.306</v>
      </c>
      <c r="E70" s="87">
        <v>1.623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1.306</v>
      </c>
      <c r="E71" s="87">
        <v>1.623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1.306</v>
      </c>
      <c r="E72" s="87">
        <v>1.623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1.306</v>
      </c>
      <c r="E73" s="87">
        <v>1.623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1.306</v>
      </c>
      <c r="E74" s="87">
        <v>1.623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1.306</v>
      </c>
      <c r="E75" s="87">
        <v>1.623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1.306</v>
      </c>
      <c r="E76" s="87">
        <v>1.623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1.306</v>
      </c>
      <c r="E77" s="87">
        <v>1.623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1.306</v>
      </c>
      <c r="E78" s="87">
        <v>1.623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1.306</v>
      </c>
      <c r="E79" s="87">
        <v>1.623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1.306</v>
      </c>
      <c r="E80" s="87">
        <v>1.623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1.306</v>
      </c>
      <c r="E81" s="87">
        <v>1.623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1.306</v>
      </c>
      <c r="E82" s="87">
        <v>1.623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1.306</v>
      </c>
      <c r="E83" s="87">
        <v>1.623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0.56899999999999995</v>
      </c>
      <c r="E84" s="87">
        <v>0.63700000000000001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5.835</v>
      </c>
      <c r="F87" s="87">
        <v>0.54</v>
      </c>
      <c r="G87" s="87">
        <v>0.38400000000000001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5.835</v>
      </c>
      <c r="F88" s="87">
        <v>0.54</v>
      </c>
      <c r="G88" s="87">
        <v>0.38400000000000001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5.835</v>
      </c>
      <c r="F89" s="87">
        <v>0.54</v>
      </c>
      <c r="G89" s="87">
        <v>0.38400000000000001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5.835</v>
      </c>
      <c r="F90" s="87">
        <v>0.54</v>
      </c>
      <c r="G90" s="87">
        <v>0.38400000000000001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5.835</v>
      </c>
      <c r="F91" s="87">
        <v>0.54</v>
      </c>
      <c r="G91" s="87">
        <v>0.38400000000000001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5.835</v>
      </c>
      <c r="F92" s="87">
        <v>0.54</v>
      </c>
      <c r="G92" s="87">
        <v>0.38400000000000001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5.835</v>
      </c>
      <c r="F93" s="87">
        <v>0.54</v>
      </c>
      <c r="G93" s="87">
        <v>0.38400000000000001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5.835</v>
      </c>
      <c r="F94" s="87">
        <v>0.54</v>
      </c>
      <c r="G94" s="87">
        <v>0.38400000000000001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5.835</v>
      </c>
      <c r="F95" s="87">
        <v>0.54</v>
      </c>
      <c r="G95" s="87">
        <v>0.38400000000000001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5.835</v>
      </c>
      <c r="F96" s="87">
        <v>0.54</v>
      </c>
      <c r="G96" s="87">
        <v>0.38400000000000001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5.835</v>
      </c>
      <c r="F97" s="87">
        <v>0.54</v>
      </c>
      <c r="G97" s="87">
        <v>0.38400000000000001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5.835</v>
      </c>
      <c r="F98" s="87">
        <v>0.54</v>
      </c>
      <c r="G98" s="87">
        <v>0.38400000000000001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0.54</v>
      </c>
      <c r="G99" s="87">
        <v>0.38400000000000001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0.54</v>
      </c>
      <c r="G100" s="87">
        <v>0.38400000000000001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0.54</v>
      </c>
      <c r="G101" s="87">
        <v>0.38400000000000001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4059898.38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3135648.66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3883519.23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416806.19</v>
      </c>
      <c r="D109" s="87">
        <v>295258.21999999997</v>
      </c>
      <c r="E109" s="87">
        <v>121547.97</v>
      </c>
      <c r="F109" s="87">
        <v>0.71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4719211.54</v>
      </c>
      <c r="D110" s="87">
        <v>3351652.58</v>
      </c>
      <c r="E110" s="87">
        <v>1367558.96</v>
      </c>
      <c r="F110" s="87">
        <v>0.71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423980.47</v>
      </c>
      <c r="D111" s="87">
        <v>300382.98</v>
      </c>
      <c r="E111" s="87">
        <v>123597.49</v>
      </c>
      <c r="F111" s="87">
        <v>0.71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113614.45</v>
      </c>
      <c r="D112" s="87">
        <v>79846.78</v>
      </c>
      <c r="E112" s="87">
        <v>33767.67</v>
      </c>
      <c r="F112" s="87">
        <v>0.7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62467.5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117777.1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1448520.54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120182.47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31174.240000000002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28669.02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16429.759999999998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34221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322285.90999999997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296495.75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170513.04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356541.33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31490.34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27150.31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17713.3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35656.959999999999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4249.96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3019.41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3756.76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8419.5499999999993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18.670000000000002</v>
      </c>
      <c r="F137" s="87">
        <v>31426.99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212.18</v>
      </c>
      <c r="F138" s="87">
        <v>349655.85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18.989999999999998</v>
      </c>
      <c r="F139" s="87">
        <v>31966.98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0.59</v>
      </c>
      <c r="D140" s="87">
        <v>1109.6500000000001</v>
      </c>
      <c r="E140" s="87">
        <v>5.1100000000000003</v>
      </c>
      <c r="F140" s="87">
        <v>9584.27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37203.35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17759.53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54810.46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153226.8414</v>
      </c>
      <c r="C152" s="87">
        <v>132.3124</v>
      </c>
      <c r="D152" s="87">
        <v>1217.0425</v>
      </c>
      <c r="E152" s="87">
        <v>0</v>
      </c>
      <c r="F152" s="87">
        <v>5.9999999999999995E-4</v>
      </c>
      <c r="G152" s="88">
        <v>7342740</v>
      </c>
      <c r="H152" s="87">
        <v>56745.216099999998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135604.98389999999</v>
      </c>
      <c r="C153" s="87">
        <v>116.95440000000001</v>
      </c>
      <c r="D153" s="87">
        <v>1102.3752999999999</v>
      </c>
      <c r="E153" s="87">
        <v>0</v>
      </c>
      <c r="F153" s="87">
        <v>5.0000000000000001E-4</v>
      </c>
      <c r="G153" s="88">
        <v>6651020</v>
      </c>
      <c r="H153" s="87">
        <v>50296.416299999997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156884.90330000001</v>
      </c>
      <c r="C154" s="87">
        <v>135.12209999999999</v>
      </c>
      <c r="D154" s="87">
        <v>1308.5463999999999</v>
      </c>
      <c r="E154" s="87">
        <v>0</v>
      </c>
      <c r="F154" s="87">
        <v>5.9999999999999995E-4</v>
      </c>
      <c r="G154" s="88">
        <v>7895050</v>
      </c>
      <c r="H154" s="87">
        <v>58290.452100000002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143799.54819999999</v>
      </c>
      <c r="C155" s="87">
        <v>123.6336</v>
      </c>
      <c r="D155" s="87">
        <v>1238.4703</v>
      </c>
      <c r="E155" s="87">
        <v>0</v>
      </c>
      <c r="F155" s="87">
        <v>5.9999999999999995E-4</v>
      </c>
      <c r="G155" s="88">
        <v>7472390</v>
      </c>
      <c r="H155" s="87">
        <v>53547.789199999999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156660.21059999999</v>
      </c>
      <c r="C156" s="87">
        <v>134.5224</v>
      </c>
      <c r="D156" s="87">
        <v>1379.3571999999999</v>
      </c>
      <c r="E156" s="87">
        <v>0</v>
      </c>
      <c r="F156" s="87">
        <v>5.9999999999999995E-4</v>
      </c>
      <c r="G156" s="88">
        <v>8322550</v>
      </c>
      <c r="H156" s="87">
        <v>58428.726499999997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156139.52530000001</v>
      </c>
      <c r="C157" s="87">
        <v>133.9579</v>
      </c>
      <c r="D157" s="87">
        <v>1395.7710999999999</v>
      </c>
      <c r="E157" s="87">
        <v>0</v>
      </c>
      <c r="F157" s="87">
        <v>5.9999999999999995E-4</v>
      </c>
      <c r="G157" s="88">
        <v>8421660</v>
      </c>
      <c r="H157" s="87">
        <v>58298.594400000002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157965.3891</v>
      </c>
      <c r="C158" s="87">
        <v>135.37280000000001</v>
      </c>
      <c r="D158" s="87">
        <v>1439.2129</v>
      </c>
      <c r="E158" s="87">
        <v>0</v>
      </c>
      <c r="F158" s="87">
        <v>6.9999999999999999E-4</v>
      </c>
      <c r="G158" s="88">
        <v>8683870</v>
      </c>
      <c r="H158" s="87">
        <v>59063.068299999999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174115.26389999999</v>
      </c>
      <c r="C159" s="87">
        <v>149.20959999999999</v>
      </c>
      <c r="D159" s="87">
        <v>1586.9527</v>
      </c>
      <c r="E159" s="87">
        <v>0</v>
      </c>
      <c r="F159" s="87">
        <v>6.9999999999999999E-4</v>
      </c>
      <c r="G159" s="88">
        <v>9575300</v>
      </c>
      <c r="H159" s="87">
        <v>65103.315199999997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155976.08730000001</v>
      </c>
      <c r="C160" s="87">
        <v>133.73519999999999</v>
      </c>
      <c r="D160" s="87">
        <v>1409.0710999999999</v>
      </c>
      <c r="E160" s="87">
        <v>0</v>
      </c>
      <c r="F160" s="87">
        <v>5.9999999999999995E-4</v>
      </c>
      <c r="G160" s="88">
        <v>8501960</v>
      </c>
      <c r="H160" s="87">
        <v>58282.606200000002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157867.94589999999</v>
      </c>
      <c r="C161" s="87">
        <v>135.5248</v>
      </c>
      <c r="D161" s="87">
        <v>1396.1901</v>
      </c>
      <c r="E161" s="87">
        <v>0</v>
      </c>
      <c r="F161" s="87">
        <v>5.9999999999999995E-4</v>
      </c>
      <c r="G161" s="88">
        <v>8424140</v>
      </c>
      <c r="H161" s="87">
        <v>58898.0821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150574.8254</v>
      </c>
      <c r="C162" s="87">
        <v>129.5341</v>
      </c>
      <c r="D162" s="87">
        <v>1283.3416999999999</v>
      </c>
      <c r="E162" s="87">
        <v>0</v>
      </c>
      <c r="F162" s="87">
        <v>5.9999999999999995E-4</v>
      </c>
      <c r="G162" s="88">
        <v>7743080</v>
      </c>
      <c r="H162" s="87">
        <v>56029.625099999997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151140.71160000001</v>
      </c>
      <c r="C163" s="87">
        <v>130.37350000000001</v>
      </c>
      <c r="D163" s="87">
        <v>1225.077</v>
      </c>
      <c r="E163" s="87">
        <v>0</v>
      </c>
      <c r="F163" s="87">
        <v>5.9999999999999995E-4</v>
      </c>
      <c r="G163" s="88">
        <v>7391310</v>
      </c>
      <c r="H163" s="87">
        <v>56047.716099999998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1849960</v>
      </c>
      <c r="C165" s="87">
        <v>1590.2529</v>
      </c>
      <c r="D165" s="87">
        <v>15981.4082</v>
      </c>
      <c r="E165" s="87">
        <v>0</v>
      </c>
      <c r="F165" s="87">
        <v>7.4000000000000003E-3</v>
      </c>
      <c r="G165" s="88">
        <v>96425100</v>
      </c>
      <c r="H165" s="87">
        <v>689031.60750000004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135604.98389999999</v>
      </c>
      <c r="C166" s="87">
        <v>116.95440000000001</v>
      </c>
      <c r="D166" s="87">
        <v>1102.3752999999999</v>
      </c>
      <c r="E166" s="87">
        <v>0</v>
      </c>
      <c r="F166" s="87">
        <v>5.0000000000000001E-4</v>
      </c>
      <c r="G166" s="88">
        <v>6651020</v>
      </c>
      <c r="H166" s="87">
        <v>50296.416299999997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174115.26389999999</v>
      </c>
      <c r="C167" s="87">
        <v>149.20959999999999</v>
      </c>
      <c r="D167" s="87">
        <v>1586.9527</v>
      </c>
      <c r="E167" s="87">
        <v>0</v>
      </c>
      <c r="F167" s="87">
        <v>6.9999999999999999E-4</v>
      </c>
      <c r="G167" s="88">
        <v>9575300</v>
      </c>
      <c r="H167" s="87">
        <v>65103.315199999997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1505540000000</v>
      </c>
      <c r="C170" s="87">
        <v>1398791.851</v>
      </c>
      <c r="D170" s="87" t="s">
        <v>607</v>
      </c>
      <c r="E170" s="87">
        <v>645239.30700000003</v>
      </c>
      <c r="F170" s="87">
        <v>326066.95799999998</v>
      </c>
      <c r="G170" s="87">
        <v>42625.387000000002</v>
      </c>
      <c r="H170" s="87">
        <v>0</v>
      </c>
      <c r="I170" s="87">
        <v>188315.08900000001</v>
      </c>
      <c r="J170" s="87">
        <v>0</v>
      </c>
      <c r="K170" s="87">
        <v>60018.535000000003</v>
      </c>
      <c r="L170" s="87">
        <v>50971.19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1363710000000</v>
      </c>
      <c r="C171" s="87">
        <v>1381369.0149999999</v>
      </c>
      <c r="D171" s="87" t="s">
        <v>688</v>
      </c>
      <c r="E171" s="87">
        <v>645239.30700000003</v>
      </c>
      <c r="F171" s="87">
        <v>326066.95799999998</v>
      </c>
      <c r="G171" s="87">
        <v>50020.375999999997</v>
      </c>
      <c r="H171" s="87">
        <v>0</v>
      </c>
      <c r="I171" s="87">
        <v>211521.56599999999</v>
      </c>
      <c r="J171" s="87">
        <v>0</v>
      </c>
      <c r="K171" s="87">
        <v>60883.025000000001</v>
      </c>
      <c r="L171" s="87">
        <v>50971.19</v>
      </c>
      <c r="M171" s="87">
        <v>36666.593000000001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1618780000000</v>
      </c>
      <c r="C172" s="87">
        <v>1406209.7609999999</v>
      </c>
      <c r="D172" s="87" t="s">
        <v>608</v>
      </c>
      <c r="E172" s="87">
        <v>645239.30700000003</v>
      </c>
      <c r="F172" s="87">
        <v>326066.95799999998</v>
      </c>
      <c r="G172" s="87">
        <v>47229.783000000003</v>
      </c>
      <c r="H172" s="87">
        <v>0</v>
      </c>
      <c r="I172" s="87">
        <v>190770.484</v>
      </c>
      <c r="J172" s="87">
        <v>0</v>
      </c>
      <c r="K172" s="87">
        <v>60376.654000000002</v>
      </c>
      <c r="L172" s="87">
        <v>50971.19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1532120000000</v>
      </c>
      <c r="C173" s="87">
        <v>1453800.5519999999</v>
      </c>
      <c r="D173" s="87" t="s">
        <v>559</v>
      </c>
      <c r="E173" s="87">
        <v>645239.30700000003</v>
      </c>
      <c r="F173" s="87">
        <v>326066.95799999998</v>
      </c>
      <c r="G173" s="87">
        <v>45936.271000000001</v>
      </c>
      <c r="H173" s="87">
        <v>0</v>
      </c>
      <c r="I173" s="87">
        <v>234906.77499999999</v>
      </c>
      <c r="J173" s="87">
        <v>0</v>
      </c>
      <c r="K173" s="87">
        <v>65124.665999999997</v>
      </c>
      <c r="L173" s="87">
        <v>50971.19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1706440000000</v>
      </c>
      <c r="C174" s="87">
        <v>1539558.9040000001</v>
      </c>
      <c r="D174" s="87" t="s">
        <v>654</v>
      </c>
      <c r="E174" s="87">
        <v>645239.30700000003</v>
      </c>
      <c r="F174" s="87">
        <v>326066.95799999998</v>
      </c>
      <c r="G174" s="87">
        <v>40785.582999999999</v>
      </c>
      <c r="H174" s="87">
        <v>0</v>
      </c>
      <c r="I174" s="87">
        <v>289521.995</v>
      </c>
      <c r="J174" s="87">
        <v>0</v>
      </c>
      <c r="K174" s="87">
        <v>64751.894</v>
      </c>
      <c r="L174" s="87">
        <v>50971.19</v>
      </c>
      <c r="M174" s="87">
        <v>122221.978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1726760000000</v>
      </c>
      <c r="C175" s="87">
        <v>1496462.061</v>
      </c>
      <c r="D175" s="87" t="s">
        <v>554</v>
      </c>
      <c r="E175" s="87">
        <v>645239.30700000003</v>
      </c>
      <c r="F175" s="87">
        <v>326066.95799999998</v>
      </c>
      <c r="G175" s="87">
        <v>43467.741999999998</v>
      </c>
      <c r="H175" s="87">
        <v>0</v>
      </c>
      <c r="I175" s="87">
        <v>280579.81</v>
      </c>
      <c r="J175" s="87">
        <v>0</v>
      </c>
      <c r="K175" s="87">
        <v>64581.669000000002</v>
      </c>
      <c r="L175" s="87">
        <v>50971.19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1780520000000</v>
      </c>
      <c r="C176" s="87">
        <v>1552932.068</v>
      </c>
      <c r="D176" s="87" t="s">
        <v>689</v>
      </c>
      <c r="E176" s="87">
        <v>645239.30700000003</v>
      </c>
      <c r="F176" s="87">
        <v>326066.95799999998</v>
      </c>
      <c r="G176" s="87">
        <v>43308.684000000001</v>
      </c>
      <c r="H176" s="87">
        <v>0</v>
      </c>
      <c r="I176" s="87">
        <v>335865.47100000002</v>
      </c>
      <c r="J176" s="87">
        <v>0</v>
      </c>
      <c r="K176" s="87">
        <v>65925.073000000004</v>
      </c>
      <c r="L176" s="87">
        <v>50971.19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1963300000000</v>
      </c>
      <c r="C177" s="87">
        <v>1708747.0109999999</v>
      </c>
      <c r="D177" s="87" t="s">
        <v>623</v>
      </c>
      <c r="E177" s="87">
        <v>645239.30700000003</v>
      </c>
      <c r="F177" s="87">
        <v>326066.95799999998</v>
      </c>
      <c r="G177" s="87">
        <v>49499.389000000003</v>
      </c>
      <c r="H177" s="87">
        <v>0</v>
      </c>
      <c r="I177" s="87">
        <v>481597.71100000001</v>
      </c>
      <c r="J177" s="87">
        <v>0</v>
      </c>
      <c r="K177" s="87">
        <v>69817.070000000007</v>
      </c>
      <c r="L177" s="87">
        <v>50971.19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1743220000000</v>
      </c>
      <c r="C178" s="87">
        <v>1575055.9779999999</v>
      </c>
      <c r="D178" s="87" t="s">
        <v>655</v>
      </c>
      <c r="E178" s="87">
        <v>645239.30700000003</v>
      </c>
      <c r="F178" s="87">
        <v>326066.95799999998</v>
      </c>
      <c r="G178" s="87">
        <v>43630.317000000003</v>
      </c>
      <c r="H178" s="87">
        <v>0</v>
      </c>
      <c r="I178" s="87">
        <v>356919.788</v>
      </c>
      <c r="J178" s="87">
        <v>0</v>
      </c>
      <c r="K178" s="87">
        <v>66673.032999999996</v>
      </c>
      <c r="L178" s="87">
        <v>50971.19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1727260000000</v>
      </c>
      <c r="C179" s="87">
        <v>1494734.784</v>
      </c>
      <c r="D179" s="87" t="s">
        <v>656</v>
      </c>
      <c r="E179" s="87">
        <v>645239.30700000003</v>
      </c>
      <c r="F179" s="87">
        <v>326066.95799999998</v>
      </c>
      <c r="G179" s="87">
        <v>47725.599999999999</v>
      </c>
      <c r="H179" s="87">
        <v>0</v>
      </c>
      <c r="I179" s="87">
        <v>274384.71299999999</v>
      </c>
      <c r="J179" s="87">
        <v>0</v>
      </c>
      <c r="K179" s="87">
        <v>64791.631000000001</v>
      </c>
      <c r="L179" s="87">
        <v>50971.19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1587620000000</v>
      </c>
      <c r="C180" s="87">
        <v>1405234.6229999999</v>
      </c>
      <c r="D180" s="87" t="s">
        <v>657</v>
      </c>
      <c r="E180" s="87">
        <v>645239.30700000003</v>
      </c>
      <c r="F180" s="87">
        <v>326066.95799999998</v>
      </c>
      <c r="G180" s="87">
        <v>40590.135000000002</v>
      </c>
      <c r="H180" s="87">
        <v>0</v>
      </c>
      <c r="I180" s="87">
        <v>194891.34</v>
      </c>
      <c r="J180" s="87">
        <v>0</v>
      </c>
      <c r="K180" s="87">
        <v>61920.307999999997</v>
      </c>
      <c r="L180" s="87">
        <v>50971.19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1515500000000</v>
      </c>
      <c r="C181" s="87">
        <v>1383230.642</v>
      </c>
      <c r="D181" s="87" t="s">
        <v>703</v>
      </c>
      <c r="E181" s="87">
        <v>645239.30700000003</v>
      </c>
      <c r="F181" s="87">
        <v>326066.95799999998</v>
      </c>
      <c r="G181" s="87">
        <v>50053.803</v>
      </c>
      <c r="H181" s="87">
        <v>0</v>
      </c>
      <c r="I181" s="87">
        <v>213277.12599999999</v>
      </c>
      <c r="J181" s="87">
        <v>0</v>
      </c>
      <c r="K181" s="87">
        <v>60955.663999999997</v>
      </c>
      <c r="L181" s="87">
        <v>50971.19</v>
      </c>
      <c r="M181" s="87">
        <v>36666.593000000001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19770800000000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1363710000000</v>
      </c>
      <c r="C184" s="87">
        <v>1381369.0149999999</v>
      </c>
      <c r="D184" s="87"/>
      <c r="E184" s="87">
        <v>645239.30700000003</v>
      </c>
      <c r="F184" s="87">
        <v>326066.95799999998</v>
      </c>
      <c r="G184" s="87">
        <v>40590.135000000002</v>
      </c>
      <c r="H184" s="87">
        <v>0</v>
      </c>
      <c r="I184" s="87">
        <v>188315.08900000001</v>
      </c>
      <c r="J184" s="87">
        <v>0</v>
      </c>
      <c r="K184" s="87">
        <v>60018.535000000003</v>
      </c>
      <c r="L184" s="87">
        <v>50971.19</v>
      </c>
      <c r="M184" s="87">
        <v>36666.593000000001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1963300000000</v>
      </c>
      <c r="C185" s="87">
        <v>1708747.0109999999</v>
      </c>
      <c r="D185" s="87"/>
      <c r="E185" s="87">
        <v>645239.30700000003</v>
      </c>
      <c r="F185" s="87">
        <v>326066.95799999998</v>
      </c>
      <c r="G185" s="87">
        <v>50053.803</v>
      </c>
      <c r="H185" s="87">
        <v>0</v>
      </c>
      <c r="I185" s="87">
        <v>481597.71100000001</v>
      </c>
      <c r="J185" s="87">
        <v>0</v>
      </c>
      <c r="K185" s="87">
        <v>69817.070000000007</v>
      </c>
      <c r="L185" s="87">
        <v>50971.19</v>
      </c>
      <c r="M185" s="87">
        <v>122221.978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313173.33</v>
      </c>
      <c r="C188" s="87">
        <v>22383.32</v>
      </c>
      <c r="D188" s="87">
        <v>0</v>
      </c>
      <c r="E188" s="87">
        <v>335556.65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6.76</v>
      </c>
      <c r="C189" s="87">
        <v>0.48</v>
      </c>
      <c r="D189" s="87">
        <v>0</v>
      </c>
      <c r="E189" s="87">
        <v>7.24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6.76</v>
      </c>
      <c r="C190" s="87">
        <v>0.48</v>
      </c>
      <c r="D190" s="87">
        <v>0</v>
      </c>
      <c r="E190" s="87">
        <v>7.24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90"/>
  <sheetViews>
    <sheetView workbookViewId="0"/>
  </sheetViews>
  <sheetFormatPr defaultRowHeight="10.5"/>
  <cols>
    <col min="1" max="1" width="45.83203125" style="79" customWidth="1"/>
    <col min="2" max="2" width="28.832031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.33203125" style="79" customWidth="1"/>
    <col min="13" max="13" width="50.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0"/>
      <c r="B1" s="87" t="s">
        <v>331</v>
      </c>
      <c r="C1" s="87" t="s">
        <v>332</v>
      </c>
      <c r="D1" s="87" t="s">
        <v>333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7" t="s">
        <v>334</v>
      </c>
      <c r="B2" s="87">
        <v>25276.37</v>
      </c>
      <c r="C2" s="87">
        <v>545.69000000000005</v>
      </c>
      <c r="D2" s="87">
        <v>545.69000000000005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7" t="s">
        <v>335</v>
      </c>
      <c r="B3" s="87">
        <v>25276.37</v>
      </c>
      <c r="C3" s="87">
        <v>545.69000000000005</v>
      </c>
      <c r="D3" s="87">
        <v>545.69000000000005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7" t="s">
        <v>336</v>
      </c>
      <c r="B4" s="87">
        <v>79395.960000000006</v>
      </c>
      <c r="C4" s="87">
        <v>1714.06</v>
      </c>
      <c r="D4" s="87">
        <v>1714.06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7" t="s">
        <v>337</v>
      </c>
      <c r="B5" s="87">
        <v>79395.960000000006</v>
      </c>
      <c r="C5" s="87">
        <v>1714.06</v>
      </c>
      <c r="D5" s="87">
        <v>1714.06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0"/>
      <c r="B7" s="87" t="s">
        <v>338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7" t="s">
        <v>339</v>
      </c>
      <c r="B8" s="87">
        <v>46320.38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7" t="s">
        <v>340</v>
      </c>
      <c r="B9" s="87">
        <v>46320.38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7" t="s">
        <v>341</v>
      </c>
      <c r="B10" s="8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0"/>
      <c r="B12" s="87" t="s">
        <v>342</v>
      </c>
      <c r="C12" s="87" t="s">
        <v>343</v>
      </c>
      <c r="D12" s="87" t="s">
        <v>344</v>
      </c>
      <c r="E12" s="87" t="s">
        <v>345</v>
      </c>
      <c r="F12" s="87" t="s">
        <v>346</v>
      </c>
      <c r="G12" s="87" t="s">
        <v>347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7" t="s">
        <v>69</v>
      </c>
      <c r="B13" s="87">
        <v>0</v>
      </c>
      <c r="C13" s="87">
        <v>4223.3999999999996</v>
      </c>
      <c r="D13" s="87">
        <v>0</v>
      </c>
      <c r="E13" s="87">
        <v>0</v>
      </c>
      <c r="F13" s="87">
        <v>0</v>
      </c>
      <c r="G13" s="8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7" t="s">
        <v>70</v>
      </c>
      <c r="B14" s="87">
        <v>2855.53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7" t="s">
        <v>78</v>
      </c>
      <c r="B15" s="87">
        <v>7389.8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7" t="s">
        <v>79</v>
      </c>
      <c r="B16" s="87">
        <v>48.37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7" t="s">
        <v>80</v>
      </c>
      <c r="B17" s="87">
        <v>5778.62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7" t="s">
        <v>81</v>
      </c>
      <c r="B18" s="87">
        <v>1895.08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7" t="s">
        <v>82</v>
      </c>
      <c r="B19" s="87">
        <v>972.42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7" t="s">
        <v>83</v>
      </c>
      <c r="B20" s="87">
        <v>1071.01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7" t="s">
        <v>84</v>
      </c>
      <c r="B21" s="87">
        <v>831.89</v>
      </c>
      <c r="C21" s="87">
        <v>0</v>
      </c>
      <c r="D21" s="87">
        <v>0</v>
      </c>
      <c r="E21" s="87">
        <v>0</v>
      </c>
      <c r="F21" s="87">
        <v>0</v>
      </c>
      <c r="G21" s="87">
        <v>29462.28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7" t="s">
        <v>85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7" t="s">
        <v>64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7" t="s">
        <v>86</v>
      </c>
      <c r="B24" s="87">
        <v>0</v>
      </c>
      <c r="C24" s="87">
        <v>210.25</v>
      </c>
      <c r="D24" s="87">
        <v>0</v>
      </c>
      <c r="E24" s="87">
        <v>0</v>
      </c>
      <c r="F24" s="87">
        <v>0</v>
      </c>
      <c r="G24" s="87">
        <v>1504.13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7" t="s">
        <v>87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7" t="s">
        <v>88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7"/>
      <c r="B27" s="87"/>
      <c r="C27" s="87"/>
      <c r="D27" s="87"/>
      <c r="E27" s="87"/>
      <c r="F27" s="87"/>
      <c r="G27" s="8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7" t="s">
        <v>89</v>
      </c>
      <c r="B28" s="87">
        <v>20842.72</v>
      </c>
      <c r="C28" s="87">
        <v>4433.66</v>
      </c>
      <c r="D28" s="87">
        <v>0</v>
      </c>
      <c r="E28" s="87">
        <v>0</v>
      </c>
      <c r="F28" s="87">
        <v>0</v>
      </c>
      <c r="G28" s="87">
        <v>30966.41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0"/>
      <c r="B30" s="87" t="s">
        <v>338</v>
      </c>
      <c r="C30" s="87" t="s">
        <v>2</v>
      </c>
      <c r="D30" s="87" t="s">
        <v>348</v>
      </c>
      <c r="E30" s="87" t="s">
        <v>349</v>
      </c>
      <c r="F30" s="87" t="s">
        <v>350</v>
      </c>
      <c r="G30" s="87" t="s">
        <v>351</v>
      </c>
      <c r="H30" s="87" t="s">
        <v>352</v>
      </c>
      <c r="I30" s="87" t="s">
        <v>353</v>
      </c>
      <c r="J30" s="87" t="s">
        <v>354</v>
      </c>
      <c r="K30"/>
      <c r="L30"/>
      <c r="M30"/>
      <c r="N30"/>
      <c r="O30"/>
      <c r="P30"/>
      <c r="Q30"/>
      <c r="R30"/>
      <c r="S30"/>
    </row>
    <row r="31" spans="1:19">
      <c r="A31" s="87" t="s">
        <v>355</v>
      </c>
      <c r="B31" s="87">
        <v>3563.11</v>
      </c>
      <c r="C31" s="87" t="s">
        <v>3</v>
      </c>
      <c r="D31" s="87">
        <v>8690.42</v>
      </c>
      <c r="E31" s="87">
        <v>1</v>
      </c>
      <c r="F31" s="87">
        <v>0</v>
      </c>
      <c r="G31" s="87">
        <v>0</v>
      </c>
      <c r="H31" s="87">
        <v>7.53</v>
      </c>
      <c r="I31" s="87">
        <v>37.159999999999997</v>
      </c>
      <c r="J31" s="87">
        <v>4.84</v>
      </c>
      <c r="K31"/>
      <c r="L31"/>
      <c r="M31"/>
      <c r="N31"/>
      <c r="O31"/>
      <c r="P31"/>
      <c r="Q31"/>
      <c r="R31"/>
      <c r="S31"/>
    </row>
    <row r="32" spans="1:19">
      <c r="A32" s="87" t="s">
        <v>356</v>
      </c>
      <c r="B32" s="87">
        <v>2532.3200000000002</v>
      </c>
      <c r="C32" s="87" t="s">
        <v>3</v>
      </c>
      <c r="D32" s="87">
        <v>6948.69</v>
      </c>
      <c r="E32" s="87">
        <v>1</v>
      </c>
      <c r="F32" s="87">
        <v>0</v>
      </c>
      <c r="G32" s="87">
        <v>0</v>
      </c>
      <c r="H32" s="87">
        <v>16.14</v>
      </c>
      <c r="I32" s="87">
        <v>18.579999999999998</v>
      </c>
      <c r="J32" s="87">
        <v>8.07</v>
      </c>
      <c r="K32"/>
      <c r="L32"/>
      <c r="M32"/>
      <c r="N32"/>
      <c r="O32"/>
      <c r="P32"/>
      <c r="Q32"/>
      <c r="R32"/>
      <c r="S32"/>
    </row>
    <row r="33" spans="1:19">
      <c r="A33" s="87" t="s">
        <v>357</v>
      </c>
      <c r="B33" s="87">
        <v>2532.3200000000002</v>
      </c>
      <c r="C33" s="87" t="s">
        <v>3</v>
      </c>
      <c r="D33" s="87">
        <v>6948.69</v>
      </c>
      <c r="E33" s="87">
        <v>10</v>
      </c>
      <c r="F33" s="87">
        <v>0</v>
      </c>
      <c r="G33" s="87">
        <v>0</v>
      </c>
      <c r="H33" s="87">
        <v>16.14</v>
      </c>
      <c r="I33" s="87">
        <v>18.579999999999998</v>
      </c>
      <c r="J33" s="87">
        <v>8.07</v>
      </c>
      <c r="K33"/>
      <c r="L33"/>
      <c r="M33"/>
      <c r="N33"/>
      <c r="O33"/>
      <c r="P33"/>
      <c r="Q33"/>
      <c r="R33"/>
      <c r="S33"/>
    </row>
    <row r="34" spans="1:19">
      <c r="A34" s="87" t="s">
        <v>358</v>
      </c>
      <c r="B34" s="87">
        <v>2532.3200000000002</v>
      </c>
      <c r="C34" s="87" t="s">
        <v>3</v>
      </c>
      <c r="D34" s="87">
        <v>6948.69</v>
      </c>
      <c r="E34" s="87">
        <v>1</v>
      </c>
      <c r="F34" s="87">
        <v>0</v>
      </c>
      <c r="G34" s="87">
        <v>0</v>
      </c>
      <c r="H34" s="87">
        <v>16.14</v>
      </c>
      <c r="I34" s="87">
        <v>18.579999999999998</v>
      </c>
      <c r="J34" s="87">
        <v>8.07</v>
      </c>
      <c r="K34"/>
      <c r="L34"/>
      <c r="M34"/>
      <c r="N34"/>
      <c r="O34"/>
      <c r="P34"/>
      <c r="Q34"/>
      <c r="R34"/>
      <c r="S34"/>
    </row>
    <row r="35" spans="1:19">
      <c r="A35" s="87" t="s">
        <v>371</v>
      </c>
      <c r="B35" s="87">
        <v>3563.11</v>
      </c>
      <c r="C35" s="87" t="s">
        <v>3</v>
      </c>
      <c r="D35" s="87">
        <v>4344.1400000000003</v>
      </c>
      <c r="E35" s="87">
        <v>1</v>
      </c>
      <c r="F35" s="87">
        <v>297.11</v>
      </c>
      <c r="G35" s="87">
        <v>0</v>
      </c>
      <c r="H35" s="87">
        <v>0</v>
      </c>
      <c r="I35" s="87"/>
      <c r="J35" s="87">
        <v>0</v>
      </c>
      <c r="K35"/>
      <c r="L35"/>
      <c r="M35"/>
      <c r="N35"/>
      <c r="O35"/>
      <c r="P35"/>
      <c r="Q35"/>
      <c r="R35"/>
      <c r="S35"/>
    </row>
    <row r="36" spans="1:19">
      <c r="A36" s="87" t="s">
        <v>372</v>
      </c>
      <c r="B36" s="87">
        <v>3563.11</v>
      </c>
      <c r="C36" s="87" t="s">
        <v>3</v>
      </c>
      <c r="D36" s="87">
        <v>4344.1400000000003</v>
      </c>
      <c r="E36" s="87">
        <v>10</v>
      </c>
      <c r="F36" s="87">
        <v>297.11</v>
      </c>
      <c r="G36" s="87">
        <v>0</v>
      </c>
      <c r="H36" s="87">
        <v>0</v>
      </c>
      <c r="I36" s="87"/>
      <c r="J36" s="87">
        <v>0</v>
      </c>
      <c r="K36"/>
      <c r="L36"/>
      <c r="M36"/>
      <c r="N36"/>
      <c r="O36"/>
      <c r="P36"/>
      <c r="Q36"/>
      <c r="R36"/>
      <c r="S36"/>
    </row>
    <row r="37" spans="1:19">
      <c r="A37" s="87" t="s">
        <v>361</v>
      </c>
      <c r="B37" s="87">
        <v>313.42</v>
      </c>
      <c r="C37" s="87" t="s">
        <v>3</v>
      </c>
      <c r="D37" s="87">
        <v>860.02</v>
      </c>
      <c r="E37" s="87">
        <v>1</v>
      </c>
      <c r="F37" s="87">
        <v>200.61</v>
      </c>
      <c r="G37" s="87">
        <v>115.9</v>
      </c>
      <c r="H37" s="87">
        <v>16.14</v>
      </c>
      <c r="I37" s="87">
        <v>18.579999999999998</v>
      </c>
      <c r="J37" s="87">
        <v>8.07</v>
      </c>
      <c r="K37"/>
      <c r="L37"/>
      <c r="M37"/>
      <c r="N37"/>
      <c r="O37"/>
      <c r="P37"/>
      <c r="Q37"/>
      <c r="R37"/>
      <c r="S37"/>
    </row>
    <row r="38" spans="1:19">
      <c r="A38" s="87" t="s">
        <v>360</v>
      </c>
      <c r="B38" s="87">
        <v>201.98</v>
      </c>
      <c r="C38" s="87" t="s">
        <v>3</v>
      </c>
      <c r="D38" s="87">
        <v>554.22</v>
      </c>
      <c r="E38" s="87">
        <v>1</v>
      </c>
      <c r="F38" s="87">
        <v>133.74</v>
      </c>
      <c r="G38" s="87">
        <v>77.27</v>
      </c>
      <c r="H38" s="87">
        <v>16.14</v>
      </c>
      <c r="I38" s="87">
        <v>18.579999999999998</v>
      </c>
      <c r="J38" s="87">
        <v>8.07</v>
      </c>
      <c r="K38"/>
      <c r="L38"/>
      <c r="M38"/>
      <c r="N38"/>
      <c r="O38"/>
      <c r="P38"/>
      <c r="Q38"/>
      <c r="R38"/>
      <c r="S38"/>
    </row>
    <row r="39" spans="1:19">
      <c r="A39" s="87" t="s">
        <v>359</v>
      </c>
      <c r="B39" s="87">
        <v>313.41000000000003</v>
      </c>
      <c r="C39" s="87" t="s">
        <v>3</v>
      </c>
      <c r="D39" s="87">
        <v>860</v>
      </c>
      <c r="E39" s="87">
        <v>1</v>
      </c>
      <c r="F39" s="87">
        <v>200.61</v>
      </c>
      <c r="G39" s="87">
        <v>115.9</v>
      </c>
      <c r="H39" s="87">
        <v>16.14</v>
      </c>
      <c r="I39" s="87">
        <v>18.579999999999998</v>
      </c>
      <c r="J39" s="87">
        <v>8.07</v>
      </c>
      <c r="K39"/>
      <c r="L39"/>
      <c r="M39"/>
      <c r="N39"/>
      <c r="O39"/>
      <c r="P39"/>
      <c r="Q39"/>
      <c r="R39"/>
      <c r="S39"/>
    </row>
    <row r="40" spans="1:19">
      <c r="A40" s="87" t="s">
        <v>362</v>
      </c>
      <c r="B40" s="87">
        <v>201.98</v>
      </c>
      <c r="C40" s="87" t="s">
        <v>3</v>
      </c>
      <c r="D40" s="87">
        <v>554.22</v>
      </c>
      <c r="E40" s="87">
        <v>1</v>
      </c>
      <c r="F40" s="87">
        <v>133.74</v>
      </c>
      <c r="G40" s="87">
        <v>77.27</v>
      </c>
      <c r="H40" s="87">
        <v>16.14</v>
      </c>
      <c r="I40" s="87">
        <v>18.579999999999998</v>
      </c>
      <c r="J40" s="87">
        <v>8.07</v>
      </c>
      <c r="K40"/>
      <c r="L40"/>
      <c r="M40"/>
      <c r="N40"/>
      <c r="O40"/>
      <c r="P40"/>
      <c r="Q40"/>
      <c r="R40"/>
      <c r="S40"/>
    </row>
    <row r="41" spans="1:19">
      <c r="A41" s="87" t="s">
        <v>365</v>
      </c>
      <c r="B41" s="87">
        <v>313.42</v>
      </c>
      <c r="C41" s="87" t="s">
        <v>3</v>
      </c>
      <c r="D41" s="87">
        <v>860.02</v>
      </c>
      <c r="E41" s="87">
        <v>10</v>
      </c>
      <c r="F41" s="87">
        <v>200.61</v>
      </c>
      <c r="G41" s="87">
        <v>115.9</v>
      </c>
      <c r="H41" s="87">
        <v>16.14</v>
      </c>
      <c r="I41" s="87">
        <v>18.579999999999998</v>
      </c>
      <c r="J41" s="87">
        <v>8.07</v>
      </c>
      <c r="K41"/>
      <c r="L41"/>
      <c r="M41"/>
      <c r="N41"/>
      <c r="O41"/>
      <c r="P41"/>
      <c r="Q41"/>
      <c r="R41"/>
      <c r="S41"/>
    </row>
    <row r="42" spans="1:19">
      <c r="A42" s="87" t="s">
        <v>364</v>
      </c>
      <c r="B42" s="87">
        <v>201.98</v>
      </c>
      <c r="C42" s="87" t="s">
        <v>3</v>
      </c>
      <c r="D42" s="87">
        <v>554.22</v>
      </c>
      <c r="E42" s="87">
        <v>10</v>
      </c>
      <c r="F42" s="87">
        <v>133.74</v>
      </c>
      <c r="G42" s="87">
        <v>77.27</v>
      </c>
      <c r="H42" s="87">
        <v>16.14</v>
      </c>
      <c r="I42" s="87">
        <v>18.579999999999998</v>
      </c>
      <c r="J42" s="87">
        <v>8.07</v>
      </c>
      <c r="K42"/>
      <c r="L42"/>
      <c r="M42"/>
      <c r="N42"/>
      <c r="O42"/>
      <c r="P42"/>
      <c r="Q42"/>
      <c r="R42"/>
      <c r="S42"/>
    </row>
    <row r="43" spans="1:19">
      <c r="A43" s="87" t="s">
        <v>363</v>
      </c>
      <c r="B43" s="87">
        <v>313.41000000000003</v>
      </c>
      <c r="C43" s="87" t="s">
        <v>3</v>
      </c>
      <c r="D43" s="87">
        <v>860</v>
      </c>
      <c r="E43" s="87">
        <v>10</v>
      </c>
      <c r="F43" s="87">
        <v>200.61</v>
      </c>
      <c r="G43" s="87">
        <v>115.9</v>
      </c>
      <c r="H43" s="87">
        <v>16.14</v>
      </c>
      <c r="I43" s="87">
        <v>18.579999999999998</v>
      </c>
      <c r="J43" s="87">
        <v>8.07</v>
      </c>
      <c r="K43"/>
      <c r="L43"/>
      <c r="M43"/>
      <c r="N43"/>
      <c r="O43"/>
      <c r="P43"/>
      <c r="Q43"/>
      <c r="R43"/>
      <c r="S43"/>
    </row>
    <row r="44" spans="1:19">
      <c r="A44" s="87" t="s">
        <v>366</v>
      </c>
      <c r="B44" s="87">
        <v>201.98</v>
      </c>
      <c r="C44" s="87" t="s">
        <v>3</v>
      </c>
      <c r="D44" s="87">
        <v>554.22</v>
      </c>
      <c r="E44" s="87">
        <v>10</v>
      </c>
      <c r="F44" s="87">
        <v>133.74</v>
      </c>
      <c r="G44" s="87">
        <v>77.27</v>
      </c>
      <c r="H44" s="87">
        <v>16.14</v>
      </c>
      <c r="I44" s="87">
        <v>18.579999999999998</v>
      </c>
      <c r="J44" s="87">
        <v>8.07</v>
      </c>
      <c r="K44"/>
      <c r="L44"/>
      <c r="M44"/>
      <c r="N44"/>
      <c r="O44"/>
      <c r="P44"/>
      <c r="Q44"/>
      <c r="R44"/>
      <c r="S44"/>
    </row>
    <row r="45" spans="1:19">
      <c r="A45" s="87" t="s">
        <v>369</v>
      </c>
      <c r="B45" s="87">
        <v>313.42</v>
      </c>
      <c r="C45" s="87" t="s">
        <v>3</v>
      </c>
      <c r="D45" s="87">
        <v>860.02</v>
      </c>
      <c r="E45" s="87">
        <v>1</v>
      </c>
      <c r="F45" s="87">
        <v>200.61</v>
      </c>
      <c r="G45" s="87">
        <v>115.9</v>
      </c>
      <c r="H45" s="87">
        <v>16.14</v>
      </c>
      <c r="I45" s="87">
        <v>18.579999999999998</v>
      </c>
      <c r="J45" s="87">
        <v>8.07</v>
      </c>
      <c r="K45"/>
      <c r="L45"/>
      <c r="M45"/>
      <c r="N45"/>
      <c r="O45"/>
      <c r="P45"/>
      <c r="Q45"/>
      <c r="R45"/>
      <c r="S45"/>
    </row>
    <row r="46" spans="1:19">
      <c r="A46" s="87" t="s">
        <v>368</v>
      </c>
      <c r="B46" s="87">
        <v>201.98</v>
      </c>
      <c r="C46" s="87" t="s">
        <v>3</v>
      </c>
      <c r="D46" s="87">
        <v>554.22</v>
      </c>
      <c r="E46" s="87">
        <v>1</v>
      </c>
      <c r="F46" s="87">
        <v>133.74</v>
      </c>
      <c r="G46" s="87">
        <v>77.27</v>
      </c>
      <c r="H46" s="87">
        <v>16.14</v>
      </c>
      <c r="I46" s="87">
        <v>18.579999999999998</v>
      </c>
      <c r="J46" s="87">
        <v>8.07</v>
      </c>
      <c r="K46"/>
      <c r="L46"/>
      <c r="M46"/>
      <c r="N46"/>
      <c r="O46"/>
      <c r="P46"/>
      <c r="Q46"/>
      <c r="R46"/>
      <c r="S46"/>
    </row>
    <row r="47" spans="1:19">
      <c r="A47" s="87" t="s">
        <v>367</v>
      </c>
      <c r="B47" s="87">
        <v>313.41000000000003</v>
      </c>
      <c r="C47" s="87" t="s">
        <v>3</v>
      </c>
      <c r="D47" s="87">
        <v>860</v>
      </c>
      <c r="E47" s="87">
        <v>1</v>
      </c>
      <c r="F47" s="87">
        <v>200.61</v>
      </c>
      <c r="G47" s="87">
        <v>115.9</v>
      </c>
      <c r="H47" s="87">
        <v>16.14</v>
      </c>
      <c r="I47" s="87">
        <v>18.579999999999998</v>
      </c>
      <c r="J47" s="87">
        <v>8.07</v>
      </c>
      <c r="K47"/>
      <c r="L47"/>
      <c r="M47"/>
      <c r="N47"/>
      <c r="O47"/>
      <c r="P47"/>
      <c r="Q47"/>
      <c r="R47"/>
      <c r="S47"/>
    </row>
    <row r="48" spans="1:19">
      <c r="A48" s="87" t="s">
        <v>370</v>
      </c>
      <c r="B48" s="87">
        <v>201.98</v>
      </c>
      <c r="C48" s="87" t="s">
        <v>3</v>
      </c>
      <c r="D48" s="87">
        <v>554.22</v>
      </c>
      <c r="E48" s="87">
        <v>1</v>
      </c>
      <c r="F48" s="87">
        <v>133.74</v>
      </c>
      <c r="G48" s="87">
        <v>77.27</v>
      </c>
      <c r="H48" s="87">
        <v>16.14</v>
      </c>
      <c r="I48" s="87">
        <v>18.579999999999998</v>
      </c>
      <c r="J48" s="87">
        <v>8.07</v>
      </c>
      <c r="K48"/>
      <c r="L48"/>
      <c r="M48"/>
      <c r="N48"/>
      <c r="O48"/>
      <c r="P48"/>
      <c r="Q48"/>
      <c r="R48"/>
      <c r="S48"/>
    </row>
    <row r="49" spans="1:19">
      <c r="A49" s="87" t="s">
        <v>373</v>
      </c>
      <c r="B49" s="87">
        <v>3563.11</v>
      </c>
      <c r="C49" s="87" t="s">
        <v>3</v>
      </c>
      <c r="D49" s="87">
        <v>4344.1400000000003</v>
      </c>
      <c r="E49" s="87">
        <v>1</v>
      </c>
      <c r="F49" s="87">
        <v>297.11</v>
      </c>
      <c r="G49" s="87">
        <v>0</v>
      </c>
      <c r="H49" s="87">
        <v>0</v>
      </c>
      <c r="I49" s="87"/>
      <c r="J49" s="87">
        <v>0</v>
      </c>
      <c r="K49"/>
      <c r="L49"/>
      <c r="M49"/>
      <c r="N49"/>
      <c r="O49"/>
      <c r="P49"/>
      <c r="Q49"/>
      <c r="R49"/>
      <c r="S49"/>
    </row>
    <row r="50" spans="1:19">
      <c r="A50" s="87" t="s">
        <v>254</v>
      </c>
      <c r="B50" s="87">
        <v>89077.65</v>
      </c>
      <c r="C50" s="87"/>
      <c r="D50" s="87">
        <v>178146.04</v>
      </c>
      <c r="E50" s="87"/>
      <c r="F50" s="87">
        <v>11589.54</v>
      </c>
      <c r="G50" s="87">
        <v>4636.1499999999996</v>
      </c>
      <c r="H50" s="87">
        <v>8.0484000000000009</v>
      </c>
      <c r="I50" s="87">
        <v>37.159999999999997</v>
      </c>
      <c r="J50" s="87">
        <v>4.0671999999999997</v>
      </c>
      <c r="K50"/>
      <c r="L50"/>
      <c r="M50"/>
      <c r="N50"/>
      <c r="O50"/>
      <c r="P50"/>
      <c r="Q50"/>
      <c r="R50"/>
      <c r="S50"/>
    </row>
    <row r="51" spans="1:19">
      <c r="A51" s="87" t="s">
        <v>374</v>
      </c>
      <c r="B51" s="87">
        <v>89077.65</v>
      </c>
      <c r="C51" s="87"/>
      <c r="D51" s="87">
        <v>178146.04</v>
      </c>
      <c r="E51" s="87"/>
      <c r="F51" s="87">
        <v>11589.54</v>
      </c>
      <c r="G51" s="87">
        <v>4636.1499999999996</v>
      </c>
      <c r="H51" s="87">
        <v>8.0484000000000009</v>
      </c>
      <c r="I51" s="87">
        <v>37.159999999999997</v>
      </c>
      <c r="J51" s="87">
        <v>4.0671999999999997</v>
      </c>
      <c r="K51"/>
      <c r="L51"/>
      <c r="M51"/>
      <c r="N51"/>
      <c r="O51"/>
      <c r="P51"/>
      <c r="Q51"/>
      <c r="R51"/>
      <c r="S51"/>
    </row>
    <row r="52" spans="1:19">
      <c r="A52" s="87" t="s">
        <v>375</v>
      </c>
      <c r="B52" s="87">
        <v>0</v>
      </c>
      <c r="C52" s="87"/>
      <c r="D52" s="87">
        <v>0</v>
      </c>
      <c r="E52" s="87"/>
      <c r="F52" s="87">
        <v>0</v>
      </c>
      <c r="G52" s="87">
        <v>0</v>
      </c>
      <c r="H52" s="87"/>
      <c r="I52" s="87"/>
      <c r="J52" s="87"/>
      <c r="K52"/>
      <c r="L52"/>
      <c r="M52"/>
      <c r="N52"/>
      <c r="O52"/>
      <c r="P52"/>
      <c r="Q52"/>
      <c r="R52"/>
      <c r="S52"/>
    </row>
    <row r="53" spans="1:1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>
      <c r="A54" s="80"/>
      <c r="B54" s="87" t="s">
        <v>48</v>
      </c>
      <c r="C54" s="87" t="s">
        <v>376</v>
      </c>
      <c r="D54" s="87" t="s">
        <v>377</v>
      </c>
      <c r="E54" s="87" t="s">
        <v>378</v>
      </c>
      <c r="F54" s="87" t="s">
        <v>379</v>
      </c>
      <c r="G54" s="87" t="s">
        <v>380</v>
      </c>
      <c r="H54" s="87" t="s">
        <v>381</v>
      </c>
      <c r="I54" s="87" t="s">
        <v>382</v>
      </c>
      <c r="J54"/>
      <c r="K54"/>
      <c r="L54"/>
      <c r="M54"/>
      <c r="N54"/>
      <c r="O54"/>
      <c r="P54"/>
      <c r="Q54"/>
      <c r="R54"/>
      <c r="S54"/>
    </row>
    <row r="55" spans="1:19">
      <c r="A55" s="87" t="s">
        <v>385</v>
      </c>
      <c r="B55" s="87" t="s">
        <v>569</v>
      </c>
      <c r="C55" s="87">
        <v>0.3</v>
      </c>
      <c r="D55" s="87">
        <v>3.26</v>
      </c>
      <c r="E55" s="87">
        <v>6.3680000000000003</v>
      </c>
      <c r="F55" s="87">
        <v>118.87</v>
      </c>
      <c r="G55" s="87">
        <v>90</v>
      </c>
      <c r="H55" s="87">
        <v>90</v>
      </c>
      <c r="I55" s="87" t="s">
        <v>386</v>
      </c>
      <c r="J55"/>
      <c r="K55"/>
      <c r="L55"/>
      <c r="M55"/>
      <c r="N55"/>
      <c r="O55"/>
      <c r="P55"/>
      <c r="Q55"/>
      <c r="R55"/>
      <c r="S55"/>
    </row>
    <row r="56" spans="1:19">
      <c r="A56" s="87" t="s">
        <v>383</v>
      </c>
      <c r="B56" s="87" t="s">
        <v>569</v>
      </c>
      <c r="C56" s="87">
        <v>0.3</v>
      </c>
      <c r="D56" s="87">
        <v>3.26</v>
      </c>
      <c r="E56" s="87">
        <v>6.3680000000000003</v>
      </c>
      <c r="F56" s="87">
        <v>178.31</v>
      </c>
      <c r="G56" s="87">
        <v>0</v>
      </c>
      <c r="H56" s="87">
        <v>90</v>
      </c>
      <c r="I56" s="87" t="s">
        <v>384</v>
      </c>
      <c r="J56"/>
      <c r="K56"/>
      <c r="L56"/>
      <c r="M56"/>
      <c r="N56"/>
      <c r="O56"/>
      <c r="P56"/>
      <c r="Q56"/>
      <c r="R56"/>
      <c r="S56"/>
    </row>
    <row r="57" spans="1:19">
      <c r="A57" s="87" t="s">
        <v>387</v>
      </c>
      <c r="B57" s="87" t="s">
        <v>569</v>
      </c>
      <c r="C57" s="87">
        <v>0.3</v>
      </c>
      <c r="D57" s="87">
        <v>3.26</v>
      </c>
      <c r="E57" s="87">
        <v>6.3680000000000003</v>
      </c>
      <c r="F57" s="87">
        <v>178.31</v>
      </c>
      <c r="G57" s="87">
        <v>180</v>
      </c>
      <c r="H57" s="87">
        <v>90</v>
      </c>
      <c r="I57" s="87" t="s">
        <v>388</v>
      </c>
      <c r="J57"/>
      <c r="K57"/>
      <c r="L57"/>
      <c r="M57"/>
      <c r="N57"/>
      <c r="O57"/>
      <c r="P57"/>
      <c r="Q57"/>
      <c r="R57"/>
      <c r="S57"/>
    </row>
    <row r="58" spans="1:19">
      <c r="A58" s="87" t="s">
        <v>389</v>
      </c>
      <c r="B58" s="87" t="s">
        <v>569</v>
      </c>
      <c r="C58" s="87">
        <v>0.3</v>
      </c>
      <c r="D58" s="87">
        <v>3.26</v>
      </c>
      <c r="E58" s="87">
        <v>6.3680000000000003</v>
      </c>
      <c r="F58" s="87">
        <v>118.87</v>
      </c>
      <c r="G58" s="87">
        <v>270</v>
      </c>
      <c r="H58" s="87">
        <v>90</v>
      </c>
      <c r="I58" s="87" t="s">
        <v>390</v>
      </c>
      <c r="J58"/>
      <c r="K58"/>
      <c r="L58"/>
      <c r="M58"/>
      <c r="N58"/>
      <c r="O58"/>
      <c r="P58"/>
      <c r="Q58"/>
      <c r="R58"/>
      <c r="S58"/>
    </row>
    <row r="59" spans="1:19">
      <c r="A59" s="87" t="s">
        <v>391</v>
      </c>
      <c r="B59" s="87" t="s">
        <v>570</v>
      </c>
      <c r="C59" s="87">
        <v>0.3</v>
      </c>
      <c r="D59" s="87">
        <v>1.8620000000000001</v>
      </c>
      <c r="E59" s="87">
        <v>3.4009999999999998</v>
      </c>
      <c r="F59" s="87">
        <v>3563.11</v>
      </c>
      <c r="G59" s="87">
        <v>0</v>
      </c>
      <c r="H59" s="87">
        <v>180</v>
      </c>
      <c r="I59" s="87"/>
      <c r="J59"/>
      <c r="K59"/>
      <c r="L59"/>
      <c r="M59"/>
      <c r="N59"/>
      <c r="O59"/>
      <c r="P59"/>
      <c r="Q59"/>
      <c r="R59"/>
      <c r="S59"/>
    </row>
    <row r="60" spans="1:19">
      <c r="A60" s="87" t="s">
        <v>406</v>
      </c>
      <c r="B60" s="87" t="s">
        <v>571</v>
      </c>
      <c r="C60" s="87">
        <v>0.08</v>
      </c>
      <c r="D60" s="87">
        <v>1.306</v>
      </c>
      <c r="E60" s="87">
        <v>1.623</v>
      </c>
      <c r="F60" s="87">
        <v>59.42</v>
      </c>
      <c r="G60" s="87">
        <v>90</v>
      </c>
      <c r="H60" s="87">
        <v>90</v>
      </c>
      <c r="I60" s="87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7" t="s">
        <v>407</v>
      </c>
      <c r="B61" s="87" t="s">
        <v>571</v>
      </c>
      <c r="C61" s="87">
        <v>0.08</v>
      </c>
      <c r="D61" s="87">
        <v>1.306</v>
      </c>
      <c r="E61" s="87">
        <v>1.623</v>
      </c>
      <c r="F61" s="87">
        <v>89.13</v>
      </c>
      <c r="G61" s="87">
        <v>0</v>
      </c>
      <c r="H61" s="87">
        <v>90</v>
      </c>
      <c r="I61" s="87" t="s">
        <v>384</v>
      </c>
      <c r="J61"/>
      <c r="K61"/>
      <c r="L61"/>
      <c r="M61"/>
      <c r="N61"/>
      <c r="O61"/>
      <c r="P61"/>
      <c r="Q61"/>
      <c r="R61"/>
      <c r="S61"/>
    </row>
    <row r="62" spans="1:19">
      <c r="A62" s="87" t="s">
        <v>405</v>
      </c>
      <c r="B62" s="87" t="s">
        <v>571</v>
      </c>
      <c r="C62" s="87">
        <v>0.08</v>
      </c>
      <c r="D62" s="87">
        <v>1.306</v>
      </c>
      <c r="E62" s="87">
        <v>1.623</v>
      </c>
      <c r="F62" s="87">
        <v>89.13</v>
      </c>
      <c r="G62" s="87">
        <v>180</v>
      </c>
      <c r="H62" s="87">
        <v>90</v>
      </c>
      <c r="I62" s="87" t="s">
        <v>388</v>
      </c>
      <c r="J62"/>
      <c r="K62"/>
      <c r="L62"/>
      <c r="M62"/>
      <c r="N62"/>
      <c r="O62"/>
      <c r="P62"/>
      <c r="Q62"/>
      <c r="R62"/>
      <c r="S62"/>
    </row>
    <row r="63" spans="1:19">
      <c r="A63" s="87" t="s">
        <v>404</v>
      </c>
      <c r="B63" s="87" t="s">
        <v>571</v>
      </c>
      <c r="C63" s="87">
        <v>0.08</v>
      </c>
      <c r="D63" s="87">
        <v>1.306</v>
      </c>
      <c r="E63" s="87">
        <v>1.623</v>
      </c>
      <c r="F63" s="87">
        <v>59.42</v>
      </c>
      <c r="G63" s="87">
        <v>270</v>
      </c>
      <c r="H63" s="87">
        <v>90</v>
      </c>
      <c r="I63" s="87" t="s">
        <v>390</v>
      </c>
      <c r="J63"/>
      <c r="K63"/>
      <c r="L63"/>
      <c r="M63"/>
      <c r="N63"/>
      <c r="O63"/>
      <c r="P63"/>
      <c r="Q63"/>
      <c r="R63"/>
      <c r="S63"/>
    </row>
    <row r="64" spans="1:19">
      <c r="A64" s="87" t="s">
        <v>411</v>
      </c>
      <c r="B64" s="87" t="s">
        <v>571</v>
      </c>
      <c r="C64" s="87">
        <v>0.08</v>
      </c>
      <c r="D64" s="87">
        <v>1.306</v>
      </c>
      <c r="E64" s="87">
        <v>1.623</v>
      </c>
      <c r="F64" s="87">
        <v>594.21</v>
      </c>
      <c r="G64" s="87">
        <v>90</v>
      </c>
      <c r="H64" s="87">
        <v>90</v>
      </c>
      <c r="I64" s="87" t="s">
        <v>386</v>
      </c>
      <c r="J64"/>
      <c r="K64"/>
      <c r="L64"/>
      <c r="M64"/>
      <c r="N64"/>
      <c r="O64"/>
      <c r="P64"/>
      <c r="Q64"/>
      <c r="R64"/>
      <c r="S64"/>
    </row>
    <row r="65" spans="1:19">
      <c r="A65" s="87" t="s">
        <v>408</v>
      </c>
      <c r="B65" s="87" t="s">
        <v>571</v>
      </c>
      <c r="C65" s="87">
        <v>0.08</v>
      </c>
      <c r="D65" s="87">
        <v>1.306</v>
      </c>
      <c r="E65" s="87">
        <v>1.623</v>
      </c>
      <c r="F65" s="87">
        <v>891.32</v>
      </c>
      <c r="G65" s="87">
        <v>0</v>
      </c>
      <c r="H65" s="87">
        <v>90</v>
      </c>
      <c r="I65" s="87" t="s">
        <v>384</v>
      </c>
      <c r="J65"/>
      <c r="K65"/>
      <c r="L65"/>
      <c r="M65"/>
      <c r="N65"/>
      <c r="O65"/>
      <c r="P65"/>
      <c r="Q65"/>
      <c r="R65"/>
      <c r="S65"/>
    </row>
    <row r="66" spans="1:19">
      <c r="A66" s="87" t="s">
        <v>410</v>
      </c>
      <c r="B66" s="87" t="s">
        <v>571</v>
      </c>
      <c r="C66" s="87">
        <v>0.08</v>
      </c>
      <c r="D66" s="87">
        <v>1.306</v>
      </c>
      <c r="E66" s="87">
        <v>1.623</v>
      </c>
      <c r="F66" s="87">
        <v>891.32</v>
      </c>
      <c r="G66" s="87">
        <v>180</v>
      </c>
      <c r="H66" s="87">
        <v>90</v>
      </c>
      <c r="I66" s="87" t="s">
        <v>388</v>
      </c>
      <c r="J66"/>
      <c r="K66"/>
      <c r="L66"/>
      <c r="M66"/>
      <c r="N66"/>
      <c r="O66"/>
      <c r="P66"/>
      <c r="Q66"/>
      <c r="R66"/>
      <c r="S66"/>
    </row>
    <row r="67" spans="1:19">
      <c r="A67" s="87" t="s">
        <v>409</v>
      </c>
      <c r="B67" s="87" t="s">
        <v>571</v>
      </c>
      <c r="C67" s="87">
        <v>0.08</v>
      </c>
      <c r="D67" s="87">
        <v>1.306</v>
      </c>
      <c r="E67" s="87">
        <v>1.623</v>
      </c>
      <c r="F67" s="87">
        <v>594.21</v>
      </c>
      <c r="G67" s="87">
        <v>270</v>
      </c>
      <c r="H67" s="87">
        <v>90</v>
      </c>
      <c r="I67" s="87" t="s">
        <v>390</v>
      </c>
      <c r="J67"/>
      <c r="K67"/>
      <c r="L67"/>
      <c r="M67"/>
      <c r="N67"/>
      <c r="O67"/>
      <c r="P67"/>
      <c r="Q67"/>
      <c r="R67"/>
      <c r="S67"/>
    </row>
    <row r="68" spans="1:19">
      <c r="A68" s="87" t="s">
        <v>394</v>
      </c>
      <c r="B68" s="87" t="s">
        <v>571</v>
      </c>
      <c r="C68" s="87">
        <v>0.08</v>
      </c>
      <c r="D68" s="87">
        <v>1.306</v>
      </c>
      <c r="E68" s="87">
        <v>1.623</v>
      </c>
      <c r="F68" s="87">
        <v>200.61</v>
      </c>
      <c r="G68" s="87">
        <v>180</v>
      </c>
      <c r="H68" s="87">
        <v>90</v>
      </c>
      <c r="I68" s="87" t="s">
        <v>388</v>
      </c>
      <c r="J68"/>
      <c r="K68"/>
      <c r="L68"/>
      <c r="M68"/>
      <c r="N68"/>
      <c r="O68"/>
      <c r="P68"/>
      <c r="Q68"/>
      <c r="R68"/>
      <c r="S68"/>
    </row>
    <row r="69" spans="1:19">
      <c r="A69" s="87" t="s">
        <v>393</v>
      </c>
      <c r="B69" s="87" t="s">
        <v>571</v>
      </c>
      <c r="C69" s="87">
        <v>0.08</v>
      </c>
      <c r="D69" s="87">
        <v>1.306</v>
      </c>
      <c r="E69" s="87">
        <v>1.623</v>
      </c>
      <c r="F69" s="87">
        <v>133.74</v>
      </c>
      <c r="G69" s="87">
        <v>90</v>
      </c>
      <c r="H69" s="87">
        <v>90</v>
      </c>
      <c r="I69" s="87" t="s">
        <v>386</v>
      </c>
      <c r="J69"/>
      <c r="K69"/>
      <c r="L69"/>
      <c r="M69"/>
      <c r="N69"/>
      <c r="O69"/>
      <c r="P69"/>
      <c r="Q69"/>
      <c r="R69"/>
      <c r="S69"/>
    </row>
    <row r="70" spans="1:19">
      <c r="A70" s="87" t="s">
        <v>392</v>
      </c>
      <c r="B70" s="87" t="s">
        <v>571</v>
      </c>
      <c r="C70" s="87">
        <v>0.08</v>
      </c>
      <c r="D70" s="87">
        <v>1.306</v>
      </c>
      <c r="E70" s="87">
        <v>1.623</v>
      </c>
      <c r="F70" s="87">
        <v>200.61</v>
      </c>
      <c r="G70" s="87">
        <v>0</v>
      </c>
      <c r="H70" s="87">
        <v>90</v>
      </c>
      <c r="I70" s="87" t="s">
        <v>384</v>
      </c>
      <c r="J70"/>
      <c r="K70"/>
      <c r="L70"/>
      <c r="M70"/>
      <c r="N70"/>
      <c r="O70"/>
      <c r="P70"/>
      <c r="Q70"/>
      <c r="R70"/>
      <c r="S70"/>
    </row>
    <row r="71" spans="1:19">
      <c r="A71" s="87" t="s">
        <v>395</v>
      </c>
      <c r="B71" s="87" t="s">
        <v>571</v>
      </c>
      <c r="C71" s="87">
        <v>0.08</v>
      </c>
      <c r="D71" s="87">
        <v>1.306</v>
      </c>
      <c r="E71" s="87">
        <v>1.623</v>
      </c>
      <c r="F71" s="87">
        <v>133.74</v>
      </c>
      <c r="G71" s="87">
        <v>270</v>
      </c>
      <c r="H71" s="87">
        <v>90</v>
      </c>
      <c r="I71" s="87" t="s">
        <v>390</v>
      </c>
      <c r="J71"/>
      <c r="K71"/>
      <c r="L71"/>
      <c r="M71"/>
      <c r="N71"/>
      <c r="O71"/>
      <c r="P71"/>
      <c r="Q71"/>
      <c r="R71"/>
      <c r="S71"/>
    </row>
    <row r="72" spans="1:19">
      <c r="A72" s="87" t="s">
        <v>398</v>
      </c>
      <c r="B72" s="87" t="s">
        <v>571</v>
      </c>
      <c r="C72" s="87">
        <v>0.08</v>
      </c>
      <c r="D72" s="87">
        <v>1.306</v>
      </c>
      <c r="E72" s="87">
        <v>1.623</v>
      </c>
      <c r="F72" s="87">
        <v>2006.06</v>
      </c>
      <c r="G72" s="87">
        <v>180</v>
      </c>
      <c r="H72" s="87">
        <v>90</v>
      </c>
      <c r="I72" s="87" t="s">
        <v>388</v>
      </c>
      <c r="J72"/>
      <c r="K72"/>
      <c r="L72"/>
      <c r="M72"/>
      <c r="N72"/>
      <c r="O72"/>
      <c r="P72"/>
      <c r="Q72"/>
      <c r="R72"/>
      <c r="S72"/>
    </row>
    <row r="73" spans="1:19">
      <c r="A73" s="87" t="s">
        <v>397</v>
      </c>
      <c r="B73" s="87" t="s">
        <v>571</v>
      </c>
      <c r="C73" s="87">
        <v>0.08</v>
      </c>
      <c r="D73" s="87">
        <v>1.306</v>
      </c>
      <c r="E73" s="87">
        <v>1.623</v>
      </c>
      <c r="F73" s="87">
        <v>1337.37</v>
      </c>
      <c r="G73" s="87">
        <v>90</v>
      </c>
      <c r="H73" s="87">
        <v>90</v>
      </c>
      <c r="I73" s="87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7" t="s">
        <v>396</v>
      </c>
      <c r="B74" s="87" t="s">
        <v>571</v>
      </c>
      <c r="C74" s="87">
        <v>0.08</v>
      </c>
      <c r="D74" s="87">
        <v>1.306</v>
      </c>
      <c r="E74" s="87">
        <v>1.623</v>
      </c>
      <c r="F74" s="87">
        <v>2006.06</v>
      </c>
      <c r="G74" s="87">
        <v>0</v>
      </c>
      <c r="H74" s="87">
        <v>90</v>
      </c>
      <c r="I74" s="87" t="s">
        <v>384</v>
      </c>
      <c r="J74"/>
      <c r="K74"/>
      <c r="L74"/>
      <c r="M74"/>
      <c r="N74"/>
      <c r="O74"/>
      <c r="P74"/>
      <c r="Q74"/>
      <c r="R74"/>
      <c r="S74"/>
    </row>
    <row r="75" spans="1:19">
      <c r="A75" s="87" t="s">
        <v>399</v>
      </c>
      <c r="B75" s="87" t="s">
        <v>571</v>
      </c>
      <c r="C75" s="87">
        <v>0.08</v>
      </c>
      <c r="D75" s="87">
        <v>1.306</v>
      </c>
      <c r="E75" s="87">
        <v>1.623</v>
      </c>
      <c r="F75" s="87">
        <v>1337.37</v>
      </c>
      <c r="G75" s="87">
        <v>270</v>
      </c>
      <c r="H75" s="87">
        <v>90</v>
      </c>
      <c r="I75" s="87" t="s">
        <v>390</v>
      </c>
      <c r="J75"/>
      <c r="K75"/>
      <c r="L75"/>
      <c r="M75"/>
      <c r="N75"/>
      <c r="O75"/>
      <c r="P75"/>
      <c r="Q75"/>
      <c r="R75"/>
      <c r="S75"/>
    </row>
    <row r="76" spans="1:19">
      <c r="A76" s="87" t="s">
        <v>402</v>
      </c>
      <c r="B76" s="87" t="s">
        <v>571</v>
      </c>
      <c r="C76" s="87">
        <v>0.08</v>
      </c>
      <c r="D76" s="87">
        <v>1.306</v>
      </c>
      <c r="E76" s="87">
        <v>1.623</v>
      </c>
      <c r="F76" s="87">
        <v>200.61</v>
      </c>
      <c r="G76" s="87">
        <v>180</v>
      </c>
      <c r="H76" s="87">
        <v>90</v>
      </c>
      <c r="I76" s="87" t="s">
        <v>388</v>
      </c>
      <c r="J76"/>
      <c r="K76"/>
      <c r="L76"/>
      <c r="M76"/>
      <c r="N76"/>
      <c r="O76"/>
      <c r="P76"/>
      <c r="Q76"/>
      <c r="R76"/>
      <c r="S76"/>
    </row>
    <row r="77" spans="1:19">
      <c r="A77" s="87" t="s">
        <v>401</v>
      </c>
      <c r="B77" s="87" t="s">
        <v>571</v>
      </c>
      <c r="C77" s="87">
        <v>0.08</v>
      </c>
      <c r="D77" s="87">
        <v>1.306</v>
      </c>
      <c r="E77" s="87">
        <v>1.623</v>
      </c>
      <c r="F77" s="87">
        <v>133.74</v>
      </c>
      <c r="G77" s="87">
        <v>90</v>
      </c>
      <c r="H77" s="87">
        <v>90</v>
      </c>
      <c r="I77" s="87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7" t="s">
        <v>400</v>
      </c>
      <c r="B78" s="87" t="s">
        <v>571</v>
      </c>
      <c r="C78" s="87">
        <v>0.08</v>
      </c>
      <c r="D78" s="87">
        <v>1.306</v>
      </c>
      <c r="E78" s="87">
        <v>1.623</v>
      </c>
      <c r="F78" s="87">
        <v>200.61</v>
      </c>
      <c r="G78" s="87">
        <v>0</v>
      </c>
      <c r="H78" s="87">
        <v>90</v>
      </c>
      <c r="I78" s="87" t="s">
        <v>384</v>
      </c>
      <c r="J78"/>
      <c r="K78"/>
      <c r="L78"/>
      <c r="M78"/>
      <c r="N78"/>
      <c r="O78"/>
      <c r="P78"/>
      <c r="Q78"/>
      <c r="R78"/>
      <c r="S78"/>
    </row>
    <row r="79" spans="1:19">
      <c r="A79" s="87" t="s">
        <v>403</v>
      </c>
      <c r="B79" s="87" t="s">
        <v>571</v>
      </c>
      <c r="C79" s="87">
        <v>0.08</v>
      </c>
      <c r="D79" s="87">
        <v>1.306</v>
      </c>
      <c r="E79" s="87">
        <v>1.623</v>
      </c>
      <c r="F79" s="87">
        <v>133.74</v>
      </c>
      <c r="G79" s="87">
        <v>270</v>
      </c>
      <c r="H79" s="87">
        <v>90</v>
      </c>
      <c r="I79" s="87" t="s">
        <v>390</v>
      </c>
      <c r="J79"/>
      <c r="K79"/>
      <c r="L79"/>
      <c r="M79"/>
      <c r="N79"/>
      <c r="O79"/>
      <c r="P79"/>
      <c r="Q79"/>
      <c r="R79"/>
      <c r="S79"/>
    </row>
    <row r="80" spans="1:19">
      <c r="A80" s="87" t="s">
        <v>413</v>
      </c>
      <c r="B80" s="87" t="s">
        <v>571</v>
      </c>
      <c r="C80" s="87">
        <v>0.08</v>
      </c>
      <c r="D80" s="87">
        <v>1.306</v>
      </c>
      <c r="E80" s="87">
        <v>1.623</v>
      </c>
      <c r="F80" s="87">
        <v>59.42</v>
      </c>
      <c r="G80" s="87">
        <v>90</v>
      </c>
      <c r="H80" s="87">
        <v>90</v>
      </c>
      <c r="I80" s="87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7" t="s">
        <v>412</v>
      </c>
      <c r="B81" s="87" t="s">
        <v>571</v>
      </c>
      <c r="C81" s="87">
        <v>0.08</v>
      </c>
      <c r="D81" s="87">
        <v>1.306</v>
      </c>
      <c r="E81" s="87">
        <v>1.623</v>
      </c>
      <c r="F81" s="87">
        <v>89.13</v>
      </c>
      <c r="G81" s="87">
        <v>180</v>
      </c>
      <c r="H81" s="87">
        <v>90</v>
      </c>
      <c r="I81" s="87" t="s">
        <v>388</v>
      </c>
      <c r="J81"/>
      <c r="K81"/>
      <c r="L81"/>
      <c r="M81"/>
      <c r="N81"/>
      <c r="O81"/>
      <c r="P81"/>
      <c r="Q81"/>
      <c r="R81"/>
      <c r="S81"/>
    </row>
    <row r="82" spans="1:19">
      <c r="A82" s="87" t="s">
        <v>415</v>
      </c>
      <c r="B82" s="87" t="s">
        <v>571</v>
      </c>
      <c r="C82" s="87">
        <v>0.08</v>
      </c>
      <c r="D82" s="87">
        <v>1.306</v>
      </c>
      <c r="E82" s="87">
        <v>1.623</v>
      </c>
      <c r="F82" s="87">
        <v>89.13</v>
      </c>
      <c r="G82" s="87">
        <v>0</v>
      </c>
      <c r="H82" s="87">
        <v>90</v>
      </c>
      <c r="I82" s="87" t="s">
        <v>384</v>
      </c>
      <c r="J82"/>
      <c r="K82"/>
      <c r="L82"/>
      <c r="M82"/>
      <c r="N82"/>
      <c r="O82"/>
      <c r="P82"/>
      <c r="Q82"/>
      <c r="R82"/>
      <c r="S82"/>
    </row>
    <row r="83" spans="1:19">
      <c r="A83" s="87" t="s">
        <v>414</v>
      </c>
      <c r="B83" s="87" t="s">
        <v>571</v>
      </c>
      <c r="C83" s="87">
        <v>0.08</v>
      </c>
      <c r="D83" s="87">
        <v>1.306</v>
      </c>
      <c r="E83" s="87">
        <v>1.623</v>
      </c>
      <c r="F83" s="87">
        <v>59.42</v>
      </c>
      <c r="G83" s="87">
        <v>270</v>
      </c>
      <c r="H83" s="87">
        <v>90</v>
      </c>
      <c r="I83" s="87" t="s">
        <v>390</v>
      </c>
      <c r="J83"/>
      <c r="K83"/>
      <c r="L83"/>
      <c r="M83"/>
      <c r="N83"/>
      <c r="O83"/>
      <c r="P83"/>
      <c r="Q83"/>
      <c r="R83"/>
      <c r="S83"/>
    </row>
    <row r="84" spans="1:19">
      <c r="A84" s="87" t="s">
        <v>416</v>
      </c>
      <c r="B84" s="87" t="s">
        <v>572</v>
      </c>
      <c r="C84" s="87">
        <v>0.3</v>
      </c>
      <c r="D84" s="87">
        <v>0.56899999999999995</v>
      </c>
      <c r="E84" s="87">
        <v>0.63700000000000001</v>
      </c>
      <c r="F84" s="87">
        <v>3563.11</v>
      </c>
      <c r="G84" s="87">
        <v>0</v>
      </c>
      <c r="H84" s="87">
        <v>0</v>
      </c>
      <c r="I84" s="87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0"/>
      <c r="B86" s="87" t="s">
        <v>48</v>
      </c>
      <c r="C86" s="87" t="s">
        <v>417</v>
      </c>
      <c r="D86" s="87" t="s">
        <v>418</v>
      </c>
      <c r="E86" s="87" t="s">
        <v>419</v>
      </c>
      <c r="F86" s="87" t="s">
        <v>43</v>
      </c>
      <c r="G86" s="87" t="s">
        <v>420</v>
      </c>
      <c r="H86" s="87" t="s">
        <v>421</v>
      </c>
      <c r="I86" s="87" t="s">
        <v>422</v>
      </c>
      <c r="J86" s="87" t="s">
        <v>380</v>
      </c>
      <c r="K86" s="87" t="s">
        <v>382</v>
      </c>
      <c r="L86"/>
      <c r="M86"/>
      <c r="N86"/>
      <c r="O86"/>
      <c r="P86"/>
      <c r="Q86"/>
      <c r="R86"/>
      <c r="S86"/>
    </row>
    <row r="87" spans="1:19">
      <c r="A87" s="87" t="s">
        <v>425</v>
      </c>
      <c r="B87" s="87" t="s">
        <v>678</v>
      </c>
      <c r="C87" s="87">
        <v>115.9</v>
      </c>
      <c r="D87" s="87">
        <v>115.9</v>
      </c>
      <c r="E87" s="87">
        <v>5.835</v>
      </c>
      <c r="F87" s="87">
        <v>0.54</v>
      </c>
      <c r="G87" s="87">
        <v>0.38400000000000001</v>
      </c>
      <c r="H87" s="87" t="s">
        <v>63</v>
      </c>
      <c r="I87" s="87" t="s">
        <v>394</v>
      </c>
      <c r="J87" s="87">
        <v>180</v>
      </c>
      <c r="K87" s="87" t="s">
        <v>388</v>
      </c>
      <c r="L87"/>
      <c r="M87"/>
      <c r="N87"/>
      <c r="O87"/>
      <c r="P87"/>
      <c r="Q87"/>
      <c r="R87"/>
      <c r="S87"/>
    </row>
    <row r="88" spans="1:19">
      <c r="A88" s="87" t="s">
        <v>424</v>
      </c>
      <c r="B88" s="87" t="s">
        <v>678</v>
      </c>
      <c r="C88" s="87">
        <v>77.27</v>
      </c>
      <c r="D88" s="87">
        <v>77.27</v>
      </c>
      <c r="E88" s="87">
        <v>5.835</v>
      </c>
      <c r="F88" s="87">
        <v>0.54</v>
      </c>
      <c r="G88" s="87">
        <v>0.38400000000000001</v>
      </c>
      <c r="H88" s="87" t="s">
        <v>63</v>
      </c>
      <c r="I88" s="87" t="s">
        <v>393</v>
      </c>
      <c r="J88" s="87">
        <v>90</v>
      </c>
      <c r="K88" s="87" t="s">
        <v>386</v>
      </c>
      <c r="L88"/>
      <c r="M88"/>
      <c r="N88"/>
      <c r="O88"/>
      <c r="P88"/>
      <c r="Q88"/>
      <c r="R88"/>
      <c r="S88"/>
    </row>
    <row r="89" spans="1:19">
      <c r="A89" s="87" t="s">
        <v>423</v>
      </c>
      <c r="B89" s="87" t="s">
        <v>678</v>
      </c>
      <c r="C89" s="87">
        <v>115.9</v>
      </c>
      <c r="D89" s="87">
        <v>115.9</v>
      </c>
      <c r="E89" s="87">
        <v>5.835</v>
      </c>
      <c r="F89" s="87">
        <v>0.54</v>
      </c>
      <c r="G89" s="87">
        <v>0.38400000000000001</v>
      </c>
      <c r="H89" s="87" t="s">
        <v>63</v>
      </c>
      <c r="I89" s="87" t="s">
        <v>392</v>
      </c>
      <c r="J89" s="87">
        <v>0</v>
      </c>
      <c r="K89" s="87" t="s">
        <v>384</v>
      </c>
      <c r="L89"/>
      <c r="M89"/>
      <c r="N89"/>
      <c r="O89"/>
      <c r="P89"/>
      <c r="Q89"/>
      <c r="R89"/>
      <c r="S89"/>
    </row>
    <row r="90" spans="1:19">
      <c r="A90" s="87" t="s">
        <v>426</v>
      </c>
      <c r="B90" s="87" t="s">
        <v>678</v>
      </c>
      <c r="C90" s="87">
        <v>77.27</v>
      </c>
      <c r="D90" s="87">
        <v>77.27</v>
      </c>
      <c r="E90" s="87">
        <v>5.835</v>
      </c>
      <c r="F90" s="87">
        <v>0.54</v>
      </c>
      <c r="G90" s="87">
        <v>0.38400000000000001</v>
      </c>
      <c r="H90" s="87" t="s">
        <v>63</v>
      </c>
      <c r="I90" s="87" t="s">
        <v>395</v>
      </c>
      <c r="J90" s="87">
        <v>270</v>
      </c>
      <c r="K90" s="87" t="s">
        <v>390</v>
      </c>
      <c r="L90"/>
      <c r="M90"/>
      <c r="N90"/>
      <c r="O90"/>
      <c r="P90"/>
      <c r="Q90"/>
      <c r="R90"/>
      <c r="S90"/>
    </row>
    <row r="91" spans="1:19">
      <c r="A91" s="87" t="s">
        <v>429</v>
      </c>
      <c r="B91" s="87" t="s">
        <v>678</v>
      </c>
      <c r="C91" s="87">
        <v>115.9</v>
      </c>
      <c r="D91" s="87">
        <v>1159.04</v>
      </c>
      <c r="E91" s="87">
        <v>5.835</v>
      </c>
      <c r="F91" s="87">
        <v>0.54</v>
      </c>
      <c r="G91" s="87">
        <v>0.38400000000000001</v>
      </c>
      <c r="H91" s="87" t="s">
        <v>63</v>
      </c>
      <c r="I91" s="87" t="s">
        <v>398</v>
      </c>
      <c r="J91" s="87">
        <v>180</v>
      </c>
      <c r="K91" s="87" t="s">
        <v>388</v>
      </c>
      <c r="L91"/>
      <c r="M91"/>
      <c r="N91"/>
      <c r="O91"/>
      <c r="P91"/>
      <c r="Q91"/>
      <c r="R91"/>
      <c r="S91"/>
    </row>
    <row r="92" spans="1:19">
      <c r="A92" s="87" t="s">
        <v>428</v>
      </c>
      <c r="B92" s="87" t="s">
        <v>678</v>
      </c>
      <c r="C92" s="87">
        <v>77.27</v>
      </c>
      <c r="D92" s="87">
        <v>772.69</v>
      </c>
      <c r="E92" s="87">
        <v>5.835</v>
      </c>
      <c r="F92" s="87">
        <v>0.54</v>
      </c>
      <c r="G92" s="87">
        <v>0.38400000000000001</v>
      </c>
      <c r="H92" s="87" t="s">
        <v>63</v>
      </c>
      <c r="I92" s="87" t="s">
        <v>397</v>
      </c>
      <c r="J92" s="87">
        <v>90</v>
      </c>
      <c r="K92" s="87" t="s">
        <v>386</v>
      </c>
      <c r="L92"/>
      <c r="M92"/>
      <c r="N92"/>
      <c r="O92"/>
      <c r="P92"/>
      <c r="Q92"/>
      <c r="R92"/>
      <c r="S92"/>
    </row>
    <row r="93" spans="1:19">
      <c r="A93" s="87" t="s">
        <v>427</v>
      </c>
      <c r="B93" s="87" t="s">
        <v>678</v>
      </c>
      <c r="C93" s="87">
        <v>115.9</v>
      </c>
      <c r="D93" s="87">
        <v>1159.04</v>
      </c>
      <c r="E93" s="87">
        <v>5.835</v>
      </c>
      <c r="F93" s="87">
        <v>0.54</v>
      </c>
      <c r="G93" s="87">
        <v>0.38400000000000001</v>
      </c>
      <c r="H93" s="87" t="s">
        <v>63</v>
      </c>
      <c r="I93" s="87" t="s">
        <v>396</v>
      </c>
      <c r="J93" s="87">
        <v>0</v>
      </c>
      <c r="K93" s="87" t="s">
        <v>384</v>
      </c>
      <c r="L93"/>
      <c r="M93"/>
      <c r="N93"/>
      <c r="O93"/>
      <c r="P93"/>
      <c r="Q93"/>
      <c r="R93"/>
      <c r="S93"/>
    </row>
    <row r="94" spans="1:19">
      <c r="A94" s="87" t="s">
        <v>430</v>
      </c>
      <c r="B94" s="87" t="s">
        <v>678</v>
      </c>
      <c r="C94" s="87">
        <v>77.27</v>
      </c>
      <c r="D94" s="87">
        <v>772.69</v>
      </c>
      <c r="E94" s="87">
        <v>5.835</v>
      </c>
      <c r="F94" s="87">
        <v>0.54</v>
      </c>
      <c r="G94" s="87">
        <v>0.38400000000000001</v>
      </c>
      <c r="H94" s="87" t="s">
        <v>63</v>
      </c>
      <c r="I94" s="87" t="s">
        <v>399</v>
      </c>
      <c r="J94" s="87">
        <v>270</v>
      </c>
      <c r="K94" s="87" t="s">
        <v>390</v>
      </c>
      <c r="L94"/>
      <c r="M94"/>
      <c r="N94"/>
      <c r="O94"/>
      <c r="P94"/>
      <c r="Q94"/>
      <c r="R94"/>
      <c r="S94"/>
    </row>
    <row r="95" spans="1:19">
      <c r="A95" s="87" t="s">
        <v>433</v>
      </c>
      <c r="B95" s="87" t="s">
        <v>678</v>
      </c>
      <c r="C95" s="87">
        <v>115.9</v>
      </c>
      <c r="D95" s="87">
        <v>115.9</v>
      </c>
      <c r="E95" s="87">
        <v>5.835</v>
      </c>
      <c r="F95" s="87">
        <v>0.54</v>
      </c>
      <c r="G95" s="87">
        <v>0.38400000000000001</v>
      </c>
      <c r="H95" s="87" t="s">
        <v>63</v>
      </c>
      <c r="I95" s="87" t="s">
        <v>402</v>
      </c>
      <c r="J95" s="87">
        <v>180</v>
      </c>
      <c r="K95" s="87" t="s">
        <v>388</v>
      </c>
      <c r="L95"/>
      <c r="M95"/>
      <c r="N95"/>
      <c r="O95"/>
      <c r="P95"/>
      <c r="Q95"/>
      <c r="R95"/>
      <c r="S95"/>
    </row>
    <row r="96" spans="1:19">
      <c r="A96" s="87" t="s">
        <v>432</v>
      </c>
      <c r="B96" s="87" t="s">
        <v>678</v>
      </c>
      <c r="C96" s="87">
        <v>77.27</v>
      </c>
      <c r="D96" s="87">
        <v>77.27</v>
      </c>
      <c r="E96" s="87">
        <v>5.835</v>
      </c>
      <c r="F96" s="87">
        <v>0.54</v>
      </c>
      <c r="G96" s="87">
        <v>0.38400000000000001</v>
      </c>
      <c r="H96" s="87" t="s">
        <v>63</v>
      </c>
      <c r="I96" s="87" t="s">
        <v>401</v>
      </c>
      <c r="J96" s="87">
        <v>90</v>
      </c>
      <c r="K96" s="87" t="s">
        <v>386</v>
      </c>
      <c r="L96"/>
      <c r="M96"/>
      <c r="N96"/>
      <c r="O96"/>
      <c r="P96"/>
      <c r="Q96"/>
      <c r="R96"/>
      <c r="S96"/>
    </row>
    <row r="97" spans="1:19">
      <c r="A97" s="87" t="s">
        <v>431</v>
      </c>
      <c r="B97" s="87" t="s">
        <v>678</v>
      </c>
      <c r="C97" s="87">
        <v>115.9</v>
      </c>
      <c r="D97" s="87">
        <v>115.9</v>
      </c>
      <c r="E97" s="87">
        <v>5.835</v>
      </c>
      <c r="F97" s="87">
        <v>0.54</v>
      </c>
      <c r="G97" s="87">
        <v>0.38400000000000001</v>
      </c>
      <c r="H97" s="87" t="s">
        <v>63</v>
      </c>
      <c r="I97" s="87" t="s">
        <v>400</v>
      </c>
      <c r="J97" s="87">
        <v>0</v>
      </c>
      <c r="K97" s="87" t="s">
        <v>384</v>
      </c>
      <c r="L97"/>
      <c r="M97"/>
      <c r="N97"/>
      <c r="O97"/>
      <c r="P97"/>
      <c r="Q97"/>
      <c r="R97"/>
      <c r="S97"/>
    </row>
    <row r="98" spans="1:19">
      <c r="A98" s="87" t="s">
        <v>434</v>
      </c>
      <c r="B98" s="87" t="s">
        <v>678</v>
      </c>
      <c r="C98" s="87">
        <v>77.27</v>
      </c>
      <c r="D98" s="87">
        <v>77.27</v>
      </c>
      <c r="E98" s="87">
        <v>5.835</v>
      </c>
      <c r="F98" s="87">
        <v>0.54</v>
      </c>
      <c r="G98" s="87">
        <v>0.38400000000000001</v>
      </c>
      <c r="H98" s="87" t="s">
        <v>63</v>
      </c>
      <c r="I98" s="87" t="s">
        <v>403</v>
      </c>
      <c r="J98" s="87">
        <v>270</v>
      </c>
      <c r="K98" s="87" t="s">
        <v>390</v>
      </c>
      <c r="L98"/>
      <c r="M98"/>
      <c r="N98"/>
      <c r="O98"/>
      <c r="P98"/>
      <c r="Q98"/>
      <c r="R98"/>
      <c r="S98"/>
    </row>
    <row r="99" spans="1:19">
      <c r="A99" s="87" t="s">
        <v>435</v>
      </c>
      <c r="B99" s="87"/>
      <c r="C99" s="87"/>
      <c r="D99" s="87">
        <v>4636.1499999999996</v>
      </c>
      <c r="E99" s="87">
        <v>5.83</v>
      </c>
      <c r="F99" s="87">
        <v>0.54</v>
      </c>
      <c r="G99" s="87">
        <v>0.38400000000000001</v>
      </c>
      <c r="H99" s="87"/>
      <c r="I99" s="87"/>
      <c r="J99" s="87"/>
      <c r="K99" s="87"/>
      <c r="L99"/>
      <c r="M99"/>
      <c r="N99"/>
      <c r="O99"/>
      <c r="P99"/>
      <c r="Q99"/>
      <c r="R99"/>
      <c r="S99"/>
    </row>
    <row r="100" spans="1:19">
      <c r="A100" s="87" t="s">
        <v>436</v>
      </c>
      <c r="B100" s="87"/>
      <c r="C100" s="87"/>
      <c r="D100" s="87">
        <v>1390.85</v>
      </c>
      <c r="E100" s="87">
        <v>5.83</v>
      </c>
      <c r="F100" s="87">
        <v>0.54</v>
      </c>
      <c r="G100" s="87">
        <v>0.38400000000000001</v>
      </c>
      <c r="H100" s="87"/>
      <c r="I100" s="87"/>
      <c r="J100" s="87"/>
      <c r="K100" s="87"/>
      <c r="L100"/>
      <c r="M100"/>
      <c r="N100"/>
      <c r="O100"/>
      <c r="P100"/>
      <c r="Q100"/>
      <c r="R100"/>
      <c r="S100"/>
    </row>
    <row r="101" spans="1:19">
      <c r="A101" s="87" t="s">
        <v>437</v>
      </c>
      <c r="B101" s="87"/>
      <c r="C101" s="87"/>
      <c r="D101" s="87">
        <v>3245.31</v>
      </c>
      <c r="E101" s="87">
        <v>5.83</v>
      </c>
      <c r="F101" s="87">
        <v>0.54</v>
      </c>
      <c r="G101" s="87">
        <v>0.38400000000000001</v>
      </c>
      <c r="H101" s="87"/>
      <c r="I101" s="87"/>
      <c r="J101" s="87"/>
      <c r="K101" s="87"/>
      <c r="L101"/>
      <c r="M101"/>
      <c r="N101"/>
      <c r="O101"/>
      <c r="P101"/>
      <c r="Q101"/>
      <c r="R101"/>
      <c r="S101"/>
    </row>
    <row r="102" spans="1:1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0"/>
      <c r="B103" s="87" t="s">
        <v>114</v>
      </c>
      <c r="C103" s="87" t="s">
        <v>438</v>
      </c>
      <c r="D103" s="87" t="s">
        <v>439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7" t="s">
        <v>440</v>
      </c>
      <c r="B104" s="87" t="s">
        <v>441</v>
      </c>
      <c r="C104" s="87">
        <v>4561038.2300000004</v>
      </c>
      <c r="D104" s="87">
        <v>5.1100000000000003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7" t="s">
        <v>442</v>
      </c>
      <c r="B105" s="87" t="s">
        <v>443</v>
      </c>
      <c r="C105" s="87">
        <v>3715550.44</v>
      </c>
      <c r="D105" s="87">
        <v>0.76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7" t="s">
        <v>444</v>
      </c>
      <c r="B106" s="87" t="s">
        <v>445</v>
      </c>
      <c r="C106" s="87">
        <v>4362887.45</v>
      </c>
      <c r="D106" s="87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0"/>
      <c r="B108" s="87" t="s">
        <v>114</v>
      </c>
      <c r="C108" s="87" t="s">
        <v>446</v>
      </c>
      <c r="D108" s="87" t="s">
        <v>447</v>
      </c>
      <c r="E108" s="87" t="s">
        <v>448</v>
      </c>
      <c r="F108" s="87" t="s">
        <v>449</v>
      </c>
      <c r="G108" s="87" t="s">
        <v>439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7" t="s">
        <v>453</v>
      </c>
      <c r="B109" s="87" t="s">
        <v>451</v>
      </c>
      <c r="C109" s="87">
        <v>432047.76</v>
      </c>
      <c r="D109" s="87">
        <v>296452.28999999998</v>
      </c>
      <c r="E109" s="87">
        <v>135595.46</v>
      </c>
      <c r="F109" s="87">
        <v>0.69</v>
      </c>
      <c r="G109" s="87" t="s">
        <v>452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7" t="s">
        <v>454</v>
      </c>
      <c r="B110" s="87" t="s">
        <v>451</v>
      </c>
      <c r="C110" s="87">
        <v>5051015.5199999996</v>
      </c>
      <c r="D110" s="87">
        <v>3474349.63</v>
      </c>
      <c r="E110" s="87">
        <v>1576665.88</v>
      </c>
      <c r="F110" s="87">
        <v>0.69</v>
      </c>
      <c r="G110" s="87" t="s">
        <v>452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7" t="s">
        <v>455</v>
      </c>
      <c r="B111" s="87" t="s">
        <v>451</v>
      </c>
      <c r="C111" s="87">
        <v>484249.26</v>
      </c>
      <c r="D111" s="87">
        <v>332732.49</v>
      </c>
      <c r="E111" s="87">
        <v>151516.76999999999</v>
      </c>
      <c r="F111" s="87">
        <v>0.69</v>
      </c>
      <c r="G111" s="87" t="s">
        <v>452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7" t="s">
        <v>450</v>
      </c>
      <c r="B112" s="87" t="s">
        <v>451</v>
      </c>
      <c r="C112" s="87">
        <v>85595.18</v>
      </c>
      <c r="D112" s="87">
        <v>57775.07</v>
      </c>
      <c r="E112" s="87">
        <v>27820.11</v>
      </c>
      <c r="F112" s="87">
        <v>0.67</v>
      </c>
      <c r="G112" s="87" t="s">
        <v>452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0"/>
      <c r="B114" s="87" t="s">
        <v>114</v>
      </c>
      <c r="C114" s="87" t="s">
        <v>446</v>
      </c>
      <c r="D114" s="87" t="s">
        <v>439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7" t="s">
        <v>456</v>
      </c>
      <c r="B115" s="87" t="s">
        <v>457</v>
      </c>
      <c r="C115" s="87">
        <v>50602.53</v>
      </c>
      <c r="D115" s="87" t="s">
        <v>452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7" t="s">
        <v>458</v>
      </c>
      <c r="B116" s="87" t="s">
        <v>457</v>
      </c>
      <c r="C116" s="87">
        <v>131932.13</v>
      </c>
      <c r="D116" s="87" t="s">
        <v>452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7" t="s">
        <v>459</v>
      </c>
      <c r="B117" s="87" t="s">
        <v>457</v>
      </c>
      <c r="C117" s="87">
        <v>1689403.38</v>
      </c>
      <c r="D117" s="87" t="s">
        <v>452</v>
      </c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7" t="s">
        <v>460</v>
      </c>
      <c r="B118" s="87" t="s">
        <v>457</v>
      </c>
      <c r="C118" s="87">
        <v>152695.69</v>
      </c>
      <c r="D118" s="87" t="s">
        <v>452</v>
      </c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 t="s">
        <v>463</v>
      </c>
      <c r="B119" s="87" t="s">
        <v>457</v>
      </c>
      <c r="C119" s="87">
        <v>30092.33</v>
      </c>
      <c r="D119" s="87" t="s">
        <v>452</v>
      </c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7" t="s">
        <v>462</v>
      </c>
      <c r="B120" s="87" t="s">
        <v>457</v>
      </c>
      <c r="C120" s="87">
        <v>30610.1</v>
      </c>
      <c r="D120" s="87" t="s">
        <v>452</v>
      </c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7" t="s">
        <v>461</v>
      </c>
      <c r="B121" s="87" t="s">
        <v>457</v>
      </c>
      <c r="C121" s="87">
        <v>23463.73</v>
      </c>
      <c r="D121" s="87" t="s">
        <v>452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7" t="s">
        <v>464</v>
      </c>
      <c r="B122" s="87" t="s">
        <v>457</v>
      </c>
      <c r="C122" s="87">
        <v>37463.26</v>
      </c>
      <c r="D122" s="87" t="s">
        <v>452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7" t="s">
        <v>467</v>
      </c>
      <c r="B123" s="87" t="s">
        <v>457</v>
      </c>
      <c r="C123" s="87">
        <v>316742.21000000002</v>
      </c>
      <c r="D123" s="87" t="s">
        <v>452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7" t="s">
        <v>466</v>
      </c>
      <c r="B124" s="87" t="s">
        <v>457</v>
      </c>
      <c r="C124" s="87">
        <v>324806.82</v>
      </c>
      <c r="D124" s="87" t="s">
        <v>452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7" t="s">
        <v>465</v>
      </c>
      <c r="B125" s="87" t="s">
        <v>457</v>
      </c>
      <c r="C125" s="87">
        <v>249691.6</v>
      </c>
      <c r="D125" s="87" t="s">
        <v>452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7" t="s">
        <v>468</v>
      </c>
      <c r="B126" s="87" t="s">
        <v>457</v>
      </c>
      <c r="C126" s="87">
        <v>393104.33</v>
      </c>
      <c r="D126" s="87" t="s">
        <v>452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7" t="s">
        <v>471</v>
      </c>
      <c r="B127" s="87" t="s">
        <v>457</v>
      </c>
      <c r="C127" s="87">
        <v>32838.97</v>
      </c>
      <c r="D127" s="87" t="s">
        <v>452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7" t="s">
        <v>470</v>
      </c>
      <c r="B128" s="87" t="s">
        <v>457</v>
      </c>
      <c r="C128" s="87">
        <v>30674.23</v>
      </c>
      <c r="D128" s="87" t="s">
        <v>452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7" t="s">
        <v>469</v>
      </c>
      <c r="B129" s="87" t="s">
        <v>457</v>
      </c>
      <c r="C129" s="87">
        <v>27583.040000000001</v>
      </c>
      <c r="D129" s="87" t="s">
        <v>452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7" t="s">
        <v>472</v>
      </c>
      <c r="B130" s="87" t="s">
        <v>457</v>
      </c>
      <c r="C130" s="87">
        <v>40652.230000000003</v>
      </c>
      <c r="D130" s="87" t="s">
        <v>452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7" t="s">
        <v>474</v>
      </c>
      <c r="B131" s="87" t="s">
        <v>457</v>
      </c>
      <c r="C131" s="87">
        <v>16203.76</v>
      </c>
      <c r="D131" s="87" t="s">
        <v>452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7" t="s">
        <v>475</v>
      </c>
      <c r="B132" s="87" t="s">
        <v>457</v>
      </c>
      <c r="C132" s="87">
        <v>107967.75</v>
      </c>
      <c r="D132" s="87" t="s">
        <v>452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7" t="s">
        <v>476</v>
      </c>
      <c r="B133" s="87" t="s">
        <v>457</v>
      </c>
      <c r="C133" s="87">
        <v>12400.52</v>
      </c>
      <c r="D133" s="87" t="s">
        <v>452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7" t="s">
        <v>473</v>
      </c>
      <c r="B134" s="87" t="s">
        <v>457</v>
      </c>
      <c r="C134" s="87">
        <v>16454.189999999999</v>
      </c>
      <c r="D134" s="87" t="s">
        <v>452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0"/>
      <c r="B136" s="87" t="s">
        <v>114</v>
      </c>
      <c r="C136" s="87" t="s">
        <v>477</v>
      </c>
      <c r="D136" s="87" t="s">
        <v>478</v>
      </c>
      <c r="E136" s="87" t="s">
        <v>479</v>
      </c>
      <c r="F136" s="87" t="s">
        <v>480</v>
      </c>
      <c r="G136" s="87" t="s">
        <v>481</v>
      </c>
      <c r="H136" s="87" t="s">
        <v>482</v>
      </c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7" t="s">
        <v>486</v>
      </c>
      <c r="B137" s="87" t="s">
        <v>484</v>
      </c>
      <c r="C137" s="87">
        <v>0.6</v>
      </c>
      <c r="D137" s="87">
        <v>1017.59</v>
      </c>
      <c r="E137" s="87">
        <v>22.36</v>
      </c>
      <c r="F137" s="87">
        <v>37637.99</v>
      </c>
      <c r="G137" s="87">
        <v>1</v>
      </c>
      <c r="H137" s="87" t="s">
        <v>485</v>
      </c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87" t="s">
        <v>487</v>
      </c>
      <c r="B138" s="87" t="s">
        <v>484</v>
      </c>
      <c r="C138" s="87">
        <v>0.62</v>
      </c>
      <c r="D138" s="87">
        <v>1017.59</v>
      </c>
      <c r="E138" s="87">
        <v>262.22000000000003</v>
      </c>
      <c r="F138" s="87">
        <v>432122.19</v>
      </c>
      <c r="G138" s="87">
        <v>1</v>
      </c>
      <c r="H138" s="87" t="s">
        <v>485</v>
      </c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7" t="s">
        <v>488</v>
      </c>
      <c r="B139" s="87" t="s">
        <v>484</v>
      </c>
      <c r="C139" s="87">
        <v>0.6</v>
      </c>
      <c r="D139" s="87">
        <v>1017.59</v>
      </c>
      <c r="E139" s="87">
        <v>25.08</v>
      </c>
      <c r="F139" s="87">
        <v>42222.12</v>
      </c>
      <c r="G139" s="87">
        <v>1</v>
      </c>
      <c r="H139" s="87" t="s">
        <v>485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7" t="s">
        <v>483</v>
      </c>
      <c r="B140" s="87" t="s">
        <v>484</v>
      </c>
      <c r="C140" s="87">
        <v>0.57999999999999996</v>
      </c>
      <c r="D140" s="87">
        <v>1109.6500000000001</v>
      </c>
      <c r="E140" s="87">
        <v>4.46</v>
      </c>
      <c r="F140" s="87">
        <v>8511.1200000000008</v>
      </c>
      <c r="G140" s="87">
        <v>1</v>
      </c>
      <c r="H140" s="87" t="s">
        <v>485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0"/>
      <c r="B142" s="87" t="s">
        <v>114</v>
      </c>
      <c r="C142" s="87" t="s">
        <v>489</v>
      </c>
      <c r="D142" s="87" t="s">
        <v>490</v>
      </c>
      <c r="E142" s="87" t="s">
        <v>491</v>
      </c>
      <c r="F142" s="87" t="s">
        <v>492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7" t="s">
        <v>497</v>
      </c>
      <c r="B143" s="87" t="s">
        <v>494</v>
      </c>
      <c r="C143" s="87" t="s">
        <v>495</v>
      </c>
      <c r="D143" s="87">
        <v>179352</v>
      </c>
      <c r="E143" s="87">
        <v>41795.599999999999</v>
      </c>
      <c r="F143" s="87">
        <v>0.9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7" t="s">
        <v>496</v>
      </c>
      <c r="B144" s="87" t="s">
        <v>494</v>
      </c>
      <c r="C144" s="87" t="s">
        <v>495</v>
      </c>
      <c r="D144" s="87">
        <v>179352</v>
      </c>
      <c r="E144" s="87">
        <v>21043.95</v>
      </c>
      <c r="F144" s="87">
        <v>0.88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7" t="s">
        <v>493</v>
      </c>
      <c r="B145" s="87" t="s">
        <v>494</v>
      </c>
      <c r="C145" s="87" t="s">
        <v>495</v>
      </c>
      <c r="D145" s="87">
        <v>179352</v>
      </c>
      <c r="E145" s="87">
        <v>72.709999999999994</v>
      </c>
      <c r="F145" s="87">
        <v>0.85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7" t="s">
        <v>498</v>
      </c>
      <c r="B146" s="87" t="s">
        <v>499</v>
      </c>
      <c r="C146" s="87" t="s">
        <v>495</v>
      </c>
      <c r="D146" s="87">
        <v>179352</v>
      </c>
      <c r="E146" s="87">
        <v>61576.07</v>
      </c>
      <c r="F146" s="87">
        <v>0.87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0"/>
      <c r="B148" s="87" t="s">
        <v>114</v>
      </c>
      <c r="C148" s="87" t="s">
        <v>500</v>
      </c>
      <c r="D148" s="87" t="s">
        <v>501</v>
      </c>
      <c r="E148" s="87" t="s">
        <v>502</v>
      </c>
      <c r="F148" s="87" t="s">
        <v>503</v>
      </c>
      <c r="G148" s="87" t="s">
        <v>504</v>
      </c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7" t="s">
        <v>505</v>
      </c>
      <c r="B149" s="87" t="s">
        <v>506</v>
      </c>
      <c r="C149" s="87">
        <v>0.76</v>
      </c>
      <c r="D149" s="87">
        <v>845000</v>
      </c>
      <c r="E149" s="87">
        <v>0.8</v>
      </c>
      <c r="F149" s="87">
        <v>0.9</v>
      </c>
      <c r="G149" s="87">
        <v>0.59</v>
      </c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0"/>
      <c r="B151" s="87" t="s">
        <v>507</v>
      </c>
      <c r="C151" s="87" t="s">
        <v>508</v>
      </c>
      <c r="D151" s="87" t="s">
        <v>509</v>
      </c>
      <c r="E151" s="87" t="s">
        <v>510</v>
      </c>
      <c r="F151" s="87" t="s">
        <v>511</v>
      </c>
      <c r="G151" s="87" t="s">
        <v>512</v>
      </c>
      <c r="H151" s="87" t="s">
        <v>513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7" t="s">
        <v>514</v>
      </c>
      <c r="B152" s="87">
        <v>381910.77149999997</v>
      </c>
      <c r="C152" s="87">
        <v>579.1712</v>
      </c>
      <c r="D152" s="87">
        <v>2186.7964000000002</v>
      </c>
      <c r="E152" s="87">
        <v>0</v>
      </c>
      <c r="F152" s="87">
        <v>4.1999999999999997E-3</v>
      </c>
      <c r="G152" s="88">
        <v>10904500</v>
      </c>
      <c r="H152" s="87">
        <v>156345.90710000001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7" t="s">
        <v>515</v>
      </c>
      <c r="B153" s="87">
        <v>333020.81400000001</v>
      </c>
      <c r="C153" s="87">
        <v>524.5027</v>
      </c>
      <c r="D153" s="87">
        <v>2089.893</v>
      </c>
      <c r="E153" s="87">
        <v>0</v>
      </c>
      <c r="F153" s="87">
        <v>4.0000000000000001E-3</v>
      </c>
      <c r="G153" s="88">
        <v>10422100</v>
      </c>
      <c r="H153" s="87">
        <v>138355.46350000001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7" t="s">
        <v>516</v>
      </c>
      <c r="B154" s="87">
        <v>387116.57429999998</v>
      </c>
      <c r="C154" s="87">
        <v>612.79589999999996</v>
      </c>
      <c r="D154" s="87">
        <v>2458.4490000000001</v>
      </c>
      <c r="E154" s="87">
        <v>0</v>
      </c>
      <c r="F154" s="87">
        <v>4.7000000000000002E-3</v>
      </c>
      <c r="G154" s="88">
        <v>12260200</v>
      </c>
      <c r="H154" s="87">
        <v>161151.3751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7" t="s">
        <v>517</v>
      </c>
      <c r="B155" s="87">
        <v>381423.83669999999</v>
      </c>
      <c r="C155" s="87">
        <v>619.1617</v>
      </c>
      <c r="D155" s="87">
        <v>2566.8319000000001</v>
      </c>
      <c r="E155" s="87">
        <v>0</v>
      </c>
      <c r="F155" s="87">
        <v>4.7999999999999996E-3</v>
      </c>
      <c r="G155" s="88">
        <v>12801300</v>
      </c>
      <c r="H155" s="87">
        <v>160379.84520000001</v>
      </c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7" t="s">
        <v>282</v>
      </c>
      <c r="B156" s="87">
        <v>417975.0502</v>
      </c>
      <c r="C156" s="87">
        <v>682.48009999999999</v>
      </c>
      <c r="D156" s="87">
        <v>2850.2645000000002</v>
      </c>
      <c r="E156" s="87">
        <v>0</v>
      </c>
      <c r="F156" s="87">
        <v>5.3E-3</v>
      </c>
      <c r="G156" s="88">
        <v>14214900</v>
      </c>
      <c r="H156" s="87">
        <v>176162.9846</v>
      </c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7" t="s">
        <v>518</v>
      </c>
      <c r="B157" s="87">
        <v>450105.25929999998</v>
      </c>
      <c r="C157" s="87">
        <v>737.30640000000005</v>
      </c>
      <c r="D157" s="87">
        <v>3091.5808000000002</v>
      </c>
      <c r="E157" s="87">
        <v>0</v>
      </c>
      <c r="F157" s="87">
        <v>5.7999999999999996E-3</v>
      </c>
      <c r="G157" s="88">
        <v>15418500</v>
      </c>
      <c r="H157" s="87">
        <v>189950.46580000001</v>
      </c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7" t="s">
        <v>519</v>
      </c>
      <c r="B158" s="87">
        <v>462252.03139999998</v>
      </c>
      <c r="C158" s="87">
        <v>757.55880000000002</v>
      </c>
      <c r="D158" s="87">
        <v>3178.3497000000002</v>
      </c>
      <c r="E158" s="87">
        <v>0</v>
      </c>
      <c r="F158" s="87">
        <v>6.0000000000000001E-3</v>
      </c>
      <c r="G158" s="88">
        <v>15851300</v>
      </c>
      <c r="H158" s="87">
        <v>195113.4767</v>
      </c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7" t="s">
        <v>520</v>
      </c>
      <c r="B159" s="87">
        <v>484117.27340000001</v>
      </c>
      <c r="C159" s="87">
        <v>793.30150000000003</v>
      </c>
      <c r="D159" s="87">
        <v>3327.8348000000001</v>
      </c>
      <c r="E159" s="87">
        <v>0</v>
      </c>
      <c r="F159" s="87">
        <v>6.1999999999999998E-3</v>
      </c>
      <c r="G159" s="88">
        <v>16596800</v>
      </c>
      <c r="H159" s="87">
        <v>204333.18520000001</v>
      </c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7" t="s">
        <v>521</v>
      </c>
      <c r="B160" s="87">
        <v>422154.96470000001</v>
      </c>
      <c r="C160" s="87">
        <v>691.23850000000004</v>
      </c>
      <c r="D160" s="87">
        <v>2896.9400999999998</v>
      </c>
      <c r="E160" s="87">
        <v>0</v>
      </c>
      <c r="F160" s="87">
        <v>5.4000000000000003E-3</v>
      </c>
      <c r="G160" s="88">
        <v>14447800</v>
      </c>
      <c r="H160" s="87">
        <v>178125.6281</v>
      </c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7" t="s">
        <v>522</v>
      </c>
      <c r="B161" s="87">
        <v>400548.60450000002</v>
      </c>
      <c r="C161" s="87">
        <v>650.31569999999999</v>
      </c>
      <c r="D161" s="87">
        <v>2696.5576000000001</v>
      </c>
      <c r="E161" s="87">
        <v>0</v>
      </c>
      <c r="F161" s="87">
        <v>5.1000000000000004E-3</v>
      </c>
      <c r="G161" s="88">
        <v>13448200</v>
      </c>
      <c r="H161" s="87">
        <v>168432.6839</v>
      </c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7" t="s">
        <v>523</v>
      </c>
      <c r="B162" s="87">
        <v>365891.28470000002</v>
      </c>
      <c r="C162" s="87">
        <v>580.21010000000001</v>
      </c>
      <c r="D162" s="87">
        <v>2333.1786000000002</v>
      </c>
      <c r="E162" s="87">
        <v>0</v>
      </c>
      <c r="F162" s="87">
        <v>4.4000000000000003E-3</v>
      </c>
      <c r="G162" s="88">
        <v>11635500</v>
      </c>
      <c r="H162" s="87">
        <v>152420.89569999999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7" t="s">
        <v>524</v>
      </c>
      <c r="B163" s="87">
        <v>369476.25540000002</v>
      </c>
      <c r="C163" s="87">
        <v>566.3347</v>
      </c>
      <c r="D163" s="87">
        <v>2172.1857</v>
      </c>
      <c r="E163" s="87">
        <v>0</v>
      </c>
      <c r="F163" s="87">
        <v>4.1999999999999997E-3</v>
      </c>
      <c r="G163" s="88">
        <v>10831900</v>
      </c>
      <c r="H163" s="87">
        <v>151881.2469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7"/>
      <c r="B164" s="87"/>
      <c r="C164" s="87"/>
      <c r="D164" s="87"/>
      <c r="E164" s="87"/>
      <c r="F164" s="87"/>
      <c r="G164" s="87"/>
      <c r="H164" s="87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7" t="s">
        <v>525</v>
      </c>
      <c r="B165" s="88">
        <v>4855990</v>
      </c>
      <c r="C165" s="87">
        <v>7794.3771999999999</v>
      </c>
      <c r="D165" s="87">
        <v>31848.862000000001</v>
      </c>
      <c r="E165" s="87">
        <v>0</v>
      </c>
      <c r="F165" s="87">
        <v>6.0100000000000001E-2</v>
      </c>
      <c r="G165" s="88">
        <v>158833000</v>
      </c>
      <c r="H165" s="88">
        <v>2032650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7" t="s">
        <v>526</v>
      </c>
      <c r="B166" s="87">
        <v>333020.81400000001</v>
      </c>
      <c r="C166" s="87">
        <v>524.5027</v>
      </c>
      <c r="D166" s="87">
        <v>2089.893</v>
      </c>
      <c r="E166" s="87">
        <v>0</v>
      </c>
      <c r="F166" s="87">
        <v>4.0000000000000001E-3</v>
      </c>
      <c r="G166" s="88">
        <v>10422100</v>
      </c>
      <c r="H166" s="87">
        <v>138355.46350000001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7" t="s">
        <v>527</v>
      </c>
      <c r="B167" s="87">
        <v>484117.27340000001</v>
      </c>
      <c r="C167" s="87">
        <v>793.30150000000003</v>
      </c>
      <c r="D167" s="87">
        <v>3327.8348000000001</v>
      </c>
      <c r="E167" s="87">
        <v>0</v>
      </c>
      <c r="F167" s="87">
        <v>6.1999999999999998E-3</v>
      </c>
      <c r="G167" s="88">
        <v>16596800</v>
      </c>
      <c r="H167" s="87">
        <v>204333.18520000001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0"/>
      <c r="B169" s="87" t="s">
        <v>528</v>
      </c>
      <c r="C169" s="87" t="s">
        <v>529</v>
      </c>
      <c r="D169" s="87" t="s">
        <v>530</v>
      </c>
      <c r="E169" s="87" t="s">
        <v>531</v>
      </c>
      <c r="F169" s="87" t="s">
        <v>532</v>
      </c>
      <c r="G169" s="87" t="s">
        <v>533</v>
      </c>
      <c r="H169" s="87" t="s">
        <v>534</v>
      </c>
      <c r="I169" s="87" t="s">
        <v>535</v>
      </c>
      <c r="J169" s="87" t="s">
        <v>536</v>
      </c>
      <c r="K169" s="87" t="s">
        <v>537</v>
      </c>
      <c r="L169" s="87" t="s">
        <v>538</v>
      </c>
      <c r="M169" s="87" t="s">
        <v>539</v>
      </c>
      <c r="N169" s="87" t="s">
        <v>540</v>
      </c>
      <c r="O169" s="87" t="s">
        <v>541</v>
      </c>
      <c r="P169" s="87" t="s">
        <v>542</v>
      </c>
      <c r="Q169" s="87" t="s">
        <v>543</v>
      </c>
      <c r="R169" s="87" t="s">
        <v>544</v>
      </c>
      <c r="S169" s="87" t="s">
        <v>545</v>
      </c>
    </row>
    <row r="170" spans="1:19">
      <c r="A170" s="87" t="s">
        <v>514</v>
      </c>
      <c r="B170" s="88">
        <v>1430930000000</v>
      </c>
      <c r="C170" s="87">
        <v>1354467.2720000001</v>
      </c>
      <c r="D170" s="87" t="s">
        <v>609</v>
      </c>
      <c r="E170" s="87">
        <v>645239.30700000003</v>
      </c>
      <c r="F170" s="87">
        <v>326066.95799999998</v>
      </c>
      <c r="G170" s="87">
        <v>47418.760999999999</v>
      </c>
      <c r="H170" s="87">
        <v>0</v>
      </c>
      <c r="I170" s="87">
        <v>127281.387</v>
      </c>
      <c r="J170" s="87">
        <v>0</v>
      </c>
      <c r="K170" s="87">
        <v>65642.576000000001</v>
      </c>
      <c r="L170" s="87">
        <v>57262.898000000001</v>
      </c>
      <c r="M170" s="87">
        <v>85555.384999999995</v>
      </c>
      <c r="N170" s="87">
        <v>0</v>
      </c>
      <c r="O170" s="87">
        <v>0</v>
      </c>
      <c r="P170" s="87">
        <v>0</v>
      </c>
      <c r="Q170" s="87">
        <v>0</v>
      </c>
      <c r="R170" s="87">
        <v>0</v>
      </c>
      <c r="S170" s="87">
        <v>0</v>
      </c>
    </row>
    <row r="171" spans="1:19">
      <c r="A171" s="87" t="s">
        <v>515</v>
      </c>
      <c r="B171" s="88">
        <v>1367630000000</v>
      </c>
      <c r="C171" s="87">
        <v>1409286.882</v>
      </c>
      <c r="D171" s="87" t="s">
        <v>658</v>
      </c>
      <c r="E171" s="87">
        <v>645239.30700000003</v>
      </c>
      <c r="F171" s="87">
        <v>326066.95799999998</v>
      </c>
      <c r="G171" s="87">
        <v>54358.364999999998</v>
      </c>
      <c r="H171" s="87">
        <v>0</v>
      </c>
      <c r="I171" s="87">
        <v>173560.87100000001</v>
      </c>
      <c r="J171" s="87">
        <v>0</v>
      </c>
      <c r="K171" s="87">
        <v>67243.097999999998</v>
      </c>
      <c r="L171" s="87">
        <v>57262.898000000001</v>
      </c>
      <c r="M171" s="87">
        <v>85555.384999999995</v>
      </c>
      <c r="N171" s="87">
        <v>0</v>
      </c>
      <c r="O171" s="87">
        <v>0</v>
      </c>
      <c r="P171" s="87">
        <v>0</v>
      </c>
      <c r="Q171" s="87">
        <v>0</v>
      </c>
      <c r="R171" s="87">
        <v>0</v>
      </c>
      <c r="S171" s="87">
        <v>0</v>
      </c>
    </row>
    <row r="172" spans="1:19">
      <c r="A172" s="87" t="s">
        <v>516</v>
      </c>
      <c r="B172" s="88">
        <v>1608830000000</v>
      </c>
      <c r="C172" s="87">
        <v>1442707.1070000001</v>
      </c>
      <c r="D172" s="87" t="s">
        <v>608</v>
      </c>
      <c r="E172" s="87">
        <v>645239.30700000003</v>
      </c>
      <c r="F172" s="87">
        <v>326066.95799999998</v>
      </c>
      <c r="G172" s="87">
        <v>52072.264000000003</v>
      </c>
      <c r="H172" s="87">
        <v>0</v>
      </c>
      <c r="I172" s="87">
        <v>208697.60000000001</v>
      </c>
      <c r="J172" s="87">
        <v>0</v>
      </c>
      <c r="K172" s="87">
        <v>67812.695000000007</v>
      </c>
      <c r="L172" s="87">
        <v>57262.898000000001</v>
      </c>
      <c r="M172" s="87">
        <v>85555.384999999995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</row>
    <row r="173" spans="1:19">
      <c r="A173" s="87" t="s">
        <v>517</v>
      </c>
      <c r="B173" s="88">
        <v>1679830000000</v>
      </c>
      <c r="C173" s="87">
        <v>1542607.62</v>
      </c>
      <c r="D173" s="87" t="s">
        <v>659</v>
      </c>
      <c r="E173" s="87">
        <v>645239.30700000003</v>
      </c>
      <c r="F173" s="87">
        <v>326066.95799999998</v>
      </c>
      <c r="G173" s="87">
        <v>63983.824999999997</v>
      </c>
      <c r="H173" s="87">
        <v>0</v>
      </c>
      <c r="I173" s="87">
        <v>294449.97499999998</v>
      </c>
      <c r="J173" s="87">
        <v>0</v>
      </c>
      <c r="K173" s="87">
        <v>70049.273000000001</v>
      </c>
      <c r="L173" s="87">
        <v>57262.898000000001</v>
      </c>
      <c r="M173" s="87">
        <v>85555.384999999995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</row>
    <row r="174" spans="1:19">
      <c r="A174" s="87" t="s">
        <v>282</v>
      </c>
      <c r="B174" s="88">
        <v>1865340000000</v>
      </c>
      <c r="C174" s="87">
        <v>1584393.2350000001</v>
      </c>
      <c r="D174" s="87" t="s">
        <v>557</v>
      </c>
      <c r="E174" s="87">
        <v>645239.30700000003</v>
      </c>
      <c r="F174" s="87">
        <v>326066.95799999998</v>
      </c>
      <c r="G174" s="87">
        <v>69832.657000000007</v>
      </c>
      <c r="H174" s="87">
        <v>0</v>
      </c>
      <c r="I174" s="87">
        <v>329189.74300000002</v>
      </c>
      <c r="J174" s="87">
        <v>0</v>
      </c>
      <c r="K174" s="87">
        <v>71246.288</v>
      </c>
      <c r="L174" s="87">
        <v>57262.898000000001</v>
      </c>
      <c r="M174" s="87">
        <v>85555.384999999995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</row>
    <row r="175" spans="1:19">
      <c r="A175" s="87" t="s">
        <v>518</v>
      </c>
      <c r="B175" s="88">
        <v>2023280000000</v>
      </c>
      <c r="C175" s="87">
        <v>1743336.7749999999</v>
      </c>
      <c r="D175" s="87" t="s">
        <v>560</v>
      </c>
      <c r="E175" s="87">
        <v>645239.30700000003</v>
      </c>
      <c r="F175" s="87">
        <v>326066.95799999998</v>
      </c>
      <c r="G175" s="87">
        <v>98293.054000000004</v>
      </c>
      <c r="H175" s="87">
        <v>0</v>
      </c>
      <c r="I175" s="87">
        <v>455142.13</v>
      </c>
      <c r="J175" s="87">
        <v>0</v>
      </c>
      <c r="K175" s="87">
        <v>75777.043999999994</v>
      </c>
      <c r="L175" s="87">
        <v>57262.898000000001</v>
      </c>
      <c r="M175" s="87">
        <v>85555.384999999995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</row>
    <row r="176" spans="1:19">
      <c r="A176" s="87" t="s">
        <v>519</v>
      </c>
      <c r="B176" s="88">
        <v>2080070000000</v>
      </c>
      <c r="C176" s="87">
        <v>1770658.0160000001</v>
      </c>
      <c r="D176" s="87" t="s">
        <v>704</v>
      </c>
      <c r="E176" s="87">
        <v>645239.30700000003</v>
      </c>
      <c r="F176" s="87">
        <v>326066.95799999998</v>
      </c>
      <c r="G176" s="87">
        <v>123290.981</v>
      </c>
      <c r="H176" s="87">
        <v>0</v>
      </c>
      <c r="I176" s="87">
        <v>451462.98599999998</v>
      </c>
      <c r="J176" s="87">
        <v>0</v>
      </c>
      <c r="K176" s="87">
        <v>81779.501000000004</v>
      </c>
      <c r="L176" s="87">
        <v>57262.898000000001</v>
      </c>
      <c r="M176" s="87">
        <v>85555.384999999995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</row>
    <row r="177" spans="1:19">
      <c r="A177" s="87" t="s">
        <v>520</v>
      </c>
      <c r="B177" s="88">
        <v>2177900000000</v>
      </c>
      <c r="C177" s="87">
        <v>1765237.9709999999</v>
      </c>
      <c r="D177" s="87" t="s">
        <v>660</v>
      </c>
      <c r="E177" s="87">
        <v>645239.30700000003</v>
      </c>
      <c r="F177" s="87">
        <v>326066.95799999998</v>
      </c>
      <c r="G177" s="87">
        <v>87911.260999999999</v>
      </c>
      <c r="H177" s="87">
        <v>0</v>
      </c>
      <c r="I177" s="87">
        <v>484277.01299999998</v>
      </c>
      <c r="J177" s="87">
        <v>0</v>
      </c>
      <c r="K177" s="87">
        <v>78925.149000000005</v>
      </c>
      <c r="L177" s="87">
        <v>57262.898000000001</v>
      </c>
      <c r="M177" s="87">
        <v>85555.384999999995</v>
      </c>
      <c r="N177" s="87">
        <v>0</v>
      </c>
      <c r="O177" s="87">
        <v>0</v>
      </c>
      <c r="P177" s="87">
        <v>0</v>
      </c>
      <c r="Q177" s="87">
        <v>0</v>
      </c>
      <c r="R177" s="87">
        <v>0</v>
      </c>
      <c r="S177" s="87">
        <v>0</v>
      </c>
    </row>
    <row r="178" spans="1:19">
      <c r="A178" s="87" t="s">
        <v>521</v>
      </c>
      <c r="B178" s="88">
        <v>1895900000000</v>
      </c>
      <c r="C178" s="87">
        <v>1714126.0419999999</v>
      </c>
      <c r="D178" s="87" t="s">
        <v>610</v>
      </c>
      <c r="E178" s="87">
        <v>645239.30700000003</v>
      </c>
      <c r="F178" s="87">
        <v>326066.95799999998</v>
      </c>
      <c r="G178" s="87">
        <v>89501.482000000004</v>
      </c>
      <c r="H178" s="87">
        <v>0</v>
      </c>
      <c r="I178" s="87">
        <v>424538.54700000002</v>
      </c>
      <c r="J178" s="87">
        <v>0</v>
      </c>
      <c r="K178" s="87">
        <v>85961.464999999997</v>
      </c>
      <c r="L178" s="87">
        <v>57262.898000000001</v>
      </c>
      <c r="M178" s="87">
        <v>85555.384999999995</v>
      </c>
      <c r="N178" s="87">
        <v>0</v>
      </c>
      <c r="O178" s="87">
        <v>0</v>
      </c>
      <c r="P178" s="87">
        <v>0</v>
      </c>
      <c r="Q178" s="87">
        <v>0</v>
      </c>
      <c r="R178" s="87">
        <v>0</v>
      </c>
      <c r="S178" s="87">
        <v>0</v>
      </c>
    </row>
    <row r="179" spans="1:19">
      <c r="A179" s="87" t="s">
        <v>522</v>
      </c>
      <c r="B179" s="88">
        <v>1764730000000</v>
      </c>
      <c r="C179" s="87">
        <v>1566652.189</v>
      </c>
      <c r="D179" s="87" t="s">
        <v>611</v>
      </c>
      <c r="E179" s="87">
        <v>645239.30700000003</v>
      </c>
      <c r="F179" s="87">
        <v>326066.95799999998</v>
      </c>
      <c r="G179" s="87">
        <v>71413.165999999997</v>
      </c>
      <c r="H179" s="87">
        <v>0</v>
      </c>
      <c r="I179" s="87">
        <v>310150.11099999998</v>
      </c>
      <c r="J179" s="87">
        <v>0</v>
      </c>
      <c r="K179" s="87">
        <v>70964.364000000001</v>
      </c>
      <c r="L179" s="87">
        <v>57262.898000000001</v>
      </c>
      <c r="M179" s="87">
        <v>85555.384999999995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</row>
    <row r="180" spans="1:19">
      <c r="A180" s="87" t="s">
        <v>523</v>
      </c>
      <c r="B180" s="88">
        <v>1526860000000</v>
      </c>
      <c r="C180" s="87">
        <v>1409151.737</v>
      </c>
      <c r="D180" s="87" t="s">
        <v>612</v>
      </c>
      <c r="E180" s="87">
        <v>645239.30700000003</v>
      </c>
      <c r="F180" s="87">
        <v>326066.95799999998</v>
      </c>
      <c r="G180" s="87">
        <v>48415.27</v>
      </c>
      <c r="H180" s="87">
        <v>0</v>
      </c>
      <c r="I180" s="87">
        <v>179728.11</v>
      </c>
      <c r="J180" s="87">
        <v>0</v>
      </c>
      <c r="K180" s="87">
        <v>66883.808999999994</v>
      </c>
      <c r="L180" s="87">
        <v>57262.898000000001</v>
      </c>
      <c r="M180" s="87">
        <v>85555.384999999995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</row>
    <row r="181" spans="1:19">
      <c r="A181" s="87" t="s">
        <v>524</v>
      </c>
      <c r="B181" s="88">
        <v>1421410000000</v>
      </c>
      <c r="C181" s="87">
        <v>1389044.1040000001</v>
      </c>
      <c r="D181" s="87" t="s">
        <v>613</v>
      </c>
      <c r="E181" s="87">
        <v>645239.30700000003</v>
      </c>
      <c r="F181" s="87">
        <v>326066.95799999998</v>
      </c>
      <c r="G181" s="87">
        <v>47335.228999999999</v>
      </c>
      <c r="H181" s="87">
        <v>0</v>
      </c>
      <c r="I181" s="87">
        <v>161142.81899999999</v>
      </c>
      <c r="J181" s="87">
        <v>0</v>
      </c>
      <c r="K181" s="87">
        <v>66441.509000000005</v>
      </c>
      <c r="L181" s="87">
        <v>57262.898000000001</v>
      </c>
      <c r="M181" s="87">
        <v>85555.384999999995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</row>
    <row r="182" spans="1:19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 t="s">
        <v>525</v>
      </c>
      <c r="B183" s="88">
        <v>20842700000000</v>
      </c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</row>
    <row r="184" spans="1:19">
      <c r="A184" s="87" t="s">
        <v>526</v>
      </c>
      <c r="B184" s="88">
        <v>1367630000000</v>
      </c>
      <c r="C184" s="87">
        <v>1354467.2720000001</v>
      </c>
      <c r="D184" s="87"/>
      <c r="E184" s="87">
        <v>645239.30700000003</v>
      </c>
      <c r="F184" s="87">
        <v>326066.95799999998</v>
      </c>
      <c r="G184" s="87">
        <v>47335.228999999999</v>
      </c>
      <c r="H184" s="87">
        <v>0</v>
      </c>
      <c r="I184" s="87">
        <v>127281.387</v>
      </c>
      <c r="J184" s="87">
        <v>0</v>
      </c>
      <c r="K184" s="87">
        <v>65642.576000000001</v>
      </c>
      <c r="L184" s="87">
        <v>57262.898000000001</v>
      </c>
      <c r="M184" s="87">
        <v>85555.384999999995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</row>
    <row r="185" spans="1:19">
      <c r="A185" s="87" t="s">
        <v>527</v>
      </c>
      <c r="B185" s="88">
        <v>2177900000000</v>
      </c>
      <c r="C185" s="87">
        <v>1770658.0160000001</v>
      </c>
      <c r="D185" s="87"/>
      <c r="E185" s="87">
        <v>645239.30700000003</v>
      </c>
      <c r="F185" s="87">
        <v>326066.95799999998</v>
      </c>
      <c r="G185" s="87">
        <v>123290.981</v>
      </c>
      <c r="H185" s="87">
        <v>0</v>
      </c>
      <c r="I185" s="87">
        <v>484277.01299999998</v>
      </c>
      <c r="J185" s="87">
        <v>0</v>
      </c>
      <c r="K185" s="87">
        <v>85961.464999999997</v>
      </c>
      <c r="L185" s="87">
        <v>57262.898000000001</v>
      </c>
      <c r="M185" s="87">
        <v>85555.384999999995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</row>
    <row r="186" spans="1:1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0"/>
      <c r="B187" s="87" t="s">
        <v>547</v>
      </c>
      <c r="C187" s="87" t="s">
        <v>548</v>
      </c>
      <c r="D187" s="87" t="s">
        <v>549</v>
      </c>
      <c r="E187" s="87" t="s">
        <v>254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7" t="s">
        <v>550</v>
      </c>
      <c r="B188" s="87">
        <v>563901.9</v>
      </c>
      <c r="C188" s="87">
        <v>34057.74</v>
      </c>
      <c r="D188" s="87">
        <v>0</v>
      </c>
      <c r="E188" s="87">
        <v>597959.65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7" t="s">
        <v>551</v>
      </c>
      <c r="B189" s="87">
        <v>12.17</v>
      </c>
      <c r="C189" s="87">
        <v>0.74</v>
      </c>
      <c r="D189" s="87">
        <v>0</v>
      </c>
      <c r="E189" s="87">
        <v>12.91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7" t="s">
        <v>552</v>
      </c>
      <c r="B190" s="87">
        <v>12.17</v>
      </c>
      <c r="C190" s="87">
        <v>0.74</v>
      </c>
      <c r="D190" s="87">
        <v>0</v>
      </c>
      <c r="E190" s="87">
        <v>12.91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OccSch</vt:lpstr>
      <vt:lpstr>EqpSch</vt:lpstr>
      <vt:lpstr>HeatSch</vt:lpstr>
      <vt:lpstr>CoolSch</vt:lpstr>
      <vt:lpstr>Miami!lgoff01miami_7</vt:lpstr>
      <vt:lpstr>Houston!lgoff02houston_7</vt:lpstr>
      <vt:lpstr>Phoenix!lgoff03phoenix_7</vt:lpstr>
      <vt:lpstr>Atlanta!lgoff04atlanta_7</vt:lpstr>
      <vt:lpstr>LosAngeles!lgoff05losangeles_7</vt:lpstr>
      <vt:lpstr>LasVegas!lgoff06lasvegas_7</vt:lpstr>
      <vt:lpstr>SanFrancisco!lgoff07sanfrancisco_7</vt:lpstr>
      <vt:lpstr>Baltimore!lgoff08baltimore_7</vt:lpstr>
      <vt:lpstr>Albuquerque!lgoff09albuquerque_7</vt:lpstr>
      <vt:lpstr>Seattle!lgoff10seattle_7</vt:lpstr>
      <vt:lpstr>Chicago!lgoff11chicago_7</vt:lpstr>
      <vt:lpstr>Boulder!lgoff12boulder_7</vt:lpstr>
      <vt:lpstr>Minneapolis!lgoff13minneapolis_7</vt:lpstr>
      <vt:lpstr>Helena!lgoff14helena_7</vt:lpstr>
      <vt:lpstr>Duluth!lgoff15duluth_7</vt:lpstr>
      <vt:lpstr>Fairbanks!lgoff16fairbanks_7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2010-03-11T21:22:30Z</dcterms:modified>
</cp:coreProperties>
</file>