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837"/>
  </bookViews>
  <sheets>
    <sheet name="BuildingSummary" sheetId="8" r:id="rId1"/>
    <sheet name="ZoneSummary" sheetId="10" r:id="rId2"/>
    <sheet name="LocationSummary" sheetId="20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8" r:id="rId24"/>
    <sheet name="Carbon" sheetId="37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LocationSummary!$C$74:$C$74</definedName>
    <definedName name="mdoff01miami_9" localSheetId="3">Miami!$A$1:$S$201</definedName>
    <definedName name="mdoff02houston_9" localSheetId="4">Houston!$A$1:$S$201</definedName>
    <definedName name="mdoff03phoenix_9" localSheetId="5">Phoenix!$A$1:$S$201</definedName>
    <definedName name="mdoff04atlanta_9" localSheetId="6">Atlanta!$A$1:$S$201</definedName>
    <definedName name="mdoff05losangeles_9" localSheetId="7">LosAngeles!$A$1:$S$201</definedName>
    <definedName name="mdoff06lasvegas_9" localSheetId="8">LasVegas!$A$1:$S$201</definedName>
    <definedName name="mdoff07sanfrancisco_9" localSheetId="9">SanFrancisco!$A$1:$S$201</definedName>
    <definedName name="mdoff08baltimore_9" localSheetId="10">Baltimore!$A$1:$S$201</definedName>
    <definedName name="mdoff09albuquerque_9" localSheetId="11">Albuquerque!$A$1:$S$201</definedName>
    <definedName name="mdoff10seattle_9" localSheetId="12">Seattle!$A$1:$S$201</definedName>
    <definedName name="mdoff11chicago_9" localSheetId="13">Chicago!$A$1:$S$201</definedName>
    <definedName name="mdoff12boulder_9" localSheetId="14">Boulder!$A$1:$S$201</definedName>
    <definedName name="mdoff13minneapolis_9" localSheetId="15">Minneapolis!$A$1:$S$201</definedName>
    <definedName name="mdoff14helena_9" localSheetId="16">Helena!$A$1:$S$201</definedName>
    <definedName name="mdoff15duluth_9" localSheetId="17">Duluth!$A$1:$S$201</definedName>
    <definedName name="mdoff16fairbanks_9" localSheetId="18">Fairbanks!$A$1:$S$201</definedName>
  </definedNames>
  <calcPr calcId="125725"/>
</workbook>
</file>

<file path=xl/calcChain.xml><?xml version="1.0" encoding="utf-8"?>
<calcChain xmlns="http://schemas.openxmlformats.org/spreadsheetml/2006/main">
  <c r="D23" i="20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308"/>
  <c r="R307"/>
  <c r="R306"/>
  <c r="R305"/>
  <c r="R304"/>
  <c r="R303"/>
  <c r="R302"/>
  <c r="R292"/>
  <c r="R291"/>
  <c r="R290"/>
  <c r="R289"/>
  <c r="R288"/>
  <c r="R287"/>
  <c r="R286"/>
  <c r="R285"/>
  <c r="R284"/>
  <c r="R283"/>
  <c r="R282"/>
  <c r="R281"/>
  <c r="R279"/>
  <c r="R278"/>
  <c r="R277"/>
  <c r="R276"/>
  <c r="R275"/>
  <c r="R274"/>
  <c r="R273"/>
  <c r="R272"/>
  <c r="R271"/>
  <c r="R270"/>
  <c r="R269"/>
  <c r="R268"/>
  <c r="R133"/>
  <c r="R131"/>
  <c r="R130"/>
  <c r="R128"/>
  <c r="R127"/>
  <c r="R124"/>
  <c r="R123"/>
  <c r="R122"/>
  <c r="R121"/>
  <c r="R120"/>
  <c r="R119"/>
  <c r="R118"/>
  <c r="R117"/>
  <c r="R116"/>
  <c r="R115"/>
  <c r="R114"/>
  <c r="R113"/>
  <c r="R112"/>
  <c r="R111"/>
  <c r="R110"/>
  <c r="R92"/>
  <c r="R91"/>
  <c r="R90"/>
  <c r="R89"/>
  <c r="R88"/>
  <c r="R87"/>
  <c r="R86"/>
  <c r="R85"/>
  <c r="R84"/>
  <c r="R83"/>
  <c r="R82"/>
  <c r="R81"/>
  <c r="R80"/>
  <c r="R79"/>
  <c r="R78"/>
  <c r="R76"/>
  <c r="R75"/>
  <c r="R74"/>
  <c r="R73"/>
  <c r="R72"/>
  <c r="R71"/>
  <c r="R70"/>
  <c r="R69"/>
  <c r="R68"/>
  <c r="R67"/>
  <c r="R66"/>
  <c r="R65"/>
  <c r="R64"/>
  <c r="R63"/>
  <c r="R62"/>
  <c r="R59"/>
  <c r="R58"/>
  <c r="R57"/>
  <c r="R56"/>
  <c r="R55"/>
  <c r="R54"/>
  <c r="R53"/>
  <c r="R52"/>
  <c r="R51"/>
  <c r="R50"/>
  <c r="R49"/>
  <c r="R48"/>
  <c r="R47"/>
  <c r="R46"/>
  <c r="R45"/>
  <c r="R43"/>
  <c r="R42"/>
  <c r="R41"/>
  <c r="R40"/>
  <c r="R39"/>
  <c r="R38"/>
  <c r="R37"/>
  <c r="R36"/>
  <c r="R35"/>
  <c r="R34"/>
  <c r="R33"/>
  <c r="R32"/>
  <c r="R31"/>
  <c r="R30"/>
  <c r="R29"/>
  <c r="Q308"/>
  <c r="Q307"/>
  <c r="Q306"/>
  <c r="Q305"/>
  <c r="Q304"/>
  <c r="Q303"/>
  <c r="Q302"/>
  <c r="Q292"/>
  <c r="Q291"/>
  <c r="Q290"/>
  <c r="Q289"/>
  <c r="Q288"/>
  <c r="Q287"/>
  <c r="Q286"/>
  <c r="Q285"/>
  <c r="Q284"/>
  <c r="Q283"/>
  <c r="Q282"/>
  <c r="Q281"/>
  <c r="Q279"/>
  <c r="Q278"/>
  <c r="Q277"/>
  <c r="Q276"/>
  <c r="Q275"/>
  <c r="Q274"/>
  <c r="Q273"/>
  <c r="Q272"/>
  <c r="Q271"/>
  <c r="Q270"/>
  <c r="Q269"/>
  <c r="Q268"/>
  <c r="Q133"/>
  <c r="Q131"/>
  <c r="Q130"/>
  <c r="Q128"/>
  <c r="Q127"/>
  <c r="Q124"/>
  <c r="Q123"/>
  <c r="Q122"/>
  <c r="Q121"/>
  <c r="Q120"/>
  <c r="Q119"/>
  <c r="Q118"/>
  <c r="Q117"/>
  <c r="Q116"/>
  <c r="Q115"/>
  <c r="Q114"/>
  <c r="Q113"/>
  <c r="Q112"/>
  <c r="Q111"/>
  <c r="Q110"/>
  <c r="Q92"/>
  <c r="Q91"/>
  <c r="Q90"/>
  <c r="Q89"/>
  <c r="Q88"/>
  <c r="Q87"/>
  <c r="Q86"/>
  <c r="Q85"/>
  <c r="Q84"/>
  <c r="Q83"/>
  <c r="Q82"/>
  <c r="Q81"/>
  <c r="Q80"/>
  <c r="Q79"/>
  <c r="Q78"/>
  <c r="Q76"/>
  <c r="Q75"/>
  <c r="Q74"/>
  <c r="Q73"/>
  <c r="Q72"/>
  <c r="Q71"/>
  <c r="Q70"/>
  <c r="Q69"/>
  <c r="Q68"/>
  <c r="Q67"/>
  <c r="Q66"/>
  <c r="Q65"/>
  <c r="Q64"/>
  <c r="Q63"/>
  <c r="Q62"/>
  <c r="Q59"/>
  <c r="Q58"/>
  <c r="Q57"/>
  <c r="Q56"/>
  <c r="Q55"/>
  <c r="Q54"/>
  <c r="Q53"/>
  <c r="Q52"/>
  <c r="Q51"/>
  <c r="Q50"/>
  <c r="Q49"/>
  <c r="Q48"/>
  <c r="Q47"/>
  <c r="Q46"/>
  <c r="Q45"/>
  <c r="Q43"/>
  <c r="Q42"/>
  <c r="Q41"/>
  <c r="Q40"/>
  <c r="Q39"/>
  <c r="Q38"/>
  <c r="Q37"/>
  <c r="Q36"/>
  <c r="Q35"/>
  <c r="Q34"/>
  <c r="Q33"/>
  <c r="Q32"/>
  <c r="Q31"/>
  <c r="Q30"/>
  <c r="Q29"/>
  <c r="P308"/>
  <c r="P307"/>
  <c r="P306"/>
  <c r="P305"/>
  <c r="P304"/>
  <c r="P303"/>
  <c r="P302"/>
  <c r="P292"/>
  <c r="P291"/>
  <c r="P290"/>
  <c r="P289"/>
  <c r="P288"/>
  <c r="P287"/>
  <c r="P286"/>
  <c r="P285"/>
  <c r="P284"/>
  <c r="P283"/>
  <c r="P282"/>
  <c r="P281"/>
  <c r="P279"/>
  <c r="P278"/>
  <c r="P277"/>
  <c r="P276"/>
  <c r="P275"/>
  <c r="P274"/>
  <c r="P273"/>
  <c r="P272"/>
  <c r="P271"/>
  <c r="P270"/>
  <c r="P269"/>
  <c r="P268"/>
  <c r="P133"/>
  <c r="P131"/>
  <c r="P130"/>
  <c r="P128"/>
  <c r="P127"/>
  <c r="P124"/>
  <c r="P123"/>
  <c r="P122"/>
  <c r="P121"/>
  <c r="P120"/>
  <c r="P119"/>
  <c r="P118"/>
  <c r="P117"/>
  <c r="P116"/>
  <c r="P115"/>
  <c r="P114"/>
  <c r="P113"/>
  <c r="P112"/>
  <c r="P111"/>
  <c r="P110"/>
  <c r="P92"/>
  <c r="P91"/>
  <c r="P90"/>
  <c r="P89"/>
  <c r="P88"/>
  <c r="P87"/>
  <c r="P86"/>
  <c r="P85"/>
  <c r="P84"/>
  <c r="P83"/>
  <c r="P82"/>
  <c r="P81"/>
  <c r="P80"/>
  <c r="P79"/>
  <c r="P78"/>
  <c r="P76"/>
  <c r="P75"/>
  <c r="P74"/>
  <c r="P73"/>
  <c r="P72"/>
  <c r="P71"/>
  <c r="P70"/>
  <c r="P69"/>
  <c r="P68"/>
  <c r="P67"/>
  <c r="P66"/>
  <c r="P65"/>
  <c r="P64"/>
  <c r="P63"/>
  <c r="P62"/>
  <c r="P59"/>
  <c r="P58"/>
  <c r="P57"/>
  <c r="P56"/>
  <c r="P55"/>
  <c r="P54"/>
  <c r="P53"/>
  <c r="P52"/>
  <c r="P51"/>
  <c r="P50"/>
  <c r="P49"/>
  <c r="P48"/>
  <c r="P47"/>
  <c r="P46"/>
  <c r="P45"/>
  <c r="P43"/>
  <c r="P42"/>
  <c r="P41"/>
  <c r="P40"/>
  <c r="P39"/>
  <c r="P38"/>
  <c r="P37"/>
  <c r="P36"/>
  <c r="P35"/>
  <c r="P34"/>
  <c r="P33"/>
  <c r="P32"/>
  <c r="P31"/>
  <c r="P30"/>
  <c r="P29"/>
  <c r="O308"/>
  <c r="O307"/>
  <c r="O306"/>
  <c r="O305"/>
  <c r="O304"/>
  <c r="O303"/>
  <c r="O302"/>
  <c r="O292"/>
  <c r="O291"/>
  <c r="O290"/>
  <c r="O289"/>
  <c r="O288"/>
  <c r="O287"/>
  <c r="O286"/>
  <c r="O285"/>
  <c r="O284"/>
  <c r="O283"/>
  <c r="O282"/>
  <c r="O281"/>
  <c r="O279"/>
  <c r="O278"/>
  <c r="O277"/>
  <c r="O276"/>
  <c r="O275"/>
  <c r="O274"/>
  <c r="O273"/>
  <c r="O272"/>
  <c r="O271"/>
  <c r="O270"/>
  <c r="O269"/>
  <c r="O268"/>
  <c r="O133"/>
  <c r="O131"/>
  <c r="O130"/>
  <c r="O128"/>
  <c r="O127"/>
  <c r="O124"/>
  <c r="O123"/>
  <c r="O122"/>
  <c r="O121"/>
  <c r="O120"/>
  <c r="O119"/>
  <c r="O118"/>
  <c r="O117"/>
  <c r="O116"/>
  <c r="O115"/>
  <c r="O114"/>
  <c r="O113"/>
  <c r="O112"/>
  <c r="O111"/>
  <c r="O110"/>
  <c r="O92"/>
  <c r="O91"/>
  <c r="O90"/>
  <c r="O89"/>
  <c r="O88"/>
  <c r="O87"/>
  <c r="O86"/>
  <c r="O85"/>
  <c r="O84"/>
  <c r="O83"/>
  <c r="O82"/>
  <c r="O81"/>
  <c r="O80"/>
  <c r="O79"/>
  <c r="O78"/>
  <c r="O76"/>
  <c r="O75"/>
  <c r="O74"/>
  <c r="O73"/>
  <c r="O72"/>
  <c r="O71"/>
  <c r="O70"/>
  <c r="O69"/>
  <c r="O68"/>
  <c r="O67"/>
  <c r="O66"/>
  <c r="O65"/>
  <c r="O64"/>
  <c r="O63"/>
  <c r="O62"/>
  <c r="O59"/>
  <c r="O58"/>
  <c r="O57"/>
  <c r="O56"/>
  <c r="O55"/>
  <c r="O54"/>
  <c r="O53"/>
  <c r="O52"/>
  <c r="O51"/>
  <c r="O50"/>
  <c r="O49"/>
  <c r="O48"/>
  <c r="O47"/>
  <c r="O46"/>
  <c r="O45"/>
  <c r="O43"/>
  <c r="O42"/>
  <c r="O41"/>
  <c r="O40"/>
  <c r="O39"/>
  <c r="O38"/>
  <c r="O37"/>
  <c r="O36"/>
  <c r="O35"/>
  <c r="O34"/>
  <c r="O33"/>
  <c r="O32"/>
  <c r="O31"/>
  <c r="O30"/>
  <c r="O29"/>
  <c r="N308"/>
  <c r="N307"/>
  <c r="N306"/>
  <c r="N305"/>
  <c r="N304"/>
  <c r="N303"/>
  <c r="N302"/>
  <c r="N292"/>
  <c r="N291"/>
  <c r="N290"/>
  <c r="N289"/>
  <c r="N288"/>
  <c r="N287"/>
  <c r="N286"/>
  <c r="N285"/>
  <c r="N284"/>
  <c r="N283"/>
  <c r="N282"/>
  <c r="N281"/>
  <c r="N279"/>
  <c r="N278"/>
  <c r="N277"/>
  <c r="N276"/>
  <c r="N275"/>
  <c r="N274"/>
  <c r="N273"/>
  <c r="N272"/>
  <c r="N271"/>
  <c r="N270"/>
  <c r="N269"/>
  <c r="N268"/>
  <c r="N133"/>
  <c r="N131"/>
  <c r="N130"/>
  <c r="N128"/>
  <c r="N127"/>
  <c r="N124"/>
  <c r="N123"/>
  <c r="N122"/>
  <c r="N121"/>
  <c r="N120"/>
  <c r="N119"/>
  <c r="N118"/>
  <c r="N117"/>
  <c r="N116"/>
  <c r="N115"/>
  <c r="N114"/>
  <c r="N113"/>
  <c r="N112"/>
  <c r="N111"/>
  <c r="N110"/>
  <c r="N92"/>
  <c r="N91"/>
  <c r="N90"/>
  <c r="N89"/>
  <c r="N88"/>
  <c r="N87"/>
  <c r="N86"/>
  <c r="N85"/>
  <c r="N84"/>
  <c r="N83"/>
  <c r="N82"/>
  <c r="N81"/>
  <c r="N80"/>
  <c r="N79"/>
  <c r="N78"/>
  <c r="N76"/>
  <c r="N75"/>
  <c r="N74"/>
  <c r="N73"/>
  <c r="N72"/>
  <c r="N71"/>
  <c r="N70"/>
  <c r="N69"/>
  <c r="N68"/>
  <c r="N67"/>
  <c r="N66"/>
  <c r="N65"/>
  <c r="N64"/>
  <c r="N63"/>
  <c r="N62"/>
  <c r="N59"/>
  <c r="N58"/>
  <c r="N57"/>
  <c r="N56"/>
  <c r="N55"/>
  <c r="N54"/>
  <c r="N53"/>
  <c r="N52"/>
  <c r="N51"/>
  <c r="N50"/>
  <c r="N49"/>
  <c r="N48"/>
  <c r="N47"/>
  <c r="N46"/>
  <c r="N45"/>
  <c r="N43"/>
  <c r="N42"/>
  <c r="N41"/>
  <c r="N40"/>
  <c r="N39"/>
  <c r="N38"/>
  <c r="N37"/>
  <c r="N36"/>
  <c r="N35"/>
  <c r="N34"/>
  <c r="N33"/>
  <c r="N32"/>
  <c r="N31"/>
  <c r="N30"/>
  <c r="N29"/>
  <c r="M308"/>
  <c r="M307"/>
  <c r="M306"/>
  <c r="M305"/>
  <c r="M304"/>
  <c r="M303"/>
  <c r="M302"/>
  <c r="M292"/>
  <c r="M291"/>
  <c r="M290"/>
  <c r="M289"/>
  <c r="M288"/>
  <c r="M287"/>
  <c r="M286"/>
  <c r="M285"/>
  <c r="M284"/>
  <c r="M283"/>
  <c r="M282"/>
  <c r="M281"/>
  <c r="M279"/>
  <c r="M278"/>
  <c r="M277"/>
  <c r="M276"/>
  <c r="M275"/>
  <c r="M274"/>
  <c r="M273"/>
  <c r="M272"/>
  <c r="M271"/>
  <c r="M270"/>
  <c r="M269"/>
  <c r="M268"/>
  <c r="M133"/>
  <c r="M131"/>
  <c r="M130"/>
  <c r="M128"/>
  <c r="M127"/>
  <c r="M124"/>
  <c r="M123"/>
  <c r="M122"/>
  <c r="M121"/>
  <c r="M120"/>
  <c r="M119"/>
  <c r="M118"/>
  <c r="M117"/>
  <c r="M116"/>
  <c r="M115"/>
  <c r="M114"/>
  <c r="M113"/>
  <c r="M112"/>
  <c r="M111"/>
  <c r="M110"/>
  <c r="M92"/>
  <c r="M91"/>
  <c r="M90"/>
  <c r="M89"/>
  <c r="M88"/>
  <c r="M87"/>
  <c r="M86"/>
  <c r="M85"/>
  <c r="M84"/>
  <c r="M83"/>
  <c r="M82"/>
  <c r="M81"/>
  <c r="M80"/>
  <c r="M79"/>
  <c r="M78"/>
  <c r="M76"/>
  <c r="M75"/>
  <c r="M74"/>
  <c r="M73"/>
  <c r="M72"/>
  <c r="M71"/>
  <c r="M70"/>
  <c r="M69"/>
  <c r="M68"/>
  <c r="M67"/>
  <c r="M66"/>
  <c r="M65"/>
  <c r="M64"/>
  <c r="M63"/>
  <c r="M62"/>
  <c r="M59"/>
  <c r="M58"/>
  <c r="M57"/>
  <c r="M56"/>
  <c r="M55"/>
  <c r="M54"/>
  <c r="M53"/>
  <c r="M52"/>
  <c r="M51"/>
  <c r="M50"/>
  <c r="M49"/>
  <c r="M48"/>
  <c r="M47"/>
  <c r="M46"/>
  <c r="M45"/>
  <c r="M43"/>
  <c r="M42"/>
  <c r="M41"/>
  <c r="M40"/>
  <c r="M39"/>
  <c r="M38"/>
  <c r="M37"/>
  <c r="M36"/>
  <c r="M35"/>
  <c r="M34"/>
  <c r="M33"/>
  <c r="M32"/>
  <c r="M31"/>
  <c r="M30"/>
  <c r="M29"/>
  <c r="L308"/>
  <c r="L307"/>
  <c r="L306"/>
  <c r="L305"/>
  <c r="L304"/>
  <c r="L303"/>
  <c r="L302"/>
  <c r="L292"/>
  <c r="L291"/>
  <c r="L290"/>
  <c r="L289"/>
  <c r="L288"/>
  <c r="L287"/>
  <c r="L286"/>
  <c r="L285"/>
  <c r="L284"/>
  <c r="L283"/>
  <c r="L282"/>
  <c r="L281"/>
  <c r="L279"/>
  <c r="L278"/>
  <c r="L277"/>
  <c r="L276"/>
  <c r="L275"/>
  <c r="L274"/>
  <c r="L273"/>
  <c r="L272"/>
  <c r="L271"/>
  <c r="L270"/>
  <c r="L269"/>
  <c r="L268"/>
  <c r="L133"/>
  <c r="L131"/>
  <c r="L130"/>
  <c r="L128"/>
  <c r="L127"/>
  <c r="L124"/>
  <c r="L123"/>
  <c r="L122"/>
  <c r="L121"/>
  <c r="L120"/>
  <c r="L119"/>
  <c r="L118"/>
  <c r="L117"/>
  <c r="L116"/>
  <c r="L115"/>
  <c r="L114"/>
  <c r="L113"/>
  <c r="L112"/>
  <c r="L111"/>
  <c r="L110"/>
  <c r="L92"/>
  <c r="L91"/>
  <c r="L90"/>
  <c r="L89"/>
  <c r="L88"/>
  <c r="L87"/>
  <c r="L86"/>
  <c r="L85"/>
  <c r="L84"/>
  <c r="L83"/>
  <c r="L82"/>
  <c r="L81"/>
  <c r="L80"/>
  <c r="L79"/>
  <c r="L78"/>
  <c r="L76"/>
  <c r="L75"/>
  <c r="L74"/>
  <c r="L73"/>
  <c r="L72"/>
  <c r="L71"/>
  <c r="L70"/>
  <c r="L69"/>
  <c r="L68"/>
  <c r="L67"/>
  <c r="L66"/>
  <c r="L65"/>
  <c r="L64"/>
  <c r="L63"/>
  <c r="L62"/>
  <c r="L59"/>
  <c r="L58"/>
  <c r="L57"/>
  <c r="L56"/>
  <c r="L55"/>
  <c r="L54"/>
  <c r="L53"/>
  <c r="L52"/>
  <c r="L51"/>
  <c r="L50"/>
  <c r="L49"/>
  <c r="L48"/>
  <c r="L47"/>
  <c r="L46"/>
  <c r="L45"/>
  <c r="L43"/>
  <c r="L42"/>
  <c r="L41"/>
  <c r="L40"/>
  <c r="L39"/>
  <c r="L38"/>
  <c r="L37"/>
  <c r="L36"/>
  <c r="L35"/>
  <c r="L34"/>
  <c r="L33"/>
  <c r="L32"/>
  <c r="L31"/>
  <c r="L30"/>
  <c r="L29"/>
  <c r="K308"/>
  <c r="K307"/>
  <c r="K306"/>
  <c r="K305"/>
  <c r="K304"/>
  <c r="K303"/>
  <c r="K302"/>
  <c r="K292"/>
  <c r="K291"/>
  <c r="K290"/>
  <c r="K289"/>
  <c r="K288"/>
  <c r="K287"/>
  <c r="K286"/>
  <c r="K285"/>
  <c r="K284"/>
  <c r="K283"/>
  <c r="K282"/>
  <c r="K281"/>
  <c r="K279"/>
  <c r="K278"/>
  <c r="K277"/>
  <c r="K276"/>
  <c r="K275"/>
  <c r="K274"/>
  <c r="K273"/>
  <c r="K272"/>
  <c r="K271"/>
  <c r="K270"/>
  <c r="K269"/>
  <c r="K268"/>
  <c r="K133"/>
  <c r="K131"/>
  <c r="K130"/>
  <c r="K128"/>
  <c r="K127"/>
  <c r="K124"/>
  <c r="K123"/>
  <c r="K122"/>
  <c r="K121"/>
  <c r="K120"/>
  <c r="K119"/>
  <c r="K118"/>
  <c r="K117"/>
  <c r="K116"/>
  <c r="K115"/>
  <c r="K114"/>
  <c r="K113"/>
  <c r="K112"/>
  <c r="K111"/>
  <c r="K110"/>
  <c r="K92"/>
  <c r="K91"/>
  <c r="K90"/>
  <c r="K89"/>
  <c r="K88"/>
  <c r="K87"/>
  <c r="K86"/>
  <c r="K85"/>
  <c r="K84"/>
  <c r="K83"/>
  <c r="K82"/>
  <c r="K81"/>
  <c r="K80"/>
  <c r="K79"/>
  <c r="K78"/>
  <c r="K76"/>
  <c r="K75"/>
  <c r="K74"/>
  <c r="K73"/>
  <c r="K72"/>
  <c r="K71"/>
  <c r="K70"/>
  <c r="K69"/>
  <c r="K68"/>
  <c r="K67"/>
  <c r="K66"/>
  <c r="K65"/>
  <c r="K64"/>
  <c r="K63"/>
  <c r="K62"/>
  <c r="K59"/>
  <c r="K58"/>
  <c r="K57"/>
  <c r="K56"/>
  <c r="K55"/>
  <c r="K54"/>
  <c r="K53"/>
  <c r="K52"/>
  <c r="K51"/>
  <c r="K50"/>
  <c r="K49"/>
  <c r="K48"/>
  <c r="K47"/>
  <c r="K46"/>
  <c r="K45"/>
  <c r="K43"/>
  <c r="K42"/>
  <c r="K41"/>
  <c r="K40"/>
  <c r="K39"/>
  <c r="K38"/>
  <c r="K37"/>
  <c r="K36"/>
  <c r="K35"/>
  <c r="K34"/>
  <c r="K33"/>
  <c r="K32"/>
  <c r="K31"/>
  <c r="K30"/>
  <c r="K29"/>
  <c r="J308"/>
  <c r="J307"/>
  <c r="J306"/>
  <c r="J305"/>
  <c r="J304"/>
  <c r="J303"/>
  <c r="J302"/>
  <c r="J292"/>
  <c r="J291"/>
  <c r="J290"/>
  <c r="J289"/>
  <c r="J288"/>
  <c r="J287"/>
  <c r="J286"/>
  <c r="J285"/>
  <c r="J284"/>
  <c r="J283"/>
  <c r="J282"/>
  <c r="J281"/>
  <c r="J279"/>
  <c r="J278"/>
  <c r="J277"/>
  <c r="J276"/>
  <c r="J275"/>
  <c r="J274"/>
  <c r="J273"/>
  <c r="J272"/>
  <c r="J271"/>
  <c r="J270"/>
  <c r="J269"/>
  <c r="J268"/>
  <c r="J133"/>
  <c r="J131"/>
  <c r="J130"/>
  <c r="J128"/>
  <c r="J127"/>
  <c r="J124"/>
  <c r="J123"/>
  <c r="J122"/>
  <c r="J121"/>
  <c r="J120"/>
  <c r="J119"/>
  <c r="J118"/>
  <c r="J117"/>
  <c r="J116"/>
  <c r="J115"/>
  <c r="J114"/>
  <c r="J113"/>
  <c r="J112"/>
  <c r="J111"/>
  <c r="J110"/>
  <c r="J92"/>
  <c r="J91"/>
  <c r="J90"/>
  <c r="J89"/>
  <c r="J88"/>
  <c r="J87"/>
  <c r="J86"/>
  <c r="J85"/>
  <c r="J84"/>
  <c r="J83"/>
  <c r="J82"/>
  <c r="J81"/>
  <c r="J80"/>
  <c r="J79"/>
  <c r="J78"/>
  <c r="J76"/>
  <c r="J75"/>
  <c r="J74"/>
  <c r="J73"/>
  <c r="J72"/>
  <c r="J71"/>
  <c r="J70"/>
  <c r="J69"/>
  <c r="J68"/>
  <c r="J67"/>
  <c r="J66"/>
  <c r="J65"/>
  <c r="J64"/>
  <c r="J63"/>
  <c r="J62"/>
  <c r="J59"/>
  <c r="J58"/>
  <c r="J57"/>
  <c r="J56"/>
  <c r="J55"/>
  <c r="J54"/>
  <c r="J53"/>
  <c r="J52"/>
  <c r="J51"/>
  <c r="J50"/>
  <c r="J49"/>
  <c r="J48"/>
  <c r="J47"/>
  <c r="J46"/>
  <c r="J45"/>
  <c r="J43"/>
  <c r="J42"/>
  <c r="J41"/>
  <c r="J40"/>
  <c r="J39"/>
  <c r="J38"/>
  <c r="J37"/>
  <c r="J36"/>
  <c r="J35"/>
  <c r="J34"/>
  <c r="J33"/>
  <c r="J32"/>
  <c r="J31"/>
  <c r="J30"/>
  <c r="J29"/>
  <c r="I308"/>
  <c r="I307"/>
  <c r="I306"/>
  <c r="I305"/>
  <c r="I304"/>
  <c r="I303"/>
  <c r="I302"/>
  <c r="I292"/>
  <c r="I291"/>
  <c r="I290"/>
  <c r="I289"/>
  <c r="I288"/>
  <c r="I287"/>
  <c r="I286"/>
  <c r="I285"/>
  <c r="I284"/>
  <c r="I283"/>
  <c r="I282"/>
  <c r="I281"/>
  <c r="I279"/>
  <c r="I278"/>
  <c r="I277"/>
  <c r="I276"/>
  <c r="I275"/>
  <c r="I274"/>
  <c r="I273"/>
  <c r="I272"/>
  <c r="I271"/>
  <c r="I270"/>
  <c r="I269"/>
  <c r="I268"/>
  <c r="I133"/>
  <c r="I131"/>
  <c r="I130"/>
  <c r="I128"/>
  <c r="I127"/>
  <c r="I124"/>
  <c r="I123"/>
  <c r="I122"/>
  <c r="I121"/>
  <c r="I120"/>
  <c r="I119"/>
  <c r="I118"/>
  <c r="I117"/>
  <c r="I116"/>
  <c r="I115"/>
  <c r="I114"/>
  <c r="I113"/>
  <c r="I112"/>
  <c r="I111"/>
  <c r="I110"/>
  <c r="I92"/>
  <c r="I91"/>
  <c r="I90"/>
  <c r="I89"/>
  <c r="I88"/>
  <c r="I87"/>
  <c r="I86"/>
  <c r="I85"/>
  <c r="I84"/>
  <c r="I83"/>
  <c r="I82"/>
  <c r="I81"/>
  <c r="I80"/>
  <c r="I79"/>
  <c r="I78"/>
  <c r="I76"/>
  <c r="I75"/>
  <c r="I74"/>
  <c r="I73"/>
  <c r="I72"/>
  <c r="I71"/>
  <c r="I70"/>
  <c r="I69"/>
  <c r="I68"/>
  <c r="I67"/>
  <c r="I66"/>
  <c r="I65"/>
  <c r="I64"/>
  <c r="I63"/>
  <c r="I62"/>
  <c r="I59"/>
  <c r="I58"/>
  <c r="I57"/>
  <c r="I56"/>
  <c r="I55"/>
  <c r="I54"/>
  <c r="I53"/>
  <c r="I52"/>
  <c r="I51"/>
  <c r="I50"/>
  <c r="I49"/>
  <c r="I48"/>
  <c r="I47"/>
  <c r="I46"/>
  <c r="I45"/>
  <c r="I43"/>
  <c r="I42"/>
  <c r="I41"/>
  <c r="I106" s="1"/>
  <c r="I40"/>
  <c r="I39"/>
  <c r="I38"/>
  <c r="I37"/>
  <c r="I102" s="1"/>
  <c r="I36"/>
  <c r="I35"/>
  <c r="I34"/>
  <c r="I33"/>
  <c r="I98" s="1"/>
  <c r="I32"/>
  <c r="I31"/>
  <c r="I30"/>
  <c r="I29"/>
  <c r="I94" s="1"/>
  <c r="H308"/>
  <c r="H307"/>
  <c r="H306"/>
  <c r="H305"/>
  <c r="H304"/>
  <c r="H303"/>
  <c r="H302"/>
  <c r="H292"/>
  <c r="H291"/>
  <c r="H290"/>
  <c r="H289"/>
  <c r="H288"/>
  <c r="H287"/>
  <c r="H286"/>
  <c r="H285"/>
  <c r="H284"/>
  <c r="H283"/>
  <c r="H282"/>
  <c r="H281"/>
  <c r="H279"/>
  <c r="H278"/>
  <c r="H277"/>
  <c r="H276"/>
  <c r="H275"/>
  <c r="H274"/>
  <c r="H273"/>
  <c r="H272"/>
  <c r="H271"/>
  <c r="H270"/>
  <c r="H269"/>
  <c r="H268"/>
  <c r="H133"/>
  <c r="H131"/>
  <c r="H130"/>
  <c r="H128"/>
  <c r="H127"/>
  <c r="H124"/>
  <c r="H123"/>
  <c r="H122"/>
  <c r="H121"/>
  <c r="H120"/>
  <c r="H119"/>
  <c r="H118"/>
  <c r="H117"/>
  <c r="H116"/>
  <c r="H115"/>
  <c r="H114"/>
  <c r="H113"/>
  <c r="H112"/>
  <c r="H111"/>
  <c r="H110"/>
  <c r="H92"/>
  <c r="H91"/>
  <c r="H90"/>
  <c r="H89"/>
  <c r="H88"/>
  <c r="H87"/>
  <c r="H86"/>
  <c r="H85"/>
  <c r="H84"/>
  <c r="H83"/>
  <c r="H82"/>
  <c r="H81"/>
  <c r="H80"/>
  <c r="H79"/>
  <c r="H78"/>
  <c r="H76"/>
  <c r="H75"/>
  <c r="H74"/>
  <c r="H73"/>
  <c r="H72"/>
  <c r="H71"/>
  <c r="H70"/>
  <c r="H69"/>
  <c r="H68"/>
  <c r="H67"/>
  <c r="H66"/>
  <c r="H65"/>
  <c r="H64"/>
  <c r="H63"/>
  <c r="H62"/>
  <c r="H59"/>
  <c r="H58"/>
  <c r="H57"/>
  <c r="H56"/>
  <c r="H55"/>
  <c r="H54"/>
  <c r="H53"/>
  <c r="H52"/>
  <c r="H51"/>
  <c r="H50"/>
  <c r="H49"/>
  <c r="H48"/>
  <c r="H47"/>
  <c r="H46"/>
  <c r="H45"/>
  <c r="H43"/>
  <c r="H42"/>
  <c r="H41"/>
  <c r="H40"/>
  <c r="H39"/>
  <c r="H38"/>
  <c r="H37"/>
  <c r="H36"/>
  <c r="H35"/>
  <c r="H34"/>
  <c r="H33"/>
  <c r="H32"/>
  <c r="H31"/>
  <c r="H30"/>
  <c r="H29"/>
  <c r="G308"/>
  <c r="G307"/>
  <c r="G306"/>
  <c r="G305"/>
  <c r="G304"/>
  <c r="G303"/>
  <c r="G302"/>
  <c r="G292"/>
  <c r="G291"/>
  <c r="G290"/>
  <c r="G289"/>
  <c r="G288"/>
  <c r="G287"/>
  <c r="G286"/>
  <c r="G285"/>
  <c r="G284"/>
  <c r="G283"/>
  <c r="G282"/>
  <c r="G281"/>
  <c r="G279"/>
  <c r="G278"/>
  <c r="G277"/>
  <c r="G276"/>
  <c r="G275"/>
  <c r="G274"/>
  <c r="G273"/>
  <c r="G272"/>
  <c r="G271"/>
  <c r="G270"/>
  <c r="G269"/>
  <c r="G268"/>
  <c r="G133"/>
  <c r="G131"/>
  <c r="G130"/>
  <c r="G128"/>
  <c r="G127"/>
  <c r="G124"/>
  <c r="G123"/>
  <c r="G122"/>
  <c r="G121"/>
  <c r="G120"/>
  <c r="G119"/>
  <c r="G118"/>
  <c r="G117"/>
  <c r="G116"/>
  <c r="G115"/>
  <c r="G114"/>
  <c r="G113"/>
  <c r="G112"/>
  <c r="G111"/>
  <c r="G110"/>
  <c r="G92"/>
  <c r="G91"/>
  <c r="G90"/>
  <c r="G89"/>
  <c r="G88"/>
  <c r="G87"/>
  <c r="G86"/>
  <c r="G85"/>
  <c r="G84"/>
  <c r="G83"/>
  <c r="G82"/>
  <c r="G81"/>
  <c r="G80"/>
  <c r="G79"/>
  <c r="G78"/>
  <c r="G76"/>
  <c r="G75"/>
  <c r="G74"/>
  <c r="G73"/>
  <c r="G72"/>
  <c r="G71"/>
  <c r="G70"/>
  <c r="G69"/>
  <c r="G68"/>
  <c r="G67"/>
  <c r="G66"/>
  <c r="G65"/>
  <c r="G64"/>
  <c r="G63"/>
  <c r="G62"/>
  <c r="G59"/>
  <c r="G58"/>
  <c r="G57"/>
  <c r="G56"/>
  <c r="G55"/>
  <c r="G54"/>
  <c r="G53"/>
  <c r="G52"/>
  <c r="G51"/>
  <c r="G50"/>
  <c r="G49"/>
  <c r="G48"/>
  <c r="G47"/>
  <c r="G46"/>
  <c r="G45"/>
  <c r="G43"/>
  <c r="G42"/>
  <c r="G107" s="1"/>
  <c r="G41"/>
  <c r="G40"/>
  <c r="G105" s="1"/>
  <c r="G39"/>
  <c r="G38"/>
  <c r="G103" s="1"/>
  <c r="G37"/>
  <c r="G36"/>
  <c r="G101" s="1"/>
  <c r="G35"/>
  <c r="G34"/>
  <c r="G99" s="1"/>
  <c r="G33"/>
  <c r="G32"/>
  <c r="G97" s="1"/>
  <c r="G31"/>
  <c r="G30"/>
  <c r="G95" s="1"/>
  <c r="G29"/>
  <c r="F308"/>
  <c r="F307"/>
  <c r="F306"/>
  <c r="F305"/>
  <c r="F304"/>
  <c r="F303"/>
  <c r="F302"/>
  <c r="F292"/>
  <c r="F291"/>
  <c r="F290"/>
  <c r="F289"/>
  <c r="F288"/>
  <c r="F287"/>
  <c r="F286"/>
  <c r="F285"/>
  <c r="F284"/>
  <c r="F283"/>
  <c r="F282"/>
  <c r="F281"/>
  <c r="F279"/>
  <c r="F278"/>
  <c r="F277"/>
  <c r="F276"/>
  <c r="F275"/>
  <c r="F274"/>
  <c r="F273"/>
  <c r="F272"/>
  <c r="F271"/>
  <c r="F270"/>
  <c r="F269"/>
  <c r="F268"/>
  <c r="F133"/>
  <c r="F131"/>
  <c r="F130"/>
  <c r="F128"/>
  <c r="F127"/>
  <c r="F124"/>
  <c r="F123"/>
  <c r="F122"/>
  <c r="F121"/>
  <c r="F120"/>
  <c r="F119"/>
  <c r="F118"/>
  <c r="F117"/>
  <c r="F116"/>
  <c r="F115"/>
  <c r="F114"/>
  <c r="F113"/>
  <c r="F112"/>
  <c r="F111"/>
  <c r="F110"/>
  <c r="F92"/>
  <c r="F91"/>
  <c r="F90"/>
  <c r="F89"/>
  <c r="F88"/>
  <c r="F87"/>
  <c r="F86"/>
  <c r="F85"/>
  <c r="F84"/>
  <c r="F83"/>
  <c r="F82"/>
  <c r="F81"/>
  <c r="F80"/>
  <c r="F79"/>
  <c r="F78"/>
  <c r="F76"/>
  <c r="F75"/>
  <c r="F74"/>
  <c r="F73"/>
  <c r="F72"/>
  <c r="F71"/>
  <c r="F70"/>
  <c r="F69"/>
  <c r="F68"/>
  <c r="F67"/>
  <c r="F66"/>
  <c r="F65"/>
  <c r="F64"/>
  <c r="F63"/>
  <c r="F62"/>
  <c r="F59"/>
  <c r="F58"/>
  <c r="F57"/>
  <c r="F56"/>
  <c r="F55"/>
  <c r="F54"/>
  <c r="F53"/>
  <c r="F52"/>
  <c r="F51"/>
  <c r="F50"/>
  <c r="F49"/>
  <c r="F48"/>
  <c r="F47"/>
  <c r="F46"/>
  <c r="F45"/>
  <c r="F43"/>
  <c r="F42"/>
  <c r="F41"/>
  <c r="F40"/>
  <c r="F39"/>
  <c r="F38"/>
  <c r="F37"/>
  <c r="F36"/>
  <c r="F35"/>
  <c r="F34"/>
  <c r="F33"/>
  <c r="F32"/>
  <c r="F31"/>
  <c r="F30"/>
  <c r="F29"/>
  <c r="E308"/>
  <c r="E307"/>
  <c r="E306"/>
  <c r="E305"/>
  <c r="E304"/>
  <c r="E303"/>
  <c r="E302"/>
  <c r="E292"/>
  <c r="E291"/>
  <c r="E290"/>
  <c r="E289"/>
  <c r="E288"/>
  <c r="E287"/>
  <c r="E286"/>
  <c r="E285"/>
  <c r="E284"/>
  <c r="E283"/>
  <c r="E282"/>
  <c r="E281"/>
  <c r="E279"/>
  <c r="E278"/>
  <c r="E277"/>
  <c r="E276"/>
  <c r="E275"/>
  <c r="E274"/>
  <c r="E273"/>
  <c r="E272"/>
  <c r="E271"/>
  <c r="E270"/>
  <c r="E269"/>
  <c r="E268"/>
  <c r="E133"/>
  <c r="E131"/>
  <c r="E130"/>
  <c r="E128"/>
  <c r="E127"/>
  <c r="E124"/>
  <c r="E123"/>
  <c r="E122"/>
  <c r="E121"/>
  <c r="E120"/>
  <c r="E119"/>
  <c r="E118"/>
  <c r="E117"/>
  <c r="E116"/>
  <c r="E115"/>
  <c r="E114"/>
  <c r="E113"/>
  <c r="E112"/>
  <c r="E111"/>
  <c r="E110"/>
  <c r="E92"/>
  <c r="E91"/>
  <c r="E90"/>
  <c r="E89"/>
  <c r="E88"/>
  <c r="E87"/>
  <c r="E86"/>
  <c r="E85"/>
  <c r="E84"/>
  <c r="E83"/>
  <c r="E82"/>
  <c r="E81"/>
  <c r="E80"/>
  <c r="E79"/>
  <c r="E78"/>
  <c r="E76"/>
  <c r="E75"/>
  <c r="E74"/>
  <c r="E73"/>
  <c r="E72"/>
  <c r="E71"/>
  <c r="E70"/>
  <c r="E69"/>
  <c r="E68"/>
  <c r="E67"/>
  <c r="E66"/>
  <c r="E65"/>
  <c r="E64"/>
  <c r="E63"/>
  <c r="E62"/>
  <c r="E59"/>
  <c r="E58"/>
  <c r="E57"/>
  <c r="E56"/>
  <c r="E55"/>
  <c r="E54"/>
  <c r="E53"/>
  <c r="E52"/>
  <c r="E51"/>
  <c r="E50"/>
  <c r="E49"/>
  <c r="E48"/>
  <c r="E47"/>
  <c r="E46"/>
  <c r="E45"/>
  <c r="E43"/>
  <c r="E42"/>
  <c r="E41"/>
  <c r="E40"/>
  <c r="E39"/>
  <c r="E38"/>
  <c r="E37"/>
  <c r="E36"/>
  <c r="E35"/>
  <c r="E34"/>
  <c r="E33"/>
  <c r="E32"/>
  <c r="E31"/>
  <c r="E30"/>
  <c r="E29"/>
  <c r="D308"/>
  <c r="D307"/>
  <c r="D306"/>
  <c r="D305"/>
  <c r="D304"/>
  <c r="D303"/>
  <c r="D302"/>
  <c r="D292"/>
  <c r="D291"/>
  <c r="D290"/>
  <c r="D289"/>
  <c r="D288"/>
  <c r="D287"/>
  <c r="D286"/>
  <c r="D285"/>
  <c r="D284"/>
  <c r="D283"/>
  <c r="D282"/>
  <c r="D281"/>
  <c r="D279"/>
  <c r="D278"/>
  <c r="D277"/>
  <c r="D276"/>
  <c r="D275"/>
  <c r="D274"/>
  <c r="D273"/>
  <c r="D272"/>
  <c r="D271"/>
  <c r="D270"/>
  <c r="D269"/>
  <c r="D268"/>
  <c r="D133"/>
  <c r="D131"/>
  <c r="D130"/>
  <c r="D128"/>
  <c r="D127"/>
  <c r="D124"/>
  <c r="D123"/>
  <c r="D122"/>
  <c r="D121"/>
  <c r="D120"/>
  <c r="D119"/>
  <c r="D118"/>
  <c r="D117"/>
  <c r="D116"/>
  <c r="D115"/>
  <c r="D114"/>
  <c r="D113"/>
  <c r="D112"/>
  <c r="D111"/>
  <c r="D110"/>
  <c r="D92"/>
  <c r="D91"/>
  <c r="D90"/>
  <c r="D89"/>
  <c r="D88"/>
  <c r="D87"/>
  <c r="D86"/>
  <c r="D85"/>
  <c r="D84"/>
  <c r="D83"/>
  <c r="D82"/>
  <c r="D81"/>
  <c r="D80"/>
  <c r="D79"/>
  <c r="D78"/>
  <c r="D76"/>
  <c r="D75"/>
  <c r="D74"/>
  <c r="D73"/>
  <c r="D72"/>
  <c r="D71"/>
  <c r="D70"/>
  <c r="D69"/>
  <c r="D68"/>
  <c r="D67"/>
  <c r="D66"/>
  <c r="D65"/>
  <c r="D64"/>
  <c r="D63"/>
  <c r="D62"/>
  <c r="D59"/>
  <c r="D58"/>
  <c r="D57"/>
  <c r="D56"/>
  <c r="D55"/>
  <c r="D54"/>
  <c r="D53"/>
  <c r="D52"/>
  <c r="D51"/>
  <c r="D50"/>
  <c r="D49"/>
  <c r="D48"/>
  <c r="D47"/>
  <c r="D46"/>
  <c r="D45"/>
  <c r="D43"/>
  <c r="D42"/>
  <c r="D41"/>
  <c r="D40"/>
  <c r="D39"/>
  <c r="D38"/>
  <c r="D37"/>
  <c r="D36"/>
  <c r="D35"/>
  <c r="D34"/>
  <c r="D33"/>
  <c r="D32"/>
  <c r="D31"/>
  <c r="D30"/>
  <c r="D29"/>
  <c r="C308"/>
  <c r="C307"/>
  <c r="C306"/>
  <c r="C305"/>
  <c r="C304"/>
  <c r="C303"/>
  <c r="C302"/>
  <c r="C281"/>
  <c r="C292"/>
  <c r="C291"/>
  <c r="C290"/>
  <c r="C289"/>
  <c r="C288"/>
  <c r="C287"/>
  <c r="C286"/>
  <c r="C285"/>
  <c r="C284"/>
  <c r="C283"/>
  <c r="C282"/>
  <c r="C268"/>
  <c r="C279"/>
  <c r="C278"/>
  <c r="C277"/>
  <c r="C276"/>
  <c r="C275"/>
  <c r="C274"/>
  <c r="C273"/>
  <c r="C272"/>
  <c r="C271"/>
  <c r="C270"/>
  <c r="C269"/>
  <c r="C133"/>
  <c r="C131"/>
  <c r="C130"/>
  <c r="C128"/>
  <c r="C127"/>
  <c r="C110"/>
  <c r="C124"/>
  <c r="C123"/>
  <c r="C122"/>
  <c r="C121"/>
  <c r="C120"/>
  <c r="C119"/>
  <c r="C118"/>
  <c r="C117"/>
  <c r="C116"/>
  <c r="C115"/>
  <c r="C114"/>
  <c r="C113"/>
  <c r="C112"/>
  <c r="C111"/>
  <c r="B110"/>
  <c r="B124"/>
  <c r="B123"/>
  <c r="B122"/>
  <c r="B121"/>
  <c r="B120"/>
  <c r="B119"/>
  <c r="B118"/>
  <c r="B117"/>
  <c r="B116"/>
  <c r="B115"/>
  <c r="B114"/>
  <c r="B113"/>
  <c r="B112"/>
  <c r="B111"/>
  <c r="C78"/>
  <c r="C92"/>
  <c r="C91"/>
  <c r="C90"/>
  <c r="C89"/>
  <c r="C88"/>
  <c r="C87"/>
  <c r="C86"/>
  <c r="C85"/>
  <c r="C84"/>
  <c r="C83"/>
  <c r="C82"/>
  <c r="C81"/>
  <c r="C80"/>
  <c r="C79"/>
  <c r="B92"/>
  <c r="B91"/>
  <c r="B90"/>
  <c r="B89"/>
  <c r="B88"/>
  <c r="B87"/>
  <c r="B86"/>
  <c r="B85"/>
  <c r="B84"/>
  <c r="B83"/>
  <c r="B82"/>
  <c r="B81"/>
  <c r="B80"/>
  <c r="B79"/>
  <c r="B78"/>
  <c r="C62"/>
  <c r="C76"/>
  <c r="C75"/>
  <c r="C74"/>
  <c r="C73"/>
  <c r="C72"/>
  <c r="C71"/>
  <c r="C70"/>
  <c r="C69"/>
  <c r="C68"/>
  <c r="C67"/>
  <c r="C66"/>
  <c r="C65"/>
  <c r="C64"/>
  <c r="C63"/>
  <c r="B62"/>
  <c r="B76"/>
  <c r="B75"/>
  <c r="B74"/>
  <c r="B73"/>
  <c r="B72"/>
  <c r="B71"/>
  <c r="B70"/>
  <c r="B69"/>
  <c r="B68"/>
  <c r="B67"/>
  <c r="B66"/>
  <c r="B65"/>
  <c r="B64"/>
  <c r="B63"/>
  <c r="C45"/>
  <c r="C59"/>
  <c r="C58"/>
  <c r="C57"/>
  <c r="C56"/>
  <c r="C55"/>
  <c r="C54"/>
  <c r="C53"/>
  <c r="C52"/>
  <c r="C51"/>
  <c r="C50"/>
  <c r="C49"/>
  <c r="C48"/>
  <c r="C47"/>
  <c r="C46"/>
  <c r="B45"/>
  <c r="B59"/>
  <c r="B58"/>
  <c r="B57"/>
  <c r="B56"/>
  <c r="B55"/>
  <c r="B54"/>
  <c r="B53"/>
  <c r="B52"/>
  <c r="B51"/>
  <c r="B50"/>
  <c r="B49"/>
  <c r="B48"/>
  <c r="B47"/>
  <c r="B46"/>
  <c r="E94"/>
  <c r="G94"/>
  <c r="H94"/>
  <c r="K94"/>
  <c r="L94"/>
  <c r="M94"/>
  <c r="N94"/>
  <c r="O94"/>
  <c r="P94"/>
  <c r="Q94"/>
  <c r="R94"/>
  <c r="E95"/>
  <c r="H95"/>
  <c r="I95"/>
  <c r="K95"/>
  <c r="L95"/>
  <c r="M95"/>
  <c r="N95"/>
  <c r="O95"/>
  <c r="P95"/>
  <c r="Q95"/>
  <c r="R95"/>
  <c r="E96"/>
  <c r="G96"/>
  <c r="H96"/>
  <c r="I96"/>
  <c r="K96"/>
  <c r="L96"/>
  <c r="M96"/>
  <c r="N96"/>
  <c r="O96"/>
  <c r="P96"/>
  <c r="Q96"/>
  <c r="R96"/>
  <c r="E97"/>
  <c r="H97"/>
  <c r="I97"/>
  <c r="K97"/>
  <c r="L97"/>
  <c r="M97"/>
  <c r="N97"/>
  <c r="O97"/>
  <c r="P97"/>
  <c r="Q97"/>
  <c r="R97"/>
  <c r="E98"/>
  <c r="G98"/>
  <c r="H98"/>
  <c r="K98"/>
  <c r="L98"/>
  <c r="M98"/>
  <c r="N98"/>
  <c r="O98"/>
  <c r="P98"/>
  <c r="Q98"/>
  <c r="R98"/>
  <c r="E99"/>
  <c r="H99"/>
  <c r="I99"/>
  <c r="K99"/>
  <c r="L99"/>
  <c r="M99"/>
  <c r="N99"/>
  <c r="O99"/>
  <c r="P99"/>
  <c r="Q99"/>
  <c r="R99"/>
  <c r="E100"/>
  <c r="G100"/>
  <c r="H100"/>
  <c r="I100"/>
  <c r="K100"/>
  <c r="L100"/>
  <c r="M100"/>
  <c r="N100"/>
  <c r="O100"/>
  <c r="P100"/>
  <c r="Q100"/>
  <c r="R100"/>
  <c r="E101"/>
  <c r="H101"/>
  <c r="I101"/>
  <c r="K101"/>
  <c r="L101"/>
  <c r="M101"/>
  <c r="N101"/>
  <c r="O101"/>
  <c r="P101"/>
  <c r="Q101"/>
  <c r="R101"/>
  <c r="E102"/>
  <c r="G102"/>
  <c r="H102"/>
  <c r="K102"/>
  <c r="L102"/>
  <c r="M102"/>
  <c r="N102"/>
  <c r="O102"/>
  <c r="P102"/>
  <c r="Q102"/>
  <c r="R102"/>
  <c r="E103"/>
  <c r="H103"/>
  <c r="I103"/>
  <c r="K103"/>
  <c r="L103"/>
  <c r="M103"/>
  <c r="N103"/>
  <c r="O103"/>
  <c r="P103"/>
  <c r="Q103"/>
  <c r="R103"/>
  <c r="E104"/>
  <c r="G104"/>
  <c r="H104"/>
  <c r="I104"/>
  <c r="K104"/>
  <c r="L104"/>
  <c r="M104"/>
  <c r="N104"/>
  <c r="O104"/>
  <c r="P104"/>
  <c r="Q104"/>
  <c r="R104"/>
  <c r="E105"/>
  <c r="H105"/>
  <c r="I105"/>
  <c r="K105"/>
  <c r="L105"/>
  <c r="M105"/>
  <c r="N105"/>
  <c r="O105"/>
  <c r="P105"/>
  <c r="Q105"/>
  <c r="R105"/>
  <c r="E106"/>
  <c r="G106"/>
  <c r="H106"/>
  <c r="K106"/>
  <c r="L106"/>
  <c r="M106"/>
  <c r="N106"/>
  <c r="O106"/>
  <c r="P106"/>
  <c r="Q106"/>
  <c r="R106"/>
  <c r="E107"/>
  <c r="H107"/>
  <c r="I107"/>
  <c r="K107"/>
  <c r="L107"/>
  <c r="M107"/>
  <c r="N107"/>
  <c r="O107"/>
  <c r="P107"/>
  <c r="Q107"/>
  <c r="R107"/>
  <c r="E108"/>
  <c r="G108"/>
  <c r="H108"/>
  <c r="I108"/>
  <c r="K108"/>
  <c r="L108"/>
  <c r="M108"/>
  <c r="N108"/>
  <c r="O108"/>
  <c r="P108"/>
  <c r="Q108"/>
  <c r="R108"/>
  <c r="C43"/>
  <c r="C42"/>
  <c r="C41"/>
  <c r="C40"/>
  <c r="C39"/>
  <c r="C38"/>
  <c r="C37"/>
  <c r="C36"/>
  <c r="C35"/>
  <c r="C34"/>
  <c r="C33"/>
  <c r="C32"/>
  <c r="C31"/>
  <c r="C30"/>
  <c r="C29"/>
  <c r="B43"/>
  <c r="B42"/>
  <c r="B41"/>
  <c r="B40"/>
  <c r="B39"/>
  <c r="B38"/>
  <c r="B37"/>
  <c r="B36"/>
  <c r="B35"/>
  <c r="B34"/>
  <c r="B33"/>
  <c r="B32"/>
  <c r="B31"/>
  <c r="B30"/>
  <c r="B29"/>
  <c r="R295"/>
  <c r="Q295"/>
  <c r="P295"/>
  <c r="O295"/>
  <c r="N295"/>
  <c r="M295"/>
  <c r="L295"/>
  <c r="K295"/>
  <c r="J295"/>
  <c r="I295"/>
  <c r="H295"/>
  <c r="G295"/>
  <c r="F295"/>
  <c r="E295"/>
  <c r="D295"/>
  <c r="C295"/>
  <c r="R294"/>
  <c r="Q294"/>
  <c r="P294"/>
  <c r="O294"/>
  <c r="N294"/>
  <c r="M294"/>
  <c r="L294"/>
  <c r="K294"/>
  <c r="J294"/>
  <c r="I294"/>
  <c r="H294"/>
  <c r="G294"/>
  <c r="F294"/>
  <c r="E294"/>
  <c r="D294"/>
  <c r="C294"/>
  <c r="R300"/>
  <c r="R299"/>
  <c r="R298"/>
  <c r="R297"/>
  <c r="R265"/>
  <c r="R264"/>
  <c r="R263"/>
  <c r="R262"/>
  <c r="R261"/>
  <c r="R260"/>
  <c r="R259"/>
  <c r="R258"/>
  <c r="R257"/>
  <c r="R256"/>
  <c r="R255"/>
  <c r="R254"/>
  <c r="R253"/>
  <c r="R252"/>
  <c r="R251"/>
  <c r="R250"/>
  <c r="R248"/>
  <c r="R247"/>
  <c r="R246"/>
  <c r="R245"/>
  <c r="R244"/>
  <c r="R243"/>
  <c r="R242"/>
  <c r="R241"/>
  <c r="R240"/>
  <c r="R239"/>
  <c r="R238"/>
  <c r="R237"/>
  <c r="R236"/>
  <c r="R235"/>
  <c r="R234"/>
  <c r="R232"/>
  <c r="R231"/>
  <c r="R230"/>
  <c r="R229"/>
  <c r="R228"/>
  <c r="R227"/>
  <c r="R226"/>
  <c r="R225"/>
  <c r="R224"/>
  <c r="R223"/>
  <c r="R222"/>
  <c r="R221"/>
  <c r="R220"/>
  <c r="R219"/>
  <c r="R218"/>
  <c r="R216"/>
  <c r="R215"/>
  <c r="R214"/>
  <c r="R213"/>
  <c r="R212"/>
  <c r="R211"/>
  <c r="R210"/>
  <c r="R209"/>
  <c r="R208"/>
  <c r="R207"/>
  <c r="R206"/>
  <c r="R205"/>
  <c r="R204"/>
  <c r="R203"/>
  <c r="R202"/>
  <c r="R199"/>
  <c r="R198"/>
  <c r="R197"/>
  <c r="R196"/>
  <c r="R195"/>
  <c r="R194"/>
  <c r="R193"/>
  <c r="R192"/>
  <c r="R191"/>
  <c r="R190"/>
  <c r="R189"/>
  <c r="R188"/>
  <c r="R187"/>
  <c r="R186"/>
  <c r="R185"/>
  <c r="R184"/>
  <c r="R182"/>
  <c r="R181"/>
  <c r="R180"/>
  <c r="R179"/>
  <c r="R178"/>
  <c r="R177"/>
  <c r="R176"/>
  <c r="R175"/>
  <c r="R174"/>
  <c r="R173"/>
  <c r="R172"/>
  <c r="R171"/>
  <c r="R170"/>
  <c r="R169"/>
  <c r="R168"/>
  <c r="R166"/>
  <c r="R165"/>
  <c r="R164"/>
  <c r="R163"/>
  <c r="R162"/>
  <c r="R161"/>
  <c r="R160"/>
  <c r="R159"/>
  <c r="R158"/>
  <c r="R157"/>
  <c r="R156"/>
  <c r="R155"/>
  <c r="R154"/>
  <c r="R153"/>
  <c r="R152"/>
  <c r="R150"/>
  <c r="R149"/>
  <c r="R148"/>
  <c r="R147"/>
  <c r="R146"/>
  <c r="R145"/>
  <c r="R144"/>
  <c r="R143"/>
  <c r="R142"/>
  <c r="R141"/>
  <c r="R140"/>
  <c r="R139"/>
  <c r="R138"/>
  <c r="R137"/>
  <c r="R136"/>
  <c r="R25"/>
  <c r="R17"/>
  <c r="R16"/>
  <c r="R15"/>
  <c r="R13"/>
  <c r="R10"/>
  <c r="Q300"/>
  <c r="Q299"/>
  <c r="Q298"/>
  <c r="Q297"/>
  <c r="Q265"/>
  <c r="Q264"/>
  <c r="Q263"/>
  <c r="Q262"/>
  <c r="Q261"/>
  <c r="Q260"/>
  <c r="Q259"/>
  <c r="Q258"/>
  <c r="Q257"/>
  <c r="Q256"/>
  <c r="Q255"/>
  <c r="Q254"/>
  <c r="Q253"/>
  <c r="Q252"/>
  <c r="Q251"/>
  <c r="Q250"/>
  <c r="Q248"/>
  <c r="Q247"/>
  <c r="Q246"/>
  <c r="Q245"/>
  <c r="Q244"/>
  <c r="Q243"/>
  <c r="Q242"/>
  <c r="Q241"/>
  <c r="Q240"/>
  <c r="Q239"/>
  <c r="Q238"/>
  <c r="Q237"/>
  <c r="Q236"/>
  <c r="Q235"/>
  <c r="Q234"/>
  <c r="Q232"/>
  <c r="Q231"/>
  <c r="Q230"/>
  <c r="Q229"/>
  <c r="Q228"/>
  <c r="Q227"/>
  <c r="Q226"/>
  <c r="Q225"/>
  <c r="Q224"/>
  <c r="Q223"/>
  <c r="Q222"/>
  <c r="Q221"/>
  <c r="Q220"/>
  <c r="Q219"/>
  <c r="Q218"/>
  <c r="Q216"/>
  <c r="Q215"/>
  <c r="Q214"/>
  <c r="Q213"/>
  <c r="Q212"/>
  <c r="Q211"/>
  <c r="Q210"/>
  <c r="Q209"/>
  <c r="Q208"/>
  <c r="Q207"/>
  <c r="Q206"/>
  <c r="Q205"/>
  <c r="Q204"/>
  <c r="Q203"/>
  <c r="Q202"/>
  <c r="Q199"/>
  <c r="Q198"/>
  <c r="Q197"/>
  <c r="Q196"/>
  <c r="Q195"/>
  <c r="Q194"/>
  <c r="Q193"/>
  <c r="Q192"/>
  <c r="Q191"/>
  <c r="Q190"/>
  <c r="Q189"/>
  <c r="Q188"/>
  <c r="Q187"/>
  <c r="Q186"/>
  <c r="Q185"/>
  <c r="Q184"/>
  <c r="Q182"/>
  <c r="Q181"/>
  <c r="Q180"/>
  <c r="Q179"/>
  <c r="Q178"/>
  <c r="Q177"/>
  <c r="Q176"/>
  <c r="Q175"/>
  <c r="Q174"/>
  <c r="Q173"/>
  <c r="Q172"/>
  <c r="Q171"/>
  <c r="Q170"/>
  <c r="Q169"/>
  <c r="Q168"/>
  <c r="Q166"/>
  <c r="Q165"/>
  <c r="Q164"/>
  <c r="Q163"/>
  <c r="Q162"/>
  <c r="Q161"/>
  <c r="Q160"/>
  <c r="Q159"/>
  <c r="Q158"/>
  <c r="Q157"/>
  <c r="Q156"/>
  <c r="Q155"/>
  <c r="Q154"/>
  <c r="Q153"/>
  <c r="Q152"/>
  <c r="Q150"/>
  <c r="Q149"/>
  <c r="Q148"/>
  <c r="Q147"/>
  <c r="Q146"/>
  <c r="Q145"/>
  <c r="Q144"/>
  <c r="Q143"/>
  <c r="Q142"/>
  <c r="Q141"/>
  <c r="Q140"/>
  <c r="Q139"/>
  <c r="Q138"/>
  <c r="Q137"/>
  <c r="Q136"/>
  <c r="Q25"/>
  <c r="Q17"/>
  <c r="Q16"/>
  <c r="Q15"/>
  <c r="Q13"/>
  <c r="Q10"/>
  <c r="P300"/>
  <c r="P299"/>
  <c r="P298"/>
  <c r="P297"/>
  <c r="P265"/>
  <c r="P264"/>
  <c r="P263"/>
  <c r="P262"/>
  <c r="P261"/>
  <c r="P260"/>
  <c r="P259"/>
  <c r="P258"/>
  <c r="P257"/>
  <c r="P256"/>
  <c r="P255"/>
  <c r="P254"/>
  <c r="P253"/>
  <c r="P252"/>
  <c r="P251"/>
  <c r="P250"/>
  <c r="P248"/>
  <c r="P247"/>
  <c r="P246"/>
  <c r="P245"/>
  <c r="P244"/>
  <c r="P243"/>
  <c r="P242"/>
  <c r="P241"/>
  <c r="P240"/>
  <c r="P239"/>
  <c r="P238"/>
  <c r="P237"/>
  <c r="P236"/>
  <c r="P235"/>
  <c r="P234"/>
  <c r="P232"/>
  <c r="P231"/>
  <c r="P230"/>
  <c r="P229"/>
  <c r="P228"/>
  <c r="P227"/>
  <c r="P226"/>
  <c r="P225"/>
  <c r="P224"/>
  <c r="P223"/>
  <c r="P222"/>
  <c r="P221"/>
  <c r="P220"/>
  <c r="P219"/>
  <c r="P218"/>
  <c r="P216"/>
  <c r="P215"/>
  <c r="P214"/>
  <c r="P213"/>
  <c r="P212"/>
  <c r="P211"/>
  <c r="P210"/>
  <c r="P209"/>
  <c r="P208"/>
  <c r="P207"/>
  <c r="P206"/>
  <c r="P205"/>
  <c r="P204"/>
  <c r="P203"/>
  <c r="P202"/>
  <c r="P199"/>
  <c r="P198"/>
  <c r="P197"/>
  <c r="P196"/>
  <c r="P195"/>
  <c r="P194"/>
  <c r="P193"/>
  <c r="P192"/>
  <c r="P191"/>
  <c r="P190"/>
  <c r="P189"/>
  <c r="P188"/>
  <c r="P187"/>
  <c r="P186"/>
  <c r="P185"/>
  <c r="P184"/>
  <c r="P182"/>
  <c r="P181"/>
  <c r="P180"/>
  <c r="P179"/>
  <c r="P178"/>
  <c r="P177"/>
  <c r="P176"/>
  <c r="P175"/>
  <c r="P174"/>
  <c r="P173"/>
  <c r="P172"/>
  <c r="P171"/>
  <c r="P170"/>
  <c r="P169"/>
  <c r="P168"/>
  <c r="P166"/>
  <c r="P165"/>
  <c r="P164"/>
  <c r="P163"/>
  <c r="P162"/>
  <c r="P161"/>
  <c r="P160"/>
  <c r="P159"/>
  <c r="P158"/>
  <c r="P157"/>
  <c r="P156"/>
  <c r="P155"/>
  <c r="P154"/>
  <c r="P153"/>
  <c r="P152"/>
  <c r="P150"/>
  <c r="P149"/>
  <c r="P148"/>
  <c r="P147"/>
  <c r="P146"/>
  <c r="P145"/>
  <c r="P144"/>
  <c r="P143"/>
  <c r="P142"/>
  <c r="P141"/>
  <c r="P140"/>
  <c r="P139"/>
  <c r="P138"/>
  <c r="P137"/>
  <c r="P136"/>
  <c r="P25"/>
  <c r="P17"/>
  <c r="P16"/>
  <c r="P15"/>
  <c r="P13"/>
  <c r="P10"/>
  <c r="O300"/>
  <c r="O299"/>
  <c r="O298"/>
  <c r="O297"/>
  <c r="O265"/>
  <c r="O264"/>
  <c r="O263"/>
  <c r="O262"/>
  <c r="O261"/>
  <c r="O260"/>
  <c r="O259"/>
  <c r="O258"/>
  <c r="O257"/>
  <c r="O256"/>
  <c r="O255"/>
  <c r="O254"/>
  <c r="O253"/>
  <c r="O252"/>
  <c r="O251"/>
  <c r="O250"/>
  <c r="O248"/>
  <c r="O247"/>
  <c r="O246"/>
  <c r="O245"/>
  <c r="O244"/>
  <c r="O243"/>
  <c r="O242"/>
  <c r="O241"/>
  <c r="O240"/>
  <c r="O239"/>
  <c r="O238"/>
  <c r="O237"/>
  <c r="O236"/>
  <c r="O235"/>
  <c r="O234"/>
  <c r="O232"/>
  <c r="O231"/>
  <c r="O230"/>
  <c r="O229"/>
  <c r="O228"/>
  <c r="O227"/>
  <c r="O226"/>
  <c r="O225"/>
  <c r="O224"/>
  <c r="O223"/>
  <c r="O222"/>
  <c r="O221"/>
  <c r="O220"/>
  <c r="O219"/>
  <c r="O218"/>
  <c r="O216"/>
  <c r="O215"/>
  <c r="O214"/>
  <c r="O213"/>
  <c r="O212"/>
  <c r="O211"/>
  <c r="O210"/>
  <c r="O209"/>
  <c r="O208"/>
  <c r="O207"/>
  <c r="O206"/>
  <c r="O205"/>
  <c r="O204"/>
  <c r="O203"/>
  <c r="O202"/>
  <c r="O199"/>
  <c r="O198"/>
  <c r="O197"/>
  <c r="O196"/>
  <c r="O195"/>
  <c r="O194"/>
  <c r="O193"/>
  <c r="O192"/>
  <c r="O191"/>
  <c r="O190"/>
  <c r="O189"/>
  <c r="O188"/>
  <c r="O187"/>
  <c r="O186"/>
  <c r="O185"/>
  <c r="O184"/>
  <c r="O182"/>
  <c r="O181"/>
  <c r="O180"/>
  <c r="O179"/>
  <c r="O178"/>
  <c r="O177"/>
  <c r="O176"/>
  <c r="O175"/>
  <c r="O174"/>
  <c r="O173"/>
  <c r="O172"/>
  <c r="O171"/>
  <c r="O170"/>
  <c r="O169"/>
  <c r="O168"/>
  <c r="O166"/>
  <c r="O165"/>
  <c r="O164"/>
  <c r="O163"/>
  <c r="O162"/>
  <c r="O161"/>
  <c r="O160"/>
  <c r="O159"/>
  <c r="O158"/>
  <c r="O157"/>
  <c r="O156"/>
  <c r="O155"/>
  <c r="O154"/>
  <c r="O153"/>
  <c r="O152"/>
  <c r="O150"/>
  <c r="O149"/>
  <c r="O148"/>
  <c r="O147"/>
  <c r="O146"/>
  <c r="O145"/>
  <c r="O144"/>
  <c r="O143"/>
  <c r="O142"/>
  <c r="O141"/>
  <c r="O140"/>
  <c r="O139"/>
  <c r="O138"/>
  <c r="O137"/>
  <c r="O136"/>
  <c r="O25"/>
  <c r="O17"/>
  <c r="O16"/>
  <c r="O15"/>
  <c r="O13"/>
  <c r="O10"/>
  <c r="N300"/>
  <c r="N299"/>
  <c r="N298"/>
  <c r="N297"/>
  <c r="N265"/>
  <c r="N264"/>
  <c r="N263"/>
  <c r="N262"/>
  <c r="N261"/>
  <c r="N260"/>
  <c r="N259"/>
  <c r="N258"/>
  <c r="N257"/>
  <c r="N256"/>
  <c r="N255"/>
  <c r="N254"/>
  <c r="N253"/>
  <c r="N252"/>
  <c r="N251"/>
  <c r="N250"/>
  <c r="N248"/>
  <c r="N247"/>
  <c r="N246"/>
  <c r="N245"/>
  <c r="N244"/>
  <c r="N243"/>
  <c r="N242"/>
  <c r="N241"/>
  <c r="N240"/>
  <c r="N239"/>
  <c r="N238"/>
  <c r="N237"/>
  <c r="N236"/>
  <c r="N235"/>
  <c r="N234"/>
  <c r="N232"/>
  <c r="N231"/>
  <c r="N230"/>
  <c r="N229"/>
  <c r="N228"/>
  <c r="N227"/>
  <c r="N226"/>
  <c r="N225"/>
  <c r="N224"/>
  <c r="N223"/>
  <c r="N222"/>
  <c r="N221"/>
  <c r="N220"/>
  <c r="N219"/>
  <c r="N218"/>
  <c r="N216"/>
  <c r="N215"/>
  <c r="N214"/>
  <c r="N213"/>
  <c r="N212"/>
  <c r="N211"/>
  <c r="N210"/>
  <c r="N209"/>
  <c r="N208"/>
  <c r="N207"/>
  <c r="N206"/>
  <c r="N205"/>
  <c r="N204"/>
  <c r="N203"/>
  <c r="N202"/>
  <c r="N199"/>
  <c r="N198"/>
  <c r="N197"/>
  <c r="N196"/>
  <c r="N195"/>
  <c r="N194"/>
  <c r="N193"/>
  <c r="N192"/>
  <c r="N191"/>
  <c r="N190"/>
  <c r="N189"/>
  <c r="N188"/>
  <c r="N187"/>
  <c r="N186"/>
  <c r="N185"/>
  <c r="N184"/>
  <c r="N182"/>
  <c r="N181"/>
  <c r="N180"/>
  <c r="N179"/>
  <c r="N178"/>
  <c r="N177"/>
  <c r="N176"/>
  <c r="N175"/>
  <c r="N174"/>
  <c r="N173"/>
  <c r="N172"/>
  <c r="N171"/>
  <c r="N170"/>
  <c r="N169"/>
  <c r="N168"/>
  <c r="N166"/>
  <c r="N165"/>
  <c r="N164"/>
  <c r="N163"/>
  <c r="N162"/>
  <c r="N161"/>
  <c r="N160"/>
  <c r="N159"/>
  <c r="N158"/>
  <c r="N157"/>
  <c r="N156"/>
  <c r="N155"/>
  <c r="N154"/>
  <c r="N153"/>
  <c r="N152"/>
  <c r="N150"/>
  <c r="N149"/>
  <c r="N148"/>
  <c r="N147"/>
  <c r="N146"/>
  <c r="N145"/>
  <c r="N144"/>
  <c r="N143"/>
  <c r="N142"/>
  <c r="N141"/>
  <c r="N140"/>
  <c r="N139"/>
  <c r="N138"/>
  <c r="N137"/>
  <c r="N136"/>
  <c r="N25"/>
  <c r="N17"/>
  <c r="N16"/>
  <c r="N15"/>
  <c r="N13"/>
  <c r="N10"/>
  <c r="M300"/>
  <c r="M299"/>
  <c r="M298"/>
  <c r="M297"/>
  <c r="M265"/>
  <c r="M264"/>
  <c r="M263"/>
  <c r="M262"/>
  <c r="M261"/>
  <c r="M260"/>
  <c r="M259"/>
  <c r="M258"/>
  <c r="M257"/>
  <c r="M256"/>
  <c r="M255"/>
  <c r="M254"/>
  <c r="M253"/>
  <c r="M252"/>
  <c r="M251"/>
  <c r="M250"/>
  <c r="M248"/>
  <c r="M247"/>
  <c r="M246"/>
  <c r="M245"/>
  <c r="M244"/>
  <c r="M243"/>
  <c r="M242"/>
  <c r="M241"/>
  <c r="M240"/>
  <c r="M239"/>
  <c r="M238"/>
  <c r="M237"/>
  <c r="M236"/>
  <c r="M235"/>
  <c r="M234"/>
  <c r="M232"/>
  <c r="M231"/>
  <c r="M230"/>
  <c r="M229"/>
  <c r="M228"/>
  <c r="M227"/>
  <c r="M226"/>
  <c r="M225"/>
  <c r="M224"/>
  <c r="M223"/>
  <c r="M222"/>
  <c r="M221"/>
  <c r="M220"/>
  <c r="M219"/>
  <c r="M218"/>
  <c r="M216"/>
  <c r="M215"/>
  <c r="M214"/>
  <c r="M213"/>
  <c r="M212"/>
  <c r="M211"/>
  <c r="M210"/>
  <c r="M209"/>
  <c r="M208"/>
  <c r="M207"/>
  <c r="M206"/>
  <c r="M205"/>
  <c r="M204"/>
  <c r="M203"/>
  <c r="M202"/>
  <c r="M199"/>
  <c r="M198"/>
  <c r="M197"/>
  <c r="M196"/>
  <c r="M195"/>
  <c r="M194"/>
  <c r="M193"/>
  <c r="M192"/>
  <c r="M191"/>
  <c r="M190"/>
  <c r="M189"/>
  <c r="M188"/>
  <c r="M187"/>
  <c r="M186"/>
  <c r="M185"/>
  <c r="M184"/>
  <c r="M182"/>
  <c r="M181"/>
  <c r="M180"/>
  <c r="M179"/>
  <c r="M178"/>
  <c r="M177"/>
  <c r="M176"/>
  <c r="M175"/>
  <c r="M174"/>
  <c r="M173"/>
  <c r="M172"/>
  <c r="M171"/>
  <c r="M170"/>
  <c r="M169"/>
  <c r="M168"/>
  <c r="M166"/>
  <c r="M165"/>
  <c r="M164"/>
  <c r="M163"/>
  <c r="M162"/>
  <c r="M161"/>
  <c r="M160"/>
  <c r="M159"/>
  <c r="M158"/>
  <c r="M157"/>
  <c r="M156"/>
  <c r="M155"/>
  <c r="M154"/>
  <c r="M153"/>
  <c r="M152"/>
  <c r="M150"/>
  <c r="M149"/>
  <c r="M148"/>
  <c r="M147"/>
  <c r="M146"/>
  <c r="M145"/>
  <c r="M144"/>
  <c r="M143"/>
  <c r="M142"/>
  <c r="M141"/>
  <c r="M140"/>
  <c r="M139"/>
  <c r="M138"/>
  <c r="M137"/>
  <c r="M136"/>
  <c r="M25"/>
  <c r="M17"/>
  <c r="M16"/>
  <c r="M15"/>
  <c r="M13"/>
  <c r="M10"/>
  <c r="L300"/>
  <c r="L299"/>
  <c r="L298"/>
  <c r="L297"/>
  <c r="L265"/>
  <c r="L264"/>
  <c r="L263"/>
  <c r="L262"/>
  <c r="L261"/>
  <c r="L260"/>
  <c r="L259"/>
  <c r="L258"/>
  <c r="L257"/>
  <c r="L256"/>
  <c r="L255"/>
  <c r="L254"/>
  <c r="L253"/>
  <c r="L252"/>
  <c r="L251"/>
  <c r="L250"/>
  <c r="L248"/>
  <c r="L247"/>
  <c r="L246"/>
  <c r="L245"/>
  <c r="L244"/>
  <c r="L243"/>
  <c r="L242"/>
  <c r="L241"/>
  <c r="L240"/>
  <c r="L239"/>
  <c r="L238"/>
  <c r="L237"/>
  <c r="L236"/>
  <c r="L235"/>
  <c r="L234"/>
  <c r="L232"/>
  <c r="L231"/>
  <c r="L230"/>
  <c r="L229"/>
  <c r="L228"/>
  <c r="L227"/>
  <c r="L226"/>
  <c r="L225"/>
  <c r="L224"/>
  <c r="L223"/>
  <c r="L222"/>
  <c r="L221"/>
  <c r="L220"/>
  <c r="L219"/>
  <c r="L218"/>
  <c r="L216"/>
  <c r="L215"/>
  <c r="L214"/>
  <c r="L213"/>
  <c r="L212"/>
  <c r="L211"/>
  <c r="L210"/>
  <c r="L209"/>
  <c r="L208"/>
  <c r="L207"/>
  <c r="L206"/>
  <c r="L205"/>
  <c r="L204"/>
  <c r="L203"/>
  <c r="L202"/>
  <c r="L199"/>
  <c r="L198"/>
  <c r="L197"/>
  <c r="L196"/>
  <c r="L195"/>
  <c r="L194"/>
  <c r="L193"/>
  <c r="L192"/>
  <c r="L191"/>
  <c r="L190"/>
  <c r="L189"/>
  <c r="L188"/>
  <c r="L187"/>
  <c r="L186"/>
  <c r="L185"/>
  <c r="L184"/>
  <c r="L182"/>
  <c r="L181"/>
  <c r="L180"/>
  <c r="L179"/>
  <c r="L178"/>
  <c r="L177"/>
  <c r="L176"/>
  <c r="L175"/>
  <c r="L174"/>
  <c r="L173"/>
  <c r="L172"/>
  <c r="L171"/>
  <c r="L170"/>
  <c r="L169"/>
  <c r="L168"/>
  <c r="L166"/>
  <c r="L165"/>
  <c r="L164"/>
  <c r="L163"/>
  <c r="L162"/>
  <c r="L161"/>
  <c r="L160"/>
  <c r="L159"/>
  <c r="L158"/>
  <c r="L157"/>
  <c r="L156"/>
  <c r="L155"/>
  <c r="L154"/>
  <c r="L153"/>
  <c r="L152"/>
  <c r="L150"/>
  <c r="L149"/>
  <c r="L148"/>
  <c r="L147"/>
  <c r="L146"/>
  <c r="L145"/>
  <c r="L144"/>
  <c r="L143"/>
  <c r="L142"/>
  <c r="L141"/>
  <c r="L140"/>
  <c r="L139"/>
  <c r="L138"/>
  <c r="L137"/>
  <c r="L136"/>
  <c r="L25"/>
  <c r="L17"/>
  <c r="L16"/>
  <c r="L15"/>
  <c r="L13"/>
  <c r="L10"/>
  <c r="K300"/>
  <c r="K299"/>
  <c r="K298"/>
  <c r="K297"/>
  <c r="K265"/>
  <c r="K264"/>
  <c r="K263"/>
  <c r="K262"/>
  <c r="K261"/>
  <c r="K260"/>
  <c r="K259"/>
  <c r="K258"/>
  <c r="K257"/>
  <c r="K256"/>
  <c r="K255"/>
  <c r="K254"/>
  <c r="K253"/>
  <c r="K252"/>
  <c r="K251"/>
  <c r="K250"/>
  <c r="K248"/>
  <c r="K247"/>
  <c r="K246"/>
  <c r="K245"/>
  <c r="K244"/>
  <c r="K243"/>
  <c r="K242"/>
  <c r="K241"/>
  <c r="K240"/>
  <c r="K239"/>
  <c r="K238"/>
  <c r="K237"/>
  <c r="K236"/>
  <c r="K235"/>
  <c r="K234"/>
  <c r="K232"/>
  <c r="K231"/>
  <c r="K230"/>
  <c r="K229"/>
  <c r="K228"/>
  <c r="K227"/>
  <c r="K226"/>
  <c r="K225"/>
  <c r="K224"/>
  <c r="K223"/>
  <c r="K222"/>
  <c r="K221"/>
  <c r="K220"/>
  <c r="K219"/>
  <c r="K218"/>
  <c r="K216"/>
  <c r="K215"/>
  <c r="K214"/>
  <c r="K213"/>
  <c r="K212"/>
  <c r="K211"/>
  <c r="K210"/>
  <c r="K209"/>
  <c r="K208"/>
  <c r="K207"/>
  <c r="K206"/>
  <c r="K205"/>
  <c r="K204"/>
  <c r="K203"/>
  <c r="K202"/>
  <c r="K199"/>
  <c r="K198"/>
  <c r="K197"/>
  <c r="K196"/>
  <c r="K195"/>
  <c r="K194"/>
  <c r="K193"/>
  <c r="K192"/>
  <c r="K191"/>
  <c r="K190"/>
  <c r="K189"/>
  <c r="K188"/>
  <c r="K187"/>
  <c r="K186"/>
  <c r="K185"/>
  <c r="K184"/>
  <c r="K182"/>
  <c r="K181"/>
  <c r="K180"/>
  <c r="K179"/>
  <c r="K178"/>
  <c r="K177"/>
  <c r="K176"/>
  <c r="K175"/>
  <c r="K174"/>
  <c r="K173"/>
  <c r="K172"/>
  <c r="K171"/>
  <c r="K170"/>
  <c r="K169"/>
  <c r="K168"/>
  <c r="K166"/>
  <c r="K165"/>
  <c r="K164"/>
  <c r="K163"/>
  <c r="K162"/>
  <c r="K161"/>
  <c r="K160"/>
  <c r="K159"/>
  <c r="K158"/>
  <c r="K157"/>
  <c r="K156"/>
  <c r="K155"/>
  <c r="K154"/>
  <c r="K153"/>
  <c r="K152"/>
  <c r="K150"/>
  <c r="K149"/>
  <c r="K148"/>
  <c r="K147"/>
  <c r="K146"/>
  <c r="K145"/>
  <c r="K144"/>
  <c r="K143"/>
  <c r="K142"/>
  <c r="K141"/>
  <c r="K140"/>
  <c r="K139"/>
  <c r="K138"/>
  <c r="K137"/>
  <c r="K136"/>
  <c r="K25"/>
  <c r="K17"/>
  <c r="K16"/>
  <c r="K15"/>
  <c r="K13"/>
  <c r="K10"/>
  <c r="J300"/>
  <c r="J299"/>
  <c r="J298"/>
  <c r="J297"/>
  <c r="J265"/>
  <c r="J264"/>
  <c r="J263"/>
  <c r="J262"/>
  <c r="J261"/>
  <c r="J260"/>
  <c r="J259"/>
  <c r="J258"/>
  <c r="J257"/>
  <c r="J256"/>
  <c r="J255"/>
  <c r="J254"/>
  <c r="J253"/>
  <c r="J252"/>
  <c r="J251"/>
  <c r="J250"/>
  <c r="J248"/>
  <c r="J247"/>
  <c r="J246"/>
  <c r="J245"/>
  <c r="J244"/>
  <c r="J243"/>
  <c r="J242"/>
  <c r="J241"/>
  <c r="J240"/>
  <c r="J239"/>
  <c r="J238"/>
  <c r="J237"/>
  <c r="J236"/>
  <c r="J235"/>
  <c r="J234"/>
  <c r="J232"/>
  <c r="J231"/>
  <c r="J230"/>
  <c r="J229"/>
  <c r="J228"/>
  <c r="J227"/>
  <c r="J226"/>
  <c r="J225"/>
  <c r="J224"/>
  <c r="J223"/>
  <c r="J222"/>
  <c r="J221"/>
  <c r="J220"/>
  <c r="J219"/>
  <c r="J218"/>
  <c r="J216"/>
  <c r="J215"/>
  <c r="J214"/>
  <c r="J213"/>
  <c r="J212"/>
  <c r="J211"/>
  <c r="J210"/>
  <c r="J209"/>
  <c r="J208"/>
  <c r="J207"/>
  <c r="J206"/>
  <c r="J205"/>
  <c r="J204"/>
  <c r="J203"/>
  <c r="J202"/>
  <c r="J199"/>
  <c r="J198"/>
  <c r="J197"/>
  <c r="J196"/>
  <c r="J195"/>
  <c r="J194"/>
  <c r="J193"/>
  <c r="J192"/>
  <c r="J191"/>
  <c r="J190"/>
  <c r="J189"/>
  <c r="J188"/>
  <c r="J187"/>
  <c r="J186"/>
  <c r="J185"/>
  <c r="J184"/>
  <c r="J182"/>
  <c r="J181"/>
  <c r="J180"/>
  <c r="J179"/>
  <c r="J178"/>
  <c r="J177"/>
  <c r="J176"/>
  <c r="J175"/>
  <c r="J174"/>
  <c r="J173"/>
  <c r="J172"/>
  <c r="J171"/>
  <c r="J170"/>
  <c r="J169"/>
  <c r="J168"/>
  <c r="J166"/>
  <c r="J165"/>
  <c r="J164"/>
  <c r="J163"/>
  <c r="J162"/>
  <c r="J161"/>
  <c r="J160"/>
  <c r="J159"/>
  <c r="J158"/>
  <c r="J157"/>
  <c r="J156"/>
  <c r="J155"/>
  <c r="J154"/>
  <c r="J153"/>
  <c r="J152"/>
  <c r="J150"/>
  <c r="J149"/>
  <c r="J148"/>
  <c r="J147"/>
  <c r="J146"/>
  <c r="J145"/>
  <c r="J144"/>
  <c r="J143"/>
  <c r="J142"/>
  <c r="J141"/>
  <c r="J140"/>
  <c r="J139"/>
  <c r="J138"/>
  <c r="J137"/>
  <c r="J136"/>
  <c r="J25"/>
  <c r="J17"/>
  <c r="J16"/>
  <c r="J15"/>
  <c r="J13"/>
  <c r="J10"/>
  <c r="I300"/>
  <c r="I299"/>
  <c r="I298"/>
  <c r="I297"/>
  <c r="I265"/>
  <c r="I264"/>
  <c r="I263"/>
  <c r="I262"/>
  <c r="I261"/>
  <c r="I260"/>
  <c r="I259"/>
  <c r="I258"/>
  <c r="I257"/>
  <c r="I256"/>
  <c r="I255"/>
  <c r="I254"/>
  <c r="I253"/>
  <c r="I252"/>
  <c r="I251"/>
  <c r="I250"/>
  <c r="I248"/>
  <c r="I247"/>
  <c r="I246"/>
  <c r="I245"/>
  <c r="I244"/>
  <c r="I243"/>
  <c r="I242"/>
  <c r="I241"/>
  <c r="I240"/>
  <c r="I239"/>
  <c r="I238"/>
  <c r="I237"/>
  <c r="I236"/>
  <c r="I235"/>
  <c r="I234"/>
  <c r="I232"/>
  <c r="I231"/>
  <c r="I230"/>
  <c r="I229"/>
  <c r="I228"/>
  <c r="I227"/>
  <c r="I226"/>
  <c r="I225"/>
  <c r="I224"/>
  <c r="I223"/>
  <c r="I222"/>
  <c r="I221"/>
  <c r="I220"/>
  <c r="I219"/>
  <c r="I218"/>
  <c r="I216"/>
  <c r="I215"/>
  <c r="I214"/>
  <c r="I213"/>
  <c r="I212"/>
  <c r="I211"/>
  <c r="I210"/>
  <c r="I209"/>
  <c r="I208"/>
  <c r="I207"/>
  <c r="I206"/>
  <c r="I205"/>
  <c r="I204"/>
  <c r="I203"/>
  <c r="I202"/>
  <c r="I199"/>
  <c r="I198"/>
  <c r="I197"/>
  <c r="I196"/>
  <c r="I195"/>
  <c r="I194"/>
  <c r="I193"/>
  <c r="I192"/>
  <c r="I191"/>
  <c r="I190"/>
  <c r="I189"/>
  <c r="I188"/>
  <c r="I187"/>
  <c r="I186"/>
  <c r="I185"/>
  <c r="I184"/>
  <c r="I182"/>
  <c r="I181"/>
  <c r="I180"/>
  <c r="I179"/>
  <c r="I178"/>
  <c r="I177"/>
  <c r="I176"/>
  <c r="I175"/>
  <c r="I174"/>
  <c r="I173"/>
  <c r="I172"/>
  <c r="I171"/>
  <c r="I170"/>
  <c r="I169"/>
  <c r="I168"/>
  <c r="I166"/>
  <c r="I165"/>
  <c r="I164"/>
  <c r="I163"/>
  <c r="I162"/>
  <c r="I161"/>
  <c r="I160"/>
  <c r="I159"/>
  <c r="I158"/>
  <c r="I157"/>
  <c r="I156"/>
  <c r="I155"/>
  <c r="I154"/>
  <c r="I153"/>
  <c r="I152"/>
  <c r="I150"/>
  <c r="I149"/>
  <c r="I148"/>
  <c r="I147"/>
  <c r="I146"/>
  <c r="I145"/>
  <c r="I144"/>
  <c r="I143"/>
  <c r="I142"/>
  <c r="I141"/>
  <c r="I140"/>
  <c r="I139"/>
  <c r="I138"/>
  <c r="I137"/>
  <c r="I136"/>
  <c r="I25"/>
  <c r="I17"/>
  <c r="I16"/>
  <c r="I15"/>
  <c r="I13"/>
  <c r="I10"/>
  <c r="H300"/>
  <c r="H299"/>
  <c r="H298"/>
  <c r="H297"/>
  <c r="H265"/>
  <c r="H264"/>
  <c r="H263"/>
  <c r="H262"/>
  <c r="H261"/>
  <c r="H260"/>
  <c r="H259"/>
  <c r="H258"/>
  <c r="H257"/>
  <c r="H256"/>
  <c r="H255"/>
  <c r="H254"/>
  <c r="H253"/>
  <c r="H252"/>
  <c r="H251"/>
  <c r="H250"/>
  <c r="H248"/>
  <c r="H247"/>
  <c r="H246"/>
  <c r="H245"/>
  <c r="H244"/>
  <c r="H243"/>
  <c r="H242"/>
  <c r="H241"/>
  <c r="H240"/>
  <c r="H239"/>
  <c r="H238"/>
  <c r="H237"/>
  <c r="H236"/>
  <c r="H235"/>
  <c r="H234"/>
  <c r="H232"/>
  <c r="H231"/>
  <c r="H230"/>
  <c r="H229"/>
  <c r="H228"/>
  <c r="H227"/>
  <c r="H226"/>
  <c r="H225"/>
  <c r="H224"/>
  <c r="H223"/>
  <c r="H222"/>
  <c r="H221"/>
  <c r="H220"/>
  <c r="H219"/>
  <c r="H218"/>
  <c r="H216"/>
  <c r="H215"/>
  <c r="H214"/>
  <c r="H213"/>
  <c r="H212"/>
  <c r="H211"/>
  <c r="H210"/>
  <c r="H209"/>
  <c r="H208"/>
  <c r="H207"/>
  <c r="H206"/>
  <c r="H205"/>
  <c r="H204"/>
  <c r="H203"/>
  <c r="H202"/>
  <c r="H199"/>
  <c r="H198"/>
  <c r="H197"/>
  <c r="H196"/>
  <c r="H195"/>
  <c r="H194"/>
  <c r="H193"/>
  <c r="H192"/>
  <c r="H191"/>
  <c r="H190"/>
  <c r="H189"/>
  <c r="H188"/>
  <c r="H187"/>
  <c r="H186"/>
  <c r="H185"/>
  <c r="H184"/>
  <c r="H182"/>
  <c r="H181"/>
  <c r="H180"/>
  <c r="H179"/>
  <c r="H178"/>
  <c r="H177"/>
  <c r="H176"/>
  <c r="H175"/>
  <c r="H174"/>
  <c r="H173"/>
  <c r="H172"/>
  <c r="H171"/>
  <c r="H170"/>
  <c r="H169"/>
  <c r="H168"/>
  <c r="H166"/>
  <c r="H165"/>
  <c r="H164"/>
  <c r="H163"/>
  <c r="H162"/>
  <c r="H161"/>
  <c r="H160"/>
  <c r="H159"/>
  <c r="H158"/>
  <c r="H157"/>
  <c r="H156"/>
  <c r="H155"/>
  <c r="H154"/>
  <c r="H153"/>
  <c r="H152"/>
  <c r="H150"/>
  <c r="H149"/>
  <c r="H148"/>
  <c r="H147"/>
  <c r="H146"/>
  <c r="H145"/>
  <c r="H144"/>
  <c r="H143"/>
  <c r="H142"/>
  <c r="H141"/>
  <c r="H140"/>
  <c r="H139"/>
  <c r="H138"/>
  <c r="H137"/>
  <c r="H136"/>
  <c r="H25"/>
  <c r="H17"/>
  <c r="H16"/>
  <c r="H15"/>
  <c r="H13"/>
  <c r="H10"/>
  <c r="G300"/>
  <c r="G299"/>
  <c r="G298"/>
  <c r="G297"/>
  <c r="G265"/>
  <c r="G264"/>
  <c r="G263"/>
  <c r="G262"/>
  <c r="G261"/>
  <c r="G260"/>
  <c r="G259"/>
  <c r="G258"/>
  <c r="G257"/>
  <c r="G256"/>
  <c r="G255"/>
  <c r="G254"/>
  <c r="G253"/>
  <c r="G252"/>
  <c r="G251"/>
  <c r="G250"/>
  <c r="G248"/>
  <c r="G247"/>
  <c r="G246"/>
  <c r="G245"/>
  <c r="G244"/>
  <c r="G243"/>
  <c r="G242"/>
  <c r="G241"/>
  <c r="G240"/>
  <c r="G239"/>
  <c r="G238"/>
  <c r="G237"/>
  <c r="G236"/>
  <c r="G235"/>
  <c r="G234"/>
  <c r="G232"/>
  <c r="G231"/>
  <c r="G230"/>
  <c r="G229"/>
  <c r="G228"/>
  <c r="G227"/>
  <c r="G226"/>
  <c r="G225"/>
  <c r="G224"/>
  <c r="G223"/>
  <c r="G222"/>
  <c r="G221"/>
  <c r="G220"/>
  <c r="G219"/>
  <c r="G218"/>
  <c r="G216"/>
  <c r="G215"/>
  <c r="G214"/>
  <c r="G213"/>
  <c r="G212"/>
  <c r="G211"/>
  <c r="G210"/>
  <c r="G209"/>
  <c r="G208"/>
  <c r="G207"/>
  <c r="G206"/>
  <c r="G205"/>
  <c r="G204"/>
  <c r="G203"/>
  <c r="G202"/>
  <c r="G199"/>
  <c r="G198"/>
  <c r="G197"/>
  <c r="G196"/>
  <c r="G195"/>
  <c r="G194"/>
  <c r="G193"/>
  <c r="G192"/>
  <c r="G191"/>
  <c r="G190"/>
  <c r="G189"/>
  <c r="G188"/>
  <c r="G187"/>
  <c r="G186"/>
  <c r="G185"/>
  <c r="G184"/>
  <c r="G182"/>
  <c r="G181"/>
  <c r="G180"/>
  <c r="G179"/>
  <c r="G178"/>
  <c r="G177"/>
  <c r="G176"/>
  <c r="G175"/>
  <c r="G174"/>
  <c r="G173"/>
  <c r="G172"/>
  <c r="G171"/>
  <c r="G170"/>
  <c r="G169"/>
  <c r="G168"/>
  <c r="G166"/>
  <c r="G165"/>
  <c r="G164"/>
  <c r="G163"/>
  <c r="G162"/>
  <c r="G161"/>
  <c r="G160"/>
  <c r="G159"/>
  <c r="G158"/>
  <c r="G157"/>
  <c r="G156"/>
  <c r="G155"/>
  <c r="G154"/>
  <c r="G153"/>
  <c r="G152"/>
  <c r="G150"/>
  <c r="G149"/>
  <c r="G148"/>
  <c r="G147"/>
  <c r="G146"/>
  <c r="G145"/>
  <c r="G144"/>
  <c r="G143"/>
  <c r="G142"/>
  <c r="G141"/>
  <c r="G140"/>
  <c r="G139"/>
  <c r="G138"/>
  <c r="G137"/>
  <c r="G136"/>
  <c r="G25"/>
  <c r="G17"/>
  <c r="G16"/>
  <c r="G15"/>
  <c r="G13"/>
  <c r="G10"/>
  <c r="F300"/>
  <c r="F299"/>
  <c r="F298"/>
  <c r="F297"/>
  <c r="F265"/>
  <c r="F264"/>
  <c r="F263"/>
  <c r="F262"/>
  <c r="F261"/>
  <c r="F260"/>
  <c r="F259"/>
  <c r="F258"/>
  <c r="F257"/>
  <c r="F256"/>
  <c r="F255"/>
  <c r="F254"/>
  <c r="F253"/>
  <c r="F252"/>
  <c r="F251"/>
  <c r="F250"/>
  <c r="F248"/>
  <c r="F247"/>
  <c r="F246"/>
  <c r="F245"/>
  <c r="F244"/>
  <c r="F243"/>
  <c r="F242"/>
  <c r="F241"/>
  <c r="F240"/>
  <c r="F239"/>
  <c r="F238"/>
  <c r="F237"/>
  <c r="F236"/>
  <c r="F235"/>
  <c r="F234"/>
  <c r="F232"/>
  <c r="F231"/>
  <c r="F230"/>
  <c r="F229"/>
  <c r="F228"/>
  <c r="F227"/>
  <c r="F226"/>
  <c r="F225"/>
  <c r="F224"/>
  <c r="F223"/>
  <c r="F222"/>
  <c r="F221"/>
  <c r="F220"/>
  <c r="F219"/>
  <c r="F218"/>
  <c r="F216"/>
  <c r="F215"/>
  <c r="F214"/>
  <c r="F213"/>
  <c r="F212"/>
  <c r="F211"/>
  <c r="F210"/>
  <c r="F209"/>
  <c r="F208"/>
  <c r="F207"/>
  <c r="F206"/>
  <c r="F205"/>
  <c r="F204"/>
  <c r="F203"/>
  <c r="F202"/>
  <c r="F199"/>
  <c r="F198"/>
  <c r="F197"/>
  <c r="F196"/>
  <c r="F195"/>
  <c r="F194"/>
  <c r="F193"/>
  <c r="F192"/>
  <c r="F191"/>
  <c r="F190"/>
  <c r="F189"/>
  <c r="F188"/>
  <c r="F187"/>
  <c r="F186"/>
  <c r="F185"/>
  <c r="F184"/>
  <c r="F182"/>
  <c r="F181"/>
  <c r="F180"/>
  <c r="F179"/>
  <c r="F178"/>
  <c r="F177"/>
  <c r="F176"/>
  <c r="F175"/>
  <c r="F174"/>
  <c r="F173"/>
  <c r="F172"/>
  <c r="F171"/>
  <c r="F170"/>
  <c r="F169"/>
  <c r="F168"/>
  <c r="F166"/>
  <c r="F165"/>
  <c r="F164"/>
  <c r="F163"/>
  <c r="F162"/>
  <c r="F161"/>
  <c r="F160"/>
  <c r="F159"/>
  <c r="F158"/>
  <c r="F157"/>
  <c r="F156"/>
  <c r="F155"/>
  <c r="F154"/>
  <c r="F153"/>
  <c r="F152"/>
  <c r="F150"/>
  <c r="F149"/>
  <c r="F148"/>
  <c r="F147"/>
  <c r="F146"/>
  <c r="F145"/>
  <c r="F144"/>
  <c r="F143"/>
  <c r="F142"/>
  <c r="F141"/>
  <c r="F140"/>
  <c r="F139"/>
  <c r="F138"/>
  <c r="F137"/>
  <c r="F136"/>
  <c r="F25"/>
  <c r="F17"/>
  <c r="F16"/>
  <c r="F15"/>
  <c r="F13"/>
  <c r="F10"/>
  <c r="E300"/>
  <c r="E299"/>
  <c r="E298"/>
  <c r="E297"/>
  <c r="E265"/>
  <c r="E264"/>
  <c r="E263"/>
  <c r="E262"/>
  <c r="E261"/>
  <c r="E260"/>
  <c r="E259"/>
  <c r="E258"/>
  <c r="E257"/>
  <c r="E256"/>
  <c r="E255"/>
  <c r="E254"/>
  <c r="E253"/>
  <c r="E252"/>
  <c r="E251"/>
  <c r="E250"/>
  <c r="E248"/>
  <c r="E247"/>
  <c r="E246"/>
  <c r="E245"/>
  <c r="E244"/>
  <c r="E243"/>
  <c r="E242"/>
  <c r="E241"/>
  <c r="E240"/>
  <c r="E239"/>
  <c r="E238"/>
  <c r="E237"/>
  <c r="E236"/>
  <c r="E235"/>
  <c r="E234"/>
  <c r="E232"/>
  <c r="E231"/>
  <c r="E230"/>
  <c r="E229"/>
  <c r="E228"/>
  <c r="E227"/>
  <c r="E226"/>
  <c r="E225"/>
  <c r="E224"/>
  <c r="E223"/>
  <c r="E222"/>
  <c r="E221"/>
  <c r="E220"/>
  <c r="E219"/>
  <c r="E218"/>
  <c r="E216"/>
  <c r="E215"/>
  <c r="E214"/>
  <c r="E213"/>
  <c r="E212"/>
  <c r="E211"/>
  <c r="E210"/>
  <c r="E209"/>
  <c r="E208"/>
  <c r="E207"/>
  <c r="E206"/>
  <c r="E205"/>
  <c r="E204"/>
  <c r="E203"/>
  <c r="E202"/>
  <c r="E199"/>
  <c r="E198"/>
  <c r="E197"/>
  <c r="E196"/>
  <c r="E195"/>
  <c r="E194"/>
  <c r="E193"/>
  <c r="E192"/>
  <c r="E191"/>
  <c r="E190"/>
  <c r="E189"/>
  <c r="E188"/>
  <c r="E187"/>
  <c r="E186"/>
  <c r="E185"/>
  <c r="E184"/>
  <c r="E182"/>
  <c r="E181"/>
  <c r="E180"/>
  <c r="E179"/>
  <c r="E178"/>
  <c r="E177"/>
  <c r="E176"/>
  <c r="E175"/>
  <c r="E174"/>
  <c r="E173"/>
  <c r="E172"/>
  <c r="E171"/>
  <c r="E170"/>
  <c r="E169"/>
  <c r="E168"/>
  <c r="E166"/>
  <c r="E165"/>
  <c r="E164"/>
  <c r="E163"/>
  <c r="E162"/>
  <c r="E161"/>
  <c r="E160"/>
  <c r="E159"/>
  <c r="E158"/>
  <c r="E157"/>
  <c r="E156"/>
  <c r="E155"/>
  <c r="E154"/>
  <c r="E153"/>
  <c r="E152"/>
  <c r="E150"/>
  <c r="E149"/>
  <c r="E148"/>
  <c r="E147"/>
  <c r="E146"/>
  <c r="E145"/>
  <c r="E144"/>
  <c r="E143"/>
  <c r="E142"/>
  <c r="E141"/>
  <c r="E140"/>
  <c r="E139"/>
  <c r="E138"/>
  <c r="E137"/>
  <c r="E136"/>
  <c r="E25"/>
  <c r="E17"/>
  <c r="E16"/>
  <c r="E15"/>
  <c r="E13"/>
  <c r="E10"/>
  <c r="D300"/>
  <c r="D299"/>
  <c r="D298"/>
  <c r="D297"/>
  <c r="D265"/>
  <c r="D264"/>
  <c r="D263"/>
  <c r="D262"/>
  <c r="D261"/>
  <c r="D260"/>
  <c r="D259"/>
  <c r="D258"/>
  <c r="D257"/>
  <c r="D256"/>
  <c r="D255"/>
  <c r="D254"/>
  <c r="D253"/>
  <c r="D252"/>
  <c r="D251"/>
  <c r="D250"/>
  <c r="D248"/>
  <c r="D247"/>
  <c r="D246"/>
  <c r="D245"/>
  <c r="D244"/>
  <c r="D243"/>
  <c r="D242"/>
  <c r="D241"/>
  <c r="D240"/>
  <c r="D239"/>
  <c r="D238"/>
  <c r="D237"/>
  <c r="D236"/>
  <c r="D235"/>
  <c r="D234"/>
  <c r="D232"/>
  <c r="D231"/>
  <c r="D230"/>
  <c r="D229"/>
  <c r="D228"/>
  <c r="D227"/>
  <c r="D226"/>
  <c r="D225"/>
  <c r="D224"/>
  <c r="D223"/>
  <c r="D222"/>
  <c r="D221"/>
  <c r="D220"/>
  <c r="D219"/>
  <c r="D218"/>
  <c r="D216"/>
  <c r="D215"/>
  <c r="D214"/>
  <c r="D213"/>
  <c r="D212"/>
  <c r="D211"/>
  <c r="D210"/>
  <c r="D209"/>
  <c r="D208"/>
  <c r="D207"/>
  <c r="D206"/>
  <c r="D205"/>
  <c r="D204"/>
  <c r="D203"/>
  <c r="D202"/>
  <c r="D199"/>
  <c r="D198"/>
  <c r="D197"/>
  <c r="D196"/>
  <c r="D195"/>
  <c r="D194"/>
  <c r="D193"/>
  <c r="D192"/>
  <c r="D191"/>
  <c r="D190"/>
  <c r="D189"/>
  <c r="D188"/>
  <c r="D187"/>
  <c r="D186"/>
  <c r="D185"/>
  <c r="D184"/>
  <c r="D182"/>
  <c r="D181"/>
  <c r="D180"/>
  <c r="D179"/>
  <c r="D178"/>
  <c r="D177"/>
  <c r="D176"/>
  <c r="D175"/>
  <c r="D174"/>
  <c r="D173"/>
  <c r="D172"/>
  <c r="D171"/>
  <c r="D170"/>
  <c r="D169"/>
  <c r="D168"/>
  <c r="D166"/>
  <c r="D165"/>
  <c r="D164"/>
  <c r="D163"/>
  <c r="D162"/>
  <c r="D161"/>
  <c r="D160"/>
  <c r="D159"/>
  <c r="D158"/>
  <c r="D157"/>
  <c r="D156"/>
  <c r="D155"/>
  <c r="D154"/>
  <c r="D153"/>
  <c r="D152"/>
  <c r="D150"/>
  <c r="D149"/>
  <c r="D148"/>
  <c r="D147"/>
  <c r="D146"/>
  <c r="D145"/>
  <c r="D144"/>
  <c r="D143"/>
  <c r="D142"/>
  <c r="D141"/>
  <c r="D140"/>
  <c r="D139"/>
  <c r="D138"/>
  <c r="D137"/>
  <c r="D136"/>
  <c r="D25"/>
  <c r="D17"/>
  <c r="D16"/>
  <c r="D15"/>
  <c r="D13"/>
  <c r="D10"/>
  <c r="C300"/>
  <c r="C299"/>
  <c r="C298"/>
  <c r="C297"/>
  <c r="C265"/>
  <c r="C264"/>
  <c r="C263"/>
  <c r="C262"/>
  <c r="C261"/>
  <c r="C260"/>
  <c r="C259"/>
  <c r="C258"/>
  <c r="C257"/>
  <c r="C256"/>
  <c r="C255"/>
  <c r="C254"/>
  <c r="C253"/>
  <c r="C252"/>
  <c r="C251"/>
  <c r="C250"/>
  <c r="C248"/>
  <c r="C247"/>
  <c r="C246"/>
  <c r="C245"/>
  <c r="C244"/>
  <c r="C243"/>
  <c r="C242"/>
  <c r="C241"/>
  <c r="C240"/>
  <c r="C239"/>
  <c r="C238"/>
  <c r="C237"/>
  <c r="C236"/>
  <c r="C235"/>
  <c r="C234"/>
  <c r="C232"/>
  <c r="C231"/>
  <c r="C230"/>
  <c r="C229"/>
  <c r="C228"/>
  <c r="C227"/>
  <c r="C226"/>
  <c r="C225"/>
  <c r="C224"/>
  <c r="C223"/>
  <c r="C222"/>
  <c r="C221"/>
  <c r="C220"/>
  <c r="C219"/>
  <c r="C218"/>
  <c r="C216"/>
  <c r="C215"/>
  <c r="C214"/>
  <c r="C213"/>
  <c r="C212"/>
  <c r="C211"/>
  <c r="C210"/>
  <c r="C209"/>
  <c r="C208"/>
  <c r="C207"/>
  <c r="C206"/>
  <c r="C205"/>
  <c r="C204"/>
  <c r="C203"/>
  <c r="C202"/>
  <c r="C199"/>
  <c r="C198"/>
  <c r="C197"/>
  <c r="C196"/>
  <c r="C195"/>
  <c r="C194"/>
  <c r="C193"/>
  <c r="C192"/>
  <c r="C191"/>
  <c r="C190"/>
  <c r="C189"/>
  <c r="C188"/>
  <c r="C187"/>
  <c r="C186"/>
  <c r="C185"/>
  <c r="C184"/>
  <c r="C182"/>
  <c r="C181"/>
  <c r="C180"/>
  <c r="C179"/>
  <c r="C178"/>
  <c r="C177"/>
  <c r="C176"/>
  <c r="C175"/>
  <c r="C174"/>
  <c r="C173"/>
  <c r="C172"/>
  <c r="C171"/>
  <c r="C170"/>
  <c r="C169"/>
  <c r="C168"/>
  <c r="C166"/>
  <c r="C165"/>
  <c r="C164"/>
  <c r="C163"/>
  <c r="C162"/>
  <c r="C161"/>
  <c r="C160"/>
  <c r="C159"/>
  <c r="C158"/>
  <c r="C157"/>
  <c r="C156"/>
  <c r="C155"/>
  <c r="C154"/>
  <c r="C153"/>
  <c r="C152"/>
  <c r="C150"/>
  <c r="C149"/>
  <c r="C148"/>
  <c r="C147"/>
  <c r="C146"/>
  <c r="C145"/>
  <c r="C144"/>
  <c r="C143"/>
  <c r="C142"/>
  <c r="C141"/>
  <c r="C140"/>
  <c r="C139"/>
  <c r="C138"/>
  <c r="C137"/>
  <c r="C136"/>
  <c r="C17"/>
  <c r="C16"/>
  <c r="C15"/>
  <c r="C25"/>
  <c r="C13"/>
  <c r="C10"/>
  <c r="E21" i="10"/>
  <c r="J21"/>
  <c r="H21"/>
  <c r="G21"/>
  <c r="D21"/>
  <c r="C41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MdOff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2" name="Connection1" type="4" refreshedVersion="3" background="1" saveData="1">
    <webPr sourceData="1" parsePre="1" consecutive="1" xl2000="1" url="file:///C:/Projects/Benchmarks/branches/v1.2_4.0/MdOff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3" name="Connection10" type="4" refreshedVersion="3" background="1" saveData="1">
    <webPr sourceData="1" parsePre="1" consecutive="1" xl2000="1" url="file:///C:/Projects/Benchmarks/branches/v1.2_4.0/MdOff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4" name="Connection11" type="4" refreshedVersion="3" background="1" saveData="1">
    <webPr sourceData="1" parsePre="1" consecutive="1" xl2000="1" url="file:///C:/Projects/Benchmarks/branches/v1.2_4.0/MdOff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5" name="Connection12" type="4" refreshedVersion="3" background="1" saveData="1">
    <webPr sourceData="1" parsePre="1" consecutive="1" xl2000="1" url="file:///C:/Projects/Benchmarks/branches/v1.2_4.0/MdOff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6" name="Connection13" type="4" refreshedVersion="3" background="1" saveData="1">
    <webPr sourceData="1" parsePre="1" consecutive="1" xl2000="1" url="file:///C:/Projects/Benchmarks/branches/v1.2_4.0/MdOff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7" name="Connection14" type="4" refreshedVersion="3" background="1" saveData="1">
    <webPr sourceData="1" parsePre="1" consecutive="1" xl2000="1" url="file:///C:/Projects/Benchmarks/branches/v1.2_4.0/MdOff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8" name="Connection15" type="4" refreshedVersion="3" background="1" saveData="1">
    <webPr sourceData="1" parsePre="1" consecutive="1" xl2000="1" url="file:///C:/Projects/Benchmarks/branches/v1.2_4.0/MdOff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9" name="Connection2" type="4" refreshedVersion="3" background="1" saveData="1">
    <webPr sourceData="1" parsePre="1" consecutive="1" xl2000="1" url="file:///C:/Projects/Benchmarks/branches/v1.2_4.0/MdOff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0" name="Connection3" type="4" refreshedVersion="3" background="1" saveData="1">
    <webPr sourceData="1" parsePre="1" consecutive="1" xl2000="1" url="file:///C:/Projects/Benchmarks/branches/v1.2_4.0/MdOff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1" name="Connection4" type="4" refreshedVersion="3" background="1" saveData="1">
    <webPr sourceData="1" parsePre="1" consecutive="1" xl2000="1" url="file:///C:/Projects/Benchmarks/branches/v1.2_4.0/MdOff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2" name="Connection5" type="4" refreshedVersion="3" background="1" saveData="1">
    <webPr sourceData="1" parsePre="1" consecutive="1" xl2000="1" url="file:///C:/Projects/Benchmarks/branches/v1.2_4.0/MdOff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3" name="Connection6" type="4" refreshedVersion="3" background="1" saveData="1">
    <webPr sourceData="1" parsePre="1" consecutive="1" xl2000="1" url="file:///C:/Projects/Benchmarks/branches/v1.2_4.0/MdOff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4" name="Connection7" type="4" refreshedVersion="3" background="1" saveData="1">
    <webPr sourceData="1" parsePre="1" consecutive="1" xl2000="1" url="file:///C:/Projects/Benchmarks/branches/v1.2_4.0/MdOff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5" name="Connection8" type="4" refreshedVersion="3" background="1" saveData="1">
    <webPr sourceData="1" parsePre="1" consecutive="1" xl2000="1" url="file:///C:/Projects/Benchmarks/branches/v1.2_4.0/MdOff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  <connection id="16" name="Connection9" type="4" refreshedVersion="3" background="1" saveData="1">
    <webPr sourceData="1" parsePre="1" consecutive="1" xl2000="1" url="file:///C:/Projects/Benchmarks/branches/v1.2_4.0/MdOff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76"/>
        <x v="126"/>
        <x v="219"/>
      </tables>
    </webPr>
  </connection>
</connections>
</file>

<file path=xl/sharedStrings.xml><?xml version="1.0" encoding="utf-8"?>
<sst xmlns="http://schemas.openxmlformats.org/spreadsheetml/2006/main" count="8152" uniqueCount="745">
  <si>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</si>
  <si>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</si>
  <si>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</si>
  <si>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</si>
  <si>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</si>
  <si>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</si>
  <si>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</si>
  <si>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</si>
  <si>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</si>
  <si>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</si>
  <si>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</si>
  <si>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</si>
  <si>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</si>
  <si>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</si>
  <si>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</si>
  <si>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</si>
  <si>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</si>
  <si>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</si>
  <si>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</si>
  <si>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</si>
  <si>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</si>
  <si>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</si>
  <si>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</si>
  <si>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</si>
  <si>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</si>
  <si>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</si>
  <si>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</si>
  <si>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</si>
  <si>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</si>
  <si>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</si>
  <si>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</si>
  <si>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</si>
  <si>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</si>
  <si>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</si>
  <si>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</si>
  <si>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</si>
  <si>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</si>
  <si>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</si>
  <si>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</si>
  <si>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</si>
  <si>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</si>
  <si>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</si>
  <si>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</si>
  <si>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</si>
  <si>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</si>
  <si>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</si>
  <si>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</si>
  <si>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</si>
  <si>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</si>
  <si>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</si>
  <si>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</si>
  <si>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</si>
  <si>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</si>
  <si>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</si>
  <si>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</si>
  <si>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</si>
  <si>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</si>
  <si>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</si>
  <si>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</si>
  <si>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</si>
  <si>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</si>
  <si>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</si>
  <si>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</si>
  <si>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</si>
  <si>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</si>
  <si>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</si>
  <si>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</si>
  <si>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</si>
  <si>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</si>
  <si>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</si>
  <si>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</si>
  <si>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</si>
  <si>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</si>
  <si>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</si>
  <si>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</si>
  <si>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</si>
  <si>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</si>
  <si>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</si>
  <si>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</si>
  <si>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</si>
  <si>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</si>
  <si>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</si>
  <si>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</si>
  <si>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</si>
  <si>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</si>
  <si>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</si>
  <si>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</si>
  <si>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</si>
  <si>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</si>
  <si>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</si>
  <si>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</si>
  <si>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</si>
  <si>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</si>
  <si>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</si>
  <si>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</si>
  <si>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</si>
  <si>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</si>
  <si>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</si>
  <si>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</si>
  <si>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</si>
  <si>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</si>
  <si>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</si>
  <si>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</si>
  <si>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</si>
  <si>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</si>
  <si>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</si>
  <si>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</si>
  <si>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</si>
  <si>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</si>
  <si>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</si>
  <si>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</si>
  <si>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</si>
  <si>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</si>
  <si>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</si>
  <si>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</si>
  <si>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</si>
  <si>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</si>
  <si>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</si>
  <si>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</si>
  <si>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</si>
  <si>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</si>
  <si>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</si>
  <si>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</si>
  <si>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</si>
  <si>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</si>
  <si>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</si>
  <si>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</si>
  <si>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</si>
  <si>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</si>
  <si>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</si>
  <si>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</si>
  <si>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</si>
  <si>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</si>
  <si>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</si>
  <si>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</si>
  <si>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</si>
  <si>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</si>
  <si>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</si>
  <si>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</si>
  <si>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</si>
  <si>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</si>
  <si>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</si>
  <si>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</si>
  <si>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</si>
  <si>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</si>
  <si>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</si>
  <si>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</si>
  <si>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</si>
  <si>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</si>
  <si>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Gas furnace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</si>
  <si>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</si>
  <si>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</si>
  <si>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</si>
  <si>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</si>
  <si>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</si>
  <si>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</si>
  <si>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</si>
  <si>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</si>
  <si>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</si>
  <si>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</si>
  <si>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</si>
  <si>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</si>
  <si>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</si>
  <si>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</si>
  <si>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</si>
  <si>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</si>
  <si>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</si>
  <si>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</si>
  <si>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</si>
  <si>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</si>
  <si>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</si>
  <si>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</si>
  <si>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</si>
  <si>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</si>
  <si>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</si>
  <si>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</si>
  <si>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</si>
  <si>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</si>
  <si>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</si>
  <si>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</si>
  <si>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</si>
  <si>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</si>
  <si>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</si>
  <si>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</si>
  <si>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</si>
  <si>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</si>
  <si>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</si>
  <si>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</si>
  <si>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</si>
  <si>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</si>
  <si>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</si>
  <si>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</si>
  <si>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</si>
  <si>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</si>
  <si>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</si>
  <si>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</si>
  <si>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</si>
  <si>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</si>
  <si>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</si>
  <si>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</si>
  <si>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</si>
  <si>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</si>
  <si>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</si>
  <si>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</si>
  <si>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</si>
  <si>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</si>
  <si>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</si>
  <si>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</si>
  <si>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</si>
  <si>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</si>
  <si>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</si>
  <si>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</si>
  <si>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</si>
  <si>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</si>
  <si>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</si>
  <si>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</si>
  <si>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</si>
  <si>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</si>
  <si>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</si>
  <si>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</si>
  <si>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</si>
  <si>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</si>
  <si>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</si>
  <si>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</si>
  <si>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</si>
  <si>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</si>
  <si>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Benchmark Medium Office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</si>
  <si>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</si>
  <si>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</si>
  <si>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</si>
  <si>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</si>
  <si>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</si>
  <si>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</si>
  <si>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</si>
  <si>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</si>
  <si>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</si>
  <si>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</si>
  <si>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</si>
  <si>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</si>
  <si>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</si>
  <si>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PACU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</si>
  <si>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</si>
  <si>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</si>
  <si>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</si>
  <si>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</si>
  <si>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</si>
  <si>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</si>
  <si>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</si>
  <si>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</si>
  <si>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</si>
  <si>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</si>
  <si>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</si>
  <si>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</si>
  <si>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</si>
  <si>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</si>
  <si>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</si>
  <si>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</si>
  <si>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</si>
  <si>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</si>
  <si>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</si>
  <si>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</si>
  <si>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</si>
  <si>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</si>
  <si>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</si>
  <si>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</si>
  <si>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</si>
  <si>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</si>
  <si>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</si>
  <si>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</si>
  <si>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</si>
  <si>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</si>
  <si>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</si>
  <si>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</si>
  <si>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</si>
  <si>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</si>
  <si>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</si>
  <si>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</si>
  <si>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</si>
  <si>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</si>
  <si>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</si>
  <si>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</si>
  <si>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</si>
  <si>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</si>
  <si>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</si>
  <si>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</si>
  <si>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</si>
  <si>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</si>
  <si>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</si>
  <si>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</si>
  <si>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</si>
  <si>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</si>
  <si>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</si>
  <si>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</si>
  <si>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</si>
  <si>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</si>
  <si>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</si>
  <si>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</si>
  <si>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</si>
  <si>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</si>
  <si>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</si>
  <si>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</si>
  <si>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</si>
  <si>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</si>
  <si>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</si>
  <si>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</si>
  <si>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IEAD</t>
  </si>
  <si>
    <t>HVAC Control - Economizer</t>
  </si>
  <si>
    <t>NoEconomizer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</si>
  <si>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</si>
  <si>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</si>
  <si>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</si>
  <si>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</si>
  <si>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</si>
  <si>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</si>
  <si>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</si>
  <si>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</si>
  <si>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</si>
  <si>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</si>
  <si>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</si>
  <si>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</si>
  <si>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</si>
  <si>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</si>
  <si>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</si>
  <si>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</si>
  <si>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</si>
  <si>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</si>
  <si>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</si>
  <si>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</si>
  <si>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</si>
  <si>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</si>
  <si>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</si>
  <si>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</si>
  <si>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</si>
  <si>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</si>
  <si>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</si>
  <si>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</si>
  <si>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</si>
  <si>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</si>
  <si>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</si>
  <si>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</si>
  <si>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</si>
  <si>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</si>
  <si>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</si>
  <si>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</si>
  <si>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</si>
  <si>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</si>
  <si>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</si>
  <si>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</si>
  <si>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</si>
  <si>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</si>
  <si>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</si>
  <si>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CORE_BOTTOM</t>
  </si>
  <si>
    <t>PERIMETER_BOT_ZN_1</t>
  </si>
  <si>
    <t>PERIMETER_BOT_ZN_2</t>
  </si>
  <si>
    <t>PERIMETER_BOT_ZN_3</t>
  </si>
  <si>
    <t>PERIMETER_BOT_ZN_4</t>
  </si>
  <si>
    <t>CORE_MID</t>
  </si>
  <si>
    <t>PERIMETER_MID_ZN_1</t>
  </si>
  <si>
    <t>PERIMETER_MID_ZN_2</t>
  </si>
  <si>
    <t>PERIMETER_MID_ZN_3</t>
  </si>
  <si>
    <t>PERIMETER_MID_ZN_4</t>
  </si>
  <si>
    <t>CORE_TOP</t>
  </si>
  <si>
    <t>PERIMETER_TOP_ZN_1</t>
  </si>
  <si>
    <t>PERIMETER_TOP_ZN_2</t>
  </si>
  <si>
    <t>PERIMETER_TOP_ZN_3</t>
  </si>
  <si>
    <t>PERIMETER_TOP_ZN_4</t>
  </si>
  <si>
    <t>FIRSTFLOOR_PLENUM</t>
  </si>
  <si>
    <t>MIDFLOOR_PLENUM</t>
  </si>
  <si>
    <t>TOPFLOOR_PLENUM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</si>
  <si>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</si>
  <si>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</si>
  <si>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</si>
  <si>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</si>
  <si>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</si>
  <si>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</si>
  <si>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</si>
  <si>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</si>
  <si>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</si>
  <si>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CORE_BOT_ZN_5_FLOOR</t>
  </si>
  <si>
    <t>PERIMETER_BOT_ZN_1_WALL_SOUTH</t>
  </si>
  <si>
    <t>S</t>
  </si>
  <si>
    <t>PERIMETER_BOT_ZN_1_FLOOR</t>
  </si>
  <si>
    <t>PERIMETER_BOT_ZN_2_WALL_EAST</t>
  </si>
  <si>
    <t>E</t>
  </si>
  <si>
    <t>PERIMETER_BOT_ZN_2_FLOOR</t>
  </si>
  <si>
    <t>PERIMETER_BOT_ZN_3_WALL_NORTH</t>
  </si>
  <si>
    <t>N</t>
  </si>
  <si>
    <t>PERIMETER_BOT_ZN_3_FLOOR</t>
  </si>
  <si>
    <t>PERIMETER_BOT_ZN_4_WALL_WEST</t>
  </si>
  <si>
    <t>W</t>
  </si>
  <si>
    <t>PERIMETER_BOT_ZN_4_FLOOR</t>
  </si>
  <si>
    <t>PERIMETER_MID_ZN_1_WALL_SOUTH</t>
  </si>
  <si>
    <t>PERIMETER_MID_ZN_2_WALL_EAST</t>
  </si>
  <si>
    <t>PERIMETER_MID_ZN_3_WALL_NORTH</t>
  </si>
  <si>
    <t>PERIMETER_MID_ZN_4_WALL_WEST</t>
  </si>
  <si>
    <t>PERIMETER_TOP_ZN_1_WALL_SOUTH</t>
  </si>
  <si>
    <t>PERIMETER_TOP_ZN_2_WALL_EAST</t>
  </si>
  <si>
    <t>PERIMETER_TOP_ZN_3_WALL_NORTH</t>
  </si>
  <si>
    <t>PERIMETER_TOP_ZN_4_WALL_WEST</t>
  </si>
  <si>
    <t>PERIMETER_BOT_PLENUM_WALL_EAST</t>
  </si>
  <si>
    <t>PERIMETER_BOT_PLENUM_WALL_SOUTH</t>
  </si>
  <si>
    <t>PERIMETER_BOT_PLENUM_WALL_WEST</t>
  </si>
  <si>
    <t>PERIMETER_BOT_PLENUM_WALL_NORTH</t>
  </si>
  <si>
    <t>PERIMETER_MID_PLENUM_WALL_NORTH</t>
  </si>
  <si>
    <t>PERIMETER_MID_PLENUM_WALL_EAST</t>
  </si>
  <si>
    <t>PERIMETER_MID_PLENUM_WALL_SOUTH</t>
  </si>
  <si>
    <t>PERIMETER_MID_PLENUM_WALL_WEST</t>
  </si>
  <si>
    <t>PERIMETER_TOP_PLENUM_WALL_NORTH</t>
  </si>
  <si>
    <t>PERIMETER_TOP_PLENUM_WALL_EAST</t>
  </si>
  <si>
    <t>PERIMETER_TOP_PLENUM_WALL_SOUTH</t>
  </si>
  <si>
    <t>PERIMETER_TOP_PLENUM_WALL_WEST</t>
  </si>
  <si>
    <t>BUILDING_ROOF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</si>
  <si>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</si>
  <si>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</si>
  <si>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</si>
  <si>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</si>
  <si>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</si>
  <si>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</si>
  <si>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PERIMETER_BOT_ZN_1_WALL_SOUTH_WINDOW</t>
  </si>
  <si>
    <t>PERIMETER_BOT_ZN_2_WALL_EAST_WINDOW</t>
  </si>
  <si>
    <t>PERIMETER_BOT_ZN_3_WALL_NORTH_WINDOW</t>
  </si>
  <si>
    <t>PERIMETER_BOT_ZN_4_WALL_WEST_WINDOW</t>
  </si>
  <si>
    <t>PERIMETER_MID_ZN_1_WALL_SOUTH_WINDOW</t>
  </si>
  <si>
    <t>PERIMETER_MID_ZN_2_WALL_EAST_WINDOW</t>
  </si>
  <si>
    <t>PERIMETER_MID_ZN_3_WALL_NORTH_WINDOW</t>
  </si>
  <si>
    <t>PERIMETER_MID_ZN_4_WALL_WEST_WINDOW</t>
  </si>
  <si>
    <t>PERIMETER_TOP_ZN_1_WALL_SOUTH_WINDOW</t>
  </si>
  <si>
    <t>PERIMETER_TOP_ZN_2_WALL_EAST_WINDOW</t>
  </si>
  <si>
    <t>PERIMETER_TOP_ZN_3_WALL_NORTH_WINDOW</t>
  </si>
  <si>
    <t>PERIMETER_TOP_ZN_4_WALL_WEST_WINDOW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</si>
  <si>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</si>
  <si>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</si>
  <si>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</si>
  <si>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</si>
  <si>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</si>
  <si>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</si>
  <si>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</si>
  <si>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</si>
  <si>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</si>
  <si>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Coil:Heating:Gas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</si>
  <si>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</si>
  <si>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</si>
  <si>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</si>
  <si>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</si>
  <si>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</si>
  <si>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</si>
  <si>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Fan Energy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</si>
  <si>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</si>
  <si>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</si>
  <si>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</si>
  <si>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</si>
  <si>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</si>
  <si>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</si>
  <si>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</si>
  <si>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</si>
  <si>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</si>
  <si>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</si>
  <si>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</si>
  <si>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</si>
  <si>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</si>
  <si>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</si>
  <si>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EXT-SLAB</t>
  </si>
  <si>
    <t>EXT-WALLS-STEELFRAME-NONRES</t>
  </si>
  <si>
    <t>ROOF-IEAD-NONRES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</si>
  <si>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</si>
  <si>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</si>
  <si>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</si>
  <si>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</si>
  <si>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</si>
  <si>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</si>
  <si>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</si>
  <si>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</si>
  <si>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</si>
  <si>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</si>
  <si>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</si>
  <si>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</si>
  <si>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</si>
  <si>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</si>
  <si>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</si>
  <si>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</si>
  <si>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</si>
  <si>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</si>
  <si>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</si>
  <si>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</si>
  <si>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</si>
  <si>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</si>
  <si>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</si>
  <si>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</si>
  <si>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</si>
  <si>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</si>
  <si>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</si>
  <si>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</si>
  <si>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</si>
  <si>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</si>
  <si>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</si>
  <si>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</si>
  <si>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</si>
  <si>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</si>
  <si>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</si>
  <si>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</si>
  <si>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</si>
  <si>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</si>
  <si>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</si>
  <si>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</si>
  <si>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</si>
  <si>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</si>
  <si>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</si>
  <si>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</si>
  <si>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</si>
  <si>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30-MAY-15:00</t>
  </si>
  <si>
    <t>31-MAY-15:00</t>
  </si>
  <si>
    <t>27-JUN-15:00</t>
  </si>
  <si>
    <t>24-JUL-15:00</t>
  </si>
  <si>
    <t>05-DEC-13:00</t>
  </si>
  <si>
    <t>03-JUL-12:00</t>
  </si>
  <si>
    <t>30-JUN-15:00</t>
  </si>
  <si>
    <t>17-OCT-12:00</t>
  </si>
  <si>
    <t>08-JUN-12:00</t>
  </si>
  <si>
    <t>10-NOV-13:00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</si>
  <si>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</si>
  <si>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</si>
  <si>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</si>
  <si>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</si>
  <si>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11-APR-15:00</t>
  </si>
  <si>
    <t>13-NOV-13:00</t>
  </si>
  <si>
    <t>12-OCT-15:00</t>
  </si>
  <si>
    <t>03-OCT-15:09</t>
  </si>
  <si>
    <t>02-JAN-08:09</t>
  </si>
  <si>
    <t>PSZ_1:1_COOLC DXCOIL</t>
  </si>
  <si>
    <t>Coil:Cooling:DX:SingleSpeed</t>
  </si>
  <si>
    <t>PSZ_1:2_COOLC DXCOIL</t>
  </si>
  <si>
    <t>PSZ_1:3_COOLC DXCOIL</t>
  </si>
  <si>
    <t>PSZ_1:4_COOLC DXCOIL</t>
  </si>
  <si>
    <t>PSZ_1:5_COOLC DXCOIL</t>
  </si>
  <si>
    <t>PSZ_2:1_COOLC DXCOIL</t>
  </si>
  <si>
    <t>PSZ_2:2_COOLC DXCOIL</t>
  </si>
  <si>
    <t>PSZ_2:3_COOLC DXCOIL</t>
  </si>
  <si>
    <t>PSZ_2:4_COOLC DXCOIL</t>
  </si>
  <si>
    <t>PSZ_2:5_COOLC DXCOIL</t>
  </si>
  <si>
    <t>PSZ_3:1_COOLC DXCOIL</t>
  </si>
  <si>
    <t>PSZ_3:2_COOLC DXCOIL</t>
  </si>
  <si>
    <t>PSZ_3:3_COOLC DXCOIL</t>
  </si>
  <si>
    <t>PSZ_3:4_COOLC DXCOIL</t>
  </si>
  <si>
    <t>PSZ_3:5_COOLC DXCOIL</t>
  </si>
  <si>
    <t>PSZ_1:1_HEATC</t>
  </si>
  <si>
    <t>PSZ_1:2_HEATC</t>
  </si>
  <si>
    <t>PSZ_1:3_HEATC</t>
  </si>
  <si>
    <t>PSZ_1:4_HEATC</t>
  </si>
  <si>
    <t>PSZ_1:5_HEATC</t>
  </si>
  <si>
    <t>PSZ_2:1_HEATC</t>
  </si>
  <si>
    <t>PSZ_2:2_HEATC</t>
  </si>
  <si>
    <t>PSZ_2:3_HEATC</t>
  </si>
  <si>
    <t>PSZ_2:4_HEATC</t>
  </si>
  <si>
    <t>PSZ_2:5_HEATC</t>
  </si>
  <si>
    <t>PSZ_3:1_HEATC</t>
  </si>
  <si>
    <t>PSZ_3:2_HEATC</t>
  </si>
  <si>
    <t>PSZ_3:3_HEATC</t>
  </si>
  <si>
    <t>PSZ_3:4_HEATC</t>
  </si>
  <si>
    <t>PSZ_3:5_HEATC</t>
  </si>
  <si>
    <t>PSZ_1:1_FAN</t>
  </si>
  <si>
    <t>Fan:ConstantVolume</t>
  </si>
  <si>
    <t>PSZ_1:2_FAN</t>
  </si>
  <si>
    <t>PSZ_1:3_FAN</t>
  </si>
  <si>
    <t>PSZ_1:4_FAN</t>
  </si>
  <si>
    <t>PSZ_1:5_FAN</t>
  </si>
  <si>
    <t>PSZ_2:1_FAN</t>
  </si>
  <si>
    <t>PSZ_2:2_FAN</t>
  </si>
  <si>
    <t>PSZ_2:3_FAN</t>
  </si>
  <si>
    <t>PSZ_2:4_FAN</t>
  </si>
  <si>
    <t>PSZ_2:5_FAN</t>
  </si>
  <si>
    <t>PSZ_3:1_FAN</t>
  </si>
  <si>
    <t>PSZ_3:2_FAN</t>
  </si>
  <si>
    <t>PSZ_3:3_FAN</t>
  </si>
  <si>
    <t>PSZ_3:4_FAN</t>
  </si>
  <si>
    <t>PSZ_3:5_FAN</t>
  </si>
  <si>
    <t>01-FEB-08:09</t>
  </si>
  <si>
    <t>01-MAR-08:09</t>
  </si>
  <si>
    <t>01-NOV-07:10</t>
  </si>
  <si>
    <t>01-DEC-08:09</t>
  </si>
  <si>
    <t>03-JAN-13:00</t>
  </si>
  <si>
    <t>06-OCT-15:00</t>
  </si>
  <si>
    <t>28-FEB-16:10</t>
  </si>
  <si>
    <t>13-FEB-11:00</t>
  </si>
  <si>
    <t>28-JUN-12:00</t>
  </si>
  <si>
    <t>21-APR-15:09</t>
  </si>
  <si>
    <t>17-MAY-13:00</t>
  </si>
  <si>
    <t>02-MAR-14:00</t>
  </si>
  <si>
    <t>30-MAR-15:00</t>
  </si>
  <si>
    <t>23-MAY-15:00</t>
  </si>
  <si>
    <t>15-DEC-08:09</t>
  </si>
  <si>
    <t>03-OCT-07:10</t>
  </si>
  <si>
    <t>PSZ_1:1</t>
  </si>
  <si>
    <t>PSZ_1:2</t>
  </si>
  <si>
    <t>PSZ_1:3</t>
  </si>
  <si>
    <t>PSZ_1:5</t>
  </si>
  <si>
    <t>PSZ_1:4</t>
  </si>
  <si>
    <t>PSZ_2:1</t>
  </si>
  <si>
    <t>PSZ_2:2</t>
  </si>
  <si>
    <t>PSZ_2:3</t>
  </si>
  <si>
    <t>PSZ_2:4</t>
  </si>
  <si>
    <t>PSZ_2:5</t>
  </si>
  <si>
    <t>PSZ_3:1</t>
  </si>
  <si>
    <t>PSZ_3:2</t>
  </si>
  <si>
    <t>PSZ_3:3</t>
  </si>
  <si>
    <t>PSZ_3:4</t>
  </si>
  <si>
    <t>PSZ_3:5</t>
  </si>
  <si>
    <t>23-JAN-16:10</t>
  </si>
  <si>
    <t>22-FEB-13:00</t>
  </si>
  <si>
    <t>13-MAR-15:39</t>
  </si>
  <si>
    <t>03-APR-15:09</t>
  </si>
  <si>
    <t>15-MAY-15:00</t>
  </si>
  <si>
    <t>27-JUN-15:20</t>
  </si>
  <si>
    <t>03-JUL-15:20</t>
  </si>
  <si>
    <t>21-AUG-15:09</t>
  </si>
  <si>
    <t>11-SEP-15:09</t>
  </si>
  <si>
    <t>06-OCT-15:30</t>
  </si>
  <si>
    <t>07-NOV-13:00</t>
  </si>
  <si>
    <t>19-DEC-13:00</t>
  </si>
  <si>
    <t>23-FEB-13:00</t>
  </si>
  <si>
    <t>27-MAR-15:30</t>
  </si>
  <si>
    <t>17-APR-15:39</t>
  </si>
  <si>
    <t>18-MAY-15:30</t>
  </si>
  <si>
    <t>13-JUN-15:20</t>
  </si>
  <si>
    <t>31-JUL-15:09</t>
  </si>
  <si>
    <t>28-AUG-15:30</t>
  </si>
  <si>
    <t>15-SEP-15:09</t>
  </si>
  <si>
    <t>01-NOV-15:09</t>
  </si>
  <si>
    <t>19-DEC-15:20</t>
  </si>
  <si>
    <t>17-MAR-15:20</t>
  </si>
  <si>
    <t>26-APR-15:30</t>
  </si>
  <si>
    <t>28-JUN-15:00</t>
  </si>
  <si>
    <t>11-JUL-15:00</t>
  </si>
  <si>
    <t>01-AUG-15:00</t>
  </si>
  <si>
    <t>11-SEP-15:00</t>
  </si>
  <si>
    <t>02-OCT-15:09</t>
  </si>
  <si>
    <t>11-DEC-16:10</t>
  </si>
  <si>
    <t>28-MAR-15:39</t>
  </si>
  <si>
    <t>14-APR-15:00</t>
  </si>
  <si>
    <t>15-MAY-15:09</t>
  </si>
  <si>
    <t>19-JUN-15:09</t>
  </si>
  <si>
    <t>03-JUL-15:30</t>
  </si>
  <si>
    <t>14-AUG-15:30</t>
  </si>
  <si>
    <t>11-SEP-12:00</t>
  </si>
  <si>
    <t>22-NOV-13:00</t>
  </si>
  <si>
    <t>26-JAN-13:09</t>
  </si>
  <si>
    <t>30-MAR-12:39</t>
  </si>
  <si>
    <t>30-MAY-10:20</t>
  </si>
  <si>
    <t>24-JUL-15:09</t>
  </si>
  <si>
    <t>09-AUG-14:09</t>
  </si>
  <si>
    <t>25-SEP-12:00</t>
  </si>
  <si>
    <t>05-OCT-12:00</t>
  </si>
  <si>
    <t>19-DEC-13:09</t>
  </si>
  <si>
    <t>08-FEB-13:00</t>
  </si>
  <si>
    <t>31-MAR-15:09</t>
  </si>
  <si>
    <t>04-AUG-15:20</t>
  </si>
  <si>
    <t>01-SEP-15:09</t>
  </si>
  <si>
    <t>27-JAN-08:00</t>
  </si>
  <si>
    <t>15-FEB-16:10</t>
  </si>
  <si>
    <t>01-MAR-08:00</t>
  </si>
  <si>
    <t>13-APR-15:09</t>
  </si>
  <si>
    <t>16-JUN-15:09</t>
  </si>
  <si>
    <t>15-AUG-12:09</t>
  </si>
  <si>
    <t>28-SEP-15:09</t>
  </si>
  <si>
    <t>31-OCT-12:00</t>
  </si>
  <si>
    <t>08-NOV-08:00</t>
  </si>
  <si>
    <t>05-JAN-13:00</t>
  </si>
  <si>
    <t>16-FEB-13:00</t>
  </si>
  <si>
    <t>09-MAR-16:10</t>
  </si>
  <si>
    <t>05-APR-15:39</t>
  </si>
  <si>
    <t>31-MAY-15:39</t>
  </si>
  <si>
    <t>25-JUL-12:00</t>
  </si>
  <si>
    <t>17-AUG-15:09</t>
  </si>
  <si>
    <t>08-SEP-15:09</t>
  </si>
  <si>
    <t>12-OCT-15:09</t>
  </si>
  <si>
    <t>03-NOV-13:00</t>
  </si>
  <si>
    <t>06-DEC-13:00</t>
  </si>
  <si>
    <t>14-FEB-16:10</t>
  </si>
  <si>
    <t>21-APR-15:30</t>
  </si>
  <si>
    <t>29-JUN-15:20</t>
  </si>
  <si>
    <t>01-AUG-15:09</t>
  </si>
  <si>
    <t>05-SEP-13:50</t>
  </si>
  <si>
    <t>13-OCT-15:09</t>
  </si>
  <si>
    <t>08-NOV-14:00</t>
  </si>
  <si>
    <t>22-FEB-08:50</t>
  </si>
  <si>
    <t>29-MAR-15:30</t>
  </si>
  <si>
    <t>04-MAY-15:09</t>
  </si>
  <si>
    <t>28-JUN-15:09</t>
  </si>
  <si>
    <t>07-AUG-15:09</t>
  </si>
  <si>
    <t>01-SEP-15:30</t>
  </si>
  <si>
    <t>28-FEB-08:00</t>
  </si>
  <si>
    <t>07-APR-14:00</t>
  </si>
  <si>
    <t>03-JUL-15:09</t>
  </si>
  <si>
    <t>04-AUG-15:39</t>
  </si>
  <si>
    <t>05-SEP-15:09</t>
  </si>
  <si>
    <t>02-NOV-15:09</t>
  </si>
  <si>
    <t>25-JAN-08:00</t>
  </si>
  <si>
    <t>26-APR-15:00</t>
  </si>
  <si>
    <t>27-JUN-15:39</t>
  </si>
  <si>
    <t>17-JUL-15:30</t>
  </si>
  <si>
    <t>30-AUG-12:00</t>
  </si>
  <si>
    <t>06-SEP-15:09</t>
  </si>
  <si>
    <t>05-OCT-15:09</t>
  </si>
  <si>
    <t>23-MAR-15:30</t>
  </si>
  <si>
    <t>31-MAY-12:09</t>
  </si>
  <si>
    <t>29-JUN-15:00</t>
  </si>
  <si>
    <t>13-JUL-15:00</t>
  </si>
  <si>
    <t>25-AUG-15:00</t>
  </si>
  <si>
    <t>14-SEP-15:09</t>
  </si>
  <si>
    <t>06-OCT-15:09</t>
  </si>
  <si>
    <t>14-APR-07:00</t>
  </si>
  <si>
    <t>16-MAY-15:00</t>
  </si>
  <si>
    <t>26-JUN-15:09</t>
  </si>
  <si>
    <t>21-JUL-15:00</t>
  </si>
  <si>
    <t>09-AUG-15:00</t>
  </si>
  <si>
    <t>01-SEP-15:00</t>
  </si>
  <si>
    <t>14-JUN-15:00</t>
  </si>
  <si>
    <t>06-JUL-15:00</t>
  </si>
  <si>
    <t>11-AUG-15:30</t>
  </si>
  <si>
    <t>07-SEP-15:09</t>
  </si>
  <si>
    <t>24-MAY-15:09</t>
  </si>
  <si>
    <t>21-JUN-15:00</t>
  </si>
  <si>
    <t>07-SEP-15:00</t>
  </si>
  <si>
    <t>WINDOW-NONRES-FIXED</t>
  </si>
  <si>
    <t>26-JAN-16:10</t>
  </si>
  <si>
    <t>20-NOV-13:50</t>
  </si>
  <si>
    <t>18-JAN-13:30</t>
  </si>
  <si>
    <t>15-DEC-08:00</t>
  </si>
  <si>
    <t>27-APR-07:49</t>
  </si>
  <si>
    <t>17-JAN-08:00</t>
  </si>
  <si>
    <t>12-DEC-08:00</t>
  </si>
  <si>
    <t>23-FEB-08:00</t>
  </si>
  <si>
    <t>22-DEC-08:39</t>
  </si>
  <si>
    <t>16-FEB-08:00</t>
  </si>
  <si>
    <t>03-FEB-08:39</t>
  </si>
  <si>
    <t>22-MAR-07:40</t>
  </si>
  <si>
    <t>04-APR-15:30</t>
  </si>
  <si>
    <t>09-NOV-08:30</t>
  </si>
  <si>
    <t>25-APR-15:00</t>
  </si>
  <si>
    <t>15-AUG-15:09</t>
  </si>
  <si>
    <t>Building Summary Medium Office pre-1980 construction</t>
  </si>
  <si>
    <t>Built-up flat roof, insulation entirely above deck</t>
  </si>
  <si>
    <t>Winiarski and Halverson, 2008</t>
  </si>
  <si>
    <t>SZ-CAV</t>
  </si>
  <si>
    <t>Constant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</si>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</sst>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1" fillId="0" borderId="0" xfId="10" applyNumberFormat="1" applyFont="1" applyBorder="1" applyAlignment="1">
      <alignment horizontal="center"/>
    </xf>
    <xf numFmtId="164" fontId="21" fillId="0" borderId="0" xfId="10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1">
    <cellStyle name="Normal" xfId="0" builtinId="0"/>
    <cellStyle name="Normal 2" xfId="1"/>
    <cellStyle name="Normal 2 2" xfId="6"/>
    <cellStyle name="Normal 2 3" xfId="8"/>
    <cellStyle name="Normal 3 2" xfId="7"/>
    <cellStyle name="Normal 4" xfId="9"/>
    <cellStyle name="Normal 5" xfId="10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8973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#,##0.00</c:formatCode>
                <c:ptCount val="16"/>
                <c:pt idx="0">
                  <c:v>311869.44444444444</c:v>
                </c:pt>
                <c:pt idx="1">
                  <c:v>239219.44444444444</c:v>
                </c:pt>
                <c:pt idx="2">
                  <c:v>255547.22222222222</c:v>
                </c:pt>
                <c:pt idx="3">
                  <c:v>167269.44444444444</c:v>
                </c:pt>
                <c:pt idx="4">
                  <c:v>55822.222222222219</c:v>
                </c:pt>
                <c:pt idx="5">
                  <c:v>175313.88888888888</c:v>
                </c:pt>
                <c:pt idx="6">
                  <c:v>20880.555555555555</c:v>
                </c:pt>
                <c:pt idx="7">
                  <c:v>126688.88888888889</c:v>
                </c:pt>
                <c:pt idx="8">
                  <c:v>89033.333333333328</c:v>
                </c:pt>
                <c:pt idx="9">
                  <c:v>19883.333333333332</c:v>
                </c:pt>
                <c:pt idx="10">
                  <c:v>74519.444444444438</c:v>
                </c:pt>
                <c:pt idx="11">
                  <c:v>51422.222222222219</c:v>
                </c:pt>
                <c:pt idx="12">
                  <c:v>64986.111111111109</c:v>
                </c:pt>
                <c:pt idx="13">
                  <c:v>29811.111111111109</c:v>
                </c:pt>
                <c:pt idx="14">
                  <c:v>29008.333333333332</c:v>
                </c:pt>
                <c:pt idx="15">
                  <c:v>18622.222222222223</c:v>
                </c:pt>
              </c:numCache>
            </c:numRef>
          </c:val>
        </c:ser>
        <c:ser>
          <c:idx val="4"/>
          <c:order val="1"/>
          <c:tx>
            <c:strRef>
              <c:f>LocationSummary!$B$138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240936.11111111112</c:v>
                </c:pt>
                <c:pt idx="1">
                  <c:v>240936.11111111112</c:v>
                </c:pt>
                <c:pt idx="2">
                  <c:v>240936.11111111112</c:v>
                </c:pt>
                <c:pt idx="3">
                  <c:v>240936.11111111112</c:v>
                </c:pt>
                <c:pt idx="4">
                  <c:v>240936.11111111112</c:v>
                </c:pt>
                <c:pt idx="5">
                  <c:v>240936.11111111112</c:v>
                </c:pt>
                <c:pt idx="6">
                  <c:v>240936.11111111112</c:v>
                </c:pt>
                <c:pt idx="7">
                  <c:v>240936.11111111112</c:v>
                </c:pt>
                <c:pt idx="8">
                  <c:v>240936.11111111112</c:v>
                </c:pt>
                <c:pt idx="9">
                  <c:v>240936.11111111112</c:v>
                </c:pt>
                <c:pt idx="10">
                  <c:v>240936.11111111112</c:v>
                </c:pt>
                <c:pt idx="11">
                  <c:v>240936.11111111112</c:v>
                </c:pt>
                <c:pt idx="12">
                  <c:v>240936.11111111112</c:v>
                </c:pt>
                <c:pt idx="13">
                  <c:v>240936.11111111112</c:v>
                </c:pt>
                <c:pt idx="14">
                  <c:v>240936.11111111112</c:v>
                </c:pt>
                <c:pt idx="15">
                  <c:v>240936.11111111112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LocationSummary!$B$139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#,##0.00</c:formatCode>
                <c:ptCount val="16"/>
                <c:pt idx="0">
                  <c:v>9525</c:v>
                </c:pt>
                <c:pt idx="1">
                  <c:v>9519.4444444444453</c:v>
                </c:pt>
                <c:pt idx="2">
                  <c:v>9519.4444444444453</c:v>
                </c:pt>
                <c:pt idx="3">
                  <c:v>9516.6666666666661</c:v>
                </c:pt>
                <c:pt idx="4">
                  <c:v>9511.1111111111113</c:v>
                </c:pt>
                <c:pt idx="5">
                  <c:v>9508.3333333333339</c:v>
                </c:pt>
                <c:pt idx="6">
                  <c:v>9513.8888888888887</c:v>
                </c:pt>
                <c:pt idx="7">
                  <c:v>9508.3333333333339</c:v>
                </c:pt>
                <c:pt idx="8">
                  <c:v>9511.1111111111113</c:v>
                </c:pt>
                <c:pt idx="9">
                  <c:v>9491.6666666666661</c:v>
                </c:pt>
                <c:pt idx="10">
                  <c:v>9508.3333333333339</c:v>
                </c:pt>
                <c:pt idx="11">
                  <c:v>9502.7777777777774</c:v>
                </c:pt>
                <c:pt idx="12">
                  <c:v>9502.7777777777774</c:v>
                </c:pt>
                <c:pt idx="13">
                  <c:v>9500</c:v>
                </c:pt>
                <c:pt idx="14">
                  <c:v>9494.4444444444453</c:v>
                </c:pt>
                <c:pt idx="15">
                  <c:v>9436.1111111111113</c:v>
                </c:pt>
              </c:numCache>
            </c:numRef>
          </c:val>
        </c:ser>
        <c:ser>
          <c:idx val="7"/>
          <c:order val="3"/>
          <c:tx>
            <c:strRef>
              <c:f>LocationSummary!$B$140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#,##0.00</c:formatCode>
                <c:ptCount val="16"/>
                <c:pt idx="0">
                  <c:v>223900</c:v>
                </c:pt>
                <c:pt idx="1">
                  <c:v>223900</c:v>
                </c:pt>
                <c:pt idx="2">
                  <c:v>223900</c:v>
                </c:pt>
                <c:pt idx="3">
                  <c:v>223900</c:v>
                </c:pt>
                <c:pt idx="4">
                  <c:v>223900</c:v>
                </c:pt>
                <c:pt idx="5">
                  <c:v>223900</c:v>
                </c:pt>
                <c:pt idx="6">
                  <c:v>223900</c:v>
                </c:pt>
                <c:pt idx="7">
                  <c:v>223900</c:v>
                </c:pt>
                <c:pt idx="8">
                  <c:v>223900</c:v>
                </c:pt>
                <c:pt idx="9">
                  <c:v>223900</c:v>
                </c:pt>
                <c:pt idx="10">
                  <c:v>223900</c:v>
                </c:pt>
                <c:pt idx="11">
                  <c:v>223900</c:v>
                </c:pt>
                <c:pt idx="12">
                  <c:v>223900</c:v>
                </c:pt>
                <c:pt idx="13">
                  <c:v>223900</c:v>
                </c:pt>
                <c:pt idx="14">
                  <c:v>223900</c:v>
                </c:pt>
                <c:pt idx="15">
                  <c:v>223900</c:v>
                </c:pt>
              </c:numCache>
            </c:numRef>
          </c:val>
        </c:ser>
        <c:ser>
          <c:idx val="3"/>
          <c:order val="4"/>
          <c:tx>
            <c:strRef>
              <c:f>LocationSummary!$B$142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#,##0.00</c:formatCode>
                <c:ptCount val="16"/>
                <c:pt idx="0">
                  <c:v>192747.22222222222</c:v>
                </c:pt>
                <c:pt idx="1">
                  <c:v>203413.88888888888</c:v>
                </c:pt>
                <c:pt idx="2">
                  <c:v>229622.22222222222</c:v>
                </c:pt>
                <c:pt idx="3">
                  <c:v>215511.11111111112</c:v>
                </c:pt>
                <c:pt idx="4">
                  <c:v>174688.88888888888</c:v>
                </c:pt>
                <c:pt idx="5">
                  <c:v>226144.44444444444</c:v>
                </c:pt>
                <c:pt idx="6">
                  <c:v>158986.11111111112</c:v>
                </c:pt>
                <c:pt idx="7">
                  <c:v>208988.88888888888</c:v>
                </c:pt>
                <c:pt idx="8">
                  <c:v>222372.22222222222</c:v>
                </c:pt>
                <c:pt idx="9">
                  <c:v>199677.77777777778</c:v>
                </c:pt>
                <c:pt idx="10">
                  <c:v>195725</c:v>
                </c:pt>
                <c:pt idx="11">
                  <c:v>202830.55555555556</c:v>
                </c:pt>
                <c:pt idx="12">
                  <c:v>206158.33333333334</c:v>
                </c:pt>
                <c:pt idx="13">
                  <c:v>196880.55555555556</c:v>
                </c:pt>
                <c:pt idx="14">
                  <c:v>207936.11111111112</c:v>
                </c:pt>
                <c:pt idx="15">
                  <c:v>242441.66666666666</c:v>
                </c:pt>
              </c:numCache>
            </c:numRef>
          </c:val>
        </c:ser>
        <c:ser>
          <c:idx val="0"/>
          <c:order val="5"/>
          <c:tx>
            <c:strRef>
              <c:f>LocationSummary!$B$143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#,##0.00</c:formatCode>
                <c:ptCount val="1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</c:ser>
        <c:overlap val="100"/>
        <c:axId val="100015488"/>
        <c:axId val="100025472"/>
      </c:barChart>
      <c:catAx>
        <c:axId val="1000154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25472"/>
        <c:crosses val="autoZero"/>
        <c:auto val="1"/>
        <c:lblAlgn val="ctr"/>
        <c:lblOffset val="50"/>
        <c:tickLblSkip val="1"/>
        <c:tickMarkSkip val="1"/>
      </c:catAx>
      <c:valAx>
        <c:axId val="100025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154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12652608213097"/>
          <c:y val="6.9059271343121911E-2"/>
          <c:w val="0.449500554938956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27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378304"/>
        <c:axId val="101413248"/>
      </c:barChart>
      <c:catAx>
        <c:axId val="1013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3248"/>
        <c:crosses val="autoZero"/>
        <c:auto val="1"/>
        <c:lblAlgn val="ctr"/>
        <c:lblOffset val="100"/>
        <c:tickLblSkip val="1"/>
        <c:tickMarkSkip val="1"/>
      </c:catAx>
      <c:valAx>
        <c:axId val="1014132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9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8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5032"/>
          <c:h val="0.151712887438826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LocationSummary!$B$152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#,##0.00</c:formatCode>
                <c:ptCount val="16"/>
                <c:pt idx="0">
                  <c:v>4580</c:v>
                </c:pt>
                <c:pt idx="1">
                  <c:v>136870</c:v>
                </c:pt>
                <c:pt idx="2">
                  <c:v>69570</c:v>
                </c:pt>
                <c:pt idx="3">
                  <c:v>335300</c:v>
                </c:pt>
                <c:pt idx="4">
                  <c:v>41110</c:v>
                </c:pt>
                <c:pt idx="5">
                  <c:v>139050</c:v>
                </c:pt>
                <c:pt idx="6">
                  <c:v>180270</c:v>
                </c:pt>
                <c:pt idx="7">
                  <c:v>665480</c:v>
                </c:pt>
                <c:pt idx="8">
                  <c:v>379720</c:v>
                </c:pt>
                <c:pt idx="9">
                  <c:v>529770</c:v>
                </c:pt>
                <c:pt idx="10">
                  <c:v>949730</c:v>
                </c:pt>
                <c:pt idx="11">
                  <c:v>636120</c:v>
                </c:pt>
                <c:pt idx="12">
                  <c:v>1425630</c:v>
                </c:pt>
                <c:pt idx="13">
                  <c:v>1098480</c:v>
                </c:pt>
                <c:pt idx="14">
                  <c:v>1836630</c:v>
                </c:pt>
                <c:pt idx="15">
                  <c:v>3516600</c:v>
                </c:pt>
              </c:numCache>
            </c:numRef>
          </c:val>
        </c:ser>
        <c:ser>
          <c:idx val="4"/>
          <c:order val="1"/>
          <c:tx>
            <c:strRef>
              <c:f>LocationSummary!$B$163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#,##0.00</c:formatCode>
                <c:ptCount val="16"/>
                <c:pt idx="0">
                  <c:v>27740</c:v>
                </c:pt>
                <c:pt idx="1">
                  <c:v>31670</c:v>
                </c:pt>
                <c:pt idx="2">
                  <c:v>29400</c:v>
                </c:pt>
                <c:pt idx="3">
                  <c:v>35470</c:v>
                </c:pt>
                <c:pt idx="4">
                  <c:v>34740</c:v>
                </c:pt>
                <c:pt idx="5">
                  <c:v>32130.000000000004</c:v>
                </c:pt>
                <c:pt idx="6">
                  <c:v>37990</c:v>
                </c:pt>
                <c:pt idx="7">
                  <c:v>38460</c:v>
                </c:pt>
                <c:pt idx="8">
                  <c:v>37890</c:v>
                </c:pt>
                <c:pt idx="9">
                  <c:v>40020</c:v>
                </c:pt>
                <c:pt idx="10">
                  <c:v>41080</c:v>
                </c:pt>
                <c:pt idx="11">
                  <c:v>40940</c:v>
                </c:pt>
                <c:pt idx="12">
                  <c:v>43340</c:v>
                </c:pt>
                <c:pt idx="13">
                  <c:v>43750</c:v>
                </c:pt>
                <c:pt idx="14">
                  <c:v>47080</c:v>
                </c:pt>
                <c:pt idx="15">
                  <c:v>51600</c:v>
                </c:pt>
              </c:numCache>
            </c:numRef>
          </c:val>
        </c:ser>
        <c:overlap val="100"/>
        <c:axId val="100047104"/>
        <c:axId val="100061184"/>
      </c:barChart>
      <c:catAx>
        <c:axId val="1000471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61184"/>
        <c:crosses val="autoZero"/>
        <c:auto val="1"/>
        <c:lblAlgn val="ctr"/>
        <c:lblOffset val="50"/>
        <c:tickLblSkip val="1"/>
        <c:tickMarkSkip val="1"/>
      </c:catAx>
      <c:valAx>
        <c:axId val="100061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7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1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5.1114736269711802E-2"/>
          <c:w val="0.24306326304106673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LocationSummary!$B$203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0.00</c:formatCode>
                <c:ptCount val="16"/>
                <c:pt idx="0">
                  <c:v>225.34869204105024</c:v>
                </c:pt>
                <c:pt idx="1">
                  <c:v>172.85370489684257</c:v>
                </c:pt>
                <c:pt idx="2">
                  <c:v>184.65172946033775</c:v>
                </c:pt>
                <c:pt idx="3">
                  <c:v>120.86451941816752</c:v>
                </c:pt>
                <c:pt idx="4">
                  <c:v>40.335675676760623</c:v>
                </c:pt>
                <c:pt idx="5">
                  <c:v>126.67722427285993</c:v>
                </c:pt>
                <c:pt idx="6">
                  <c:v>15.087742538923647</c:v>
                </c:pt>
                <c:pt idx="7">
                  <c:v>91.542072863539943</c:v>
                </c:pt>
                <c:pt idx="8">
                  <c:v>64.333154697030835</c:v>
                </c:pt>
                <c:pt idx="9">
                  <c:v>14.367175880486293</c:v>
                </c:pt>
                <c:pt idx="10">
                  <c:v>53.845798735094412</c:v>
                </c:pt>
                <c:pt idx="11">
                  <c:v>37.156350921984114</c:v>
                </c:pt>
                <c:pt idx="12">
                  <c:v>46.95726176641196</c:v>
                </c:pt>
                <c:pt idx="13">
                  <c:v>21.540728073397442</c:v>
                </c:pt>
                <c:pt idx="14">
                  <c:v>20.960661877608043</c:v>
                </c:pt>
                <c:pt idx="15">
                  <c:v>13.455930022741004</c:v>
                </c:pt>
              </c:numCache>
            </c:numRef>
          </c:val>
        </c:ser>
        <c:ser>
          <c:idx val="3"/>
          <c:order val="1"/>
          <c:tx>
            <c:strRef>
              <c:f>LocationSummary!$B$204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LocationSummary!$C$204:$R$204</c:f>
              <c:numCache>
                <c:formatCode>0.00</c:formatCode>
                <c:ptCount val="16"/>
                <c:pt idx="0">
                  <c:v>174.09412326707735</c:v>
                </c:pt>
                <c:pt idx="1">
                  <c:v>174.09412326707735</c:v>
                </c:pt>
                <c:pt idx="2">
                  <c:v>174.09412326707735</c:v>
                </c:pt>
                <c:pt idx="3">
                  <c:v>174.09412326707735</c:v>
                </c:pt>
                <c:pt idx="4">
                  <c:v>174.09412326707735</c:v>
                </c:pt>
                <c:pt idx="5">
                  <c:v>174.09412326707735</c:v>
                </c:pt>
                <c:pt idx="6">
                  <c:v>174.09412326707735</c:v>
                </c:pt>
                <c:pt idx="7">
                  <c:v>174.09412326707735</c:v>
                </c:pt>
                <c:pt idx="8">
                  <c:v>174.09412326707735</c:v>
                </c:pt>
                <c:pt idx="9">
                  <c:v>174.09412326707735</c:v>
                </c:pt>
                <c:pt idx="10">
                  <c:v>174.09412326707735</c:v>
                </c:pt>
                <c:pt idx="11">
                  <c:v>174.09412326707735</c:v>
                </c:pt>
                <c:pt idx="12">
                  <c:v>174.09412326707735</c:v>
                </c:pt>
                <c:pt idx="13">
                  <c:v>174.09412326707735</c:v>
                </c:pt>
                <c:pt idx="14">
                  <c:v>174.09412326707735</c:v>
                </c:pt>
                <c:pt idx="15">
                  <c:v>174.09412326707735</c:v>
                </c:pt>
              </c:numCache>
            </c:numRef>
          </c:val>
        </c:ser>
        <c:ser>
          <c:idx val="1"/>
          <c:order val="2"/>
          <c:tx>
            <c:strRef>
              <c:f>LocationSummary!$B$205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LocationSummary!$C$205:$R$205</c:f>
              <c:numCache>
                <c:formatCode>0.00</c:formatCode>
                <c:ptCount val="16"/>
                <c:pt idx="0">
                  <c:v>6.8825155202832491</c:v>
                </c:pt>
                <c:pt idx="1">
                  <c:v>6.8785012213504508</c:v>
                </c:pt>
                <c:pt idx="2">
                  <c:v>6.8785012213504508</c:v>
                </c:pt>
                <c:pt idx="3">
                  <c:v>6.8764940718840517</c:v>
                </c:pt>
                <c:pt idx="4">
                  <c:v>6.8724797729512526</c:v>
                </c:pt>
                <c:pt idx="5">
                  <c:v>6.8704726234848534</c:v>
                </c:pt>
                <c:pt idx="6">
                  <c:v>6.8744869224176526</c:v>
                </c:pt>
                <c:pt idx="7">
                  <c:v>6.8704726234848534</c:v>
                </c:pt>
                <c:pt idx="8">
                  <c:v>6.8724797729512526</c:v>
                </c:pt>
                <c:pt idx="9">
                  <c:v>6.8584297266864578</c:v>
                </c:pt>
                <c:pt idx="10">
                  <c:v>6.8704726234848534</c:v>
                </c:pt>
                <c:pt idx="11">
                  <c:v>6.8664583245520552</c:v>
                </c:pt>
                <c:pt idx="12">
                  <c:v>6.8664583245520552</c:v>
                </c:pt>
                <c:pt idx="13">
                  <c:v>6.8644511750856561</c:v>
                </c:pt>
                <c:pt idx="14">
                  <c:v>6.8604368761528569</c:v>
                </c:pt>
                <c:pt idx="15">
                  <c:v>6.8182867373584717</c:v>
                </c:pt>
              </c:numCache>
            </c:numRef>
          </c:val>
        </c:ser>
        <c:ser>
          <c:idx val="7"/>
          <c:order val="3"/>
          <c:tx>
            <c:strRef>
              <c:f>LocationSummary!$B$206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LocationSummary!$C$206:$R$206</c:f>
              <c:numCache>
                <c:formatCode>0.00</c:formatCode>
                <c:ptCount val="16"/>
                <c:pt idx="0">
                  <c:v>161.78427558965035</c:v>
                </c:pt>
                <c:pt idx="1">
                  <c:v>161.78427558965035</c:v>
                </c:pt>
                <c:pt idx="2">
                  <c:v>161.78427558965035</c:v>
                </c:pt>
                <c:pt idx="3">
                  <c:v>161.78427558965035</c:v>
                </c:pt>
                <c:pt idx="4">
                  <c:v>161.78427558965035</c:v>
                </c:pt>
                <c:pt idx="5">
                  <c:v>161.78427558965035</c:v>
                </c:pt>
                <c:pt idx="6">
                  <c:v>161.78427558965035</c:v>
                </c:pt>
                <c:pt idx="7">
                  <c:v>161.78427558965035</c:v>
                </c:pt>
                <c:pt idx="8">
                  <c:v>161.78427558965035</c:v>
                </c:pt>
                <c:pt idx="9">
                  <c:v>161.78427558965035</c:v>
                </c:pt>
                <c:pt idx="10">
                  <c:v>161.78427558965035</c:v>
                </c:pt>
                <c:pt idx="11">
                  <c:v>161.78427558965035</c:v>
                </c:pt>
                <c:pt idx="12">
                  <c:v>161.78427558965035</c:v>
                </c:pt>
                <c:pt idx="13">
                  <c:v>161.78427558965035</c:v>
                </c:pt>
                <c:pt idx="14">
                  <c:v>161.78427558965035</c:v>
                </c:pt>
                <c:pt idx="15">
                  <c:v>161.78427558965035</c:v>
                </c:pt>
              </c:numCache>
            </c:numRef>
          </c:val>
        </c:ser>
        <c:ser>
          <c:idx val="6"/>
          <c:order val="4"/>
          <c:tx>
            <c:strRef>
              <c:f>LocationSummary!$B$208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LocationSummary!$C$208:$R$208</c:f>
              <c:numCache>
                <c:formatCode>0.00</c:formatCode>
                <c:ptCount val="16"/>
                <c:pt idx="0">
                  <c:v>139.27409432398204</c:v>
                </c:pt>
                <c:pt idx="1">
                  <c:v>146.9815482749554</c:v>
                </c:pt>
                <c:pt idx="2">
                  <c:v>165.91900349043294</c:v>
                </c:pt>
                <c:pt idx="3">
                  <c:v>155.72268420112442</c:v>
                </c:pt>
                <c:pt idx="4">
                  <c:v>126.22561564292009</c:v>
                </c:pt>
                <c:pt idx="5">
                  <c:v>163.406052358501</c:v>
                </c:pt>
                <c:pt idx="6">
                  <c:v>114.87919970936477</c:v>
                </c:pt>
                <c:pt idx="7">
                  <c:v>151.00989725401882</c:v>
                </c:pt>
                <c:pt idx="8">
                  <c:v>160.68034338313072</c:v>
                </c:pt>
                <c:pt idx="9">
                  <c:v>144.28193224264834</c:v>
                </c:pt>
                <c:pt idx="10">
                  <c:v>141.4257585519621</c:v>
                </c:pt>
                <c:pt idx="11">
                  <c:v>146.56004688701154</c:v>
                </c:pt>
                <c:pt idx="12">
                  <c:v>148.96461194775793</c:v>
                </c:pt>
                <c:pt idx="13">
                  <c:v>142.26073272998423</c:v>
                </c:pt>
                <c:pt idx="14">
                  <c:v>150.24918760625349</c:v>
                </c:pt>
                <c:pt idx="15">
                  <c:v>175.18199827786577</c:v>
                </c:pt>
              </c:numCache>
            </c:numRef>
          </c:val>
        </c:ser>
        <c:ser>
          <c:idx val="9"/>
          <c:order val="5"/>
          <c:tx>
            <c:strRef>
              <c:f>LocationSummary!$B$209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LocationSummary!$C$209:$R$209</c:f>
              <c:numCache>
                <c:formatCode>0.00</c:formatCode>
                <c:ptCount val="16"/>
                <c:pt idx="0">
                  <c:v>5.4193035592781491E-2</c:v>
                </c:pt>
                <c:pt idx="1">
                  <c:v>5.4193035592781491E-2</c:v>
                </c:pt>
                <c:pt idx="2">
                  <c:v>5.4193035592781491E-2</c:v>
                </c:pt>
                <c:pt idx="3">
                  <c:v>5.4193035592781491E-2</c:v>
                </c:pt>
                <c:pt idx="4">
                  <c:v>5.4193035592781491E-2</c:v>
                </c:pt>
                <c:pt idx="5">
                  <c:v>5.4193035592781491E-2</c:v>
                </c:pt>
                <c:pt idx="6">
                  <c:v>5.4193035592781491E-2</c:v>
                </c:pt>
                <c:pt idx="7">
                  <c:v>5.4193035592781491E-2</c:v>
                </c:pt>
                <c:pt idx="8">
                  <c:v>5.4193035592781491E-2</c:v>
                </c:pt>
                <c:pt idx="9">
                  <c:v>5.4193035592781491E-2</c:v>
                </c:pt>
                <c:pt idx="10">
                  <c:v>5.4193035592781491E-2</c:v>
                </c:pt>
                <c:pt idx="11">
                  <c:v>5.4193035592781491E-2</c:v>
                </c:pt>
                <c:pt idx="12">
                  <c:v>5.4193035592781491E-2</c:v>
                </c:pt>
                <c:pt idx="13">
                  <c:v>5.4193035592781491E-2</c:v>
                </c:pt>
                <c:pt idx="14">
                  <c:v>5.4193035592781491E-2</c:v>
                </c:pt>
                <c:pt idx="15">
                  <c:v>5.4193035592781491E-2</c:v>
                </c:pt>
              </c:numCache>
            </c:numRef>
          </c:val>
        </c:ser>
        <c:ser>
          <c:idx val="0"/>
          <c:order val="6"/>
          <c:tx>
            <c:strRef>
              <c:f>LocationSummary!$B$218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LocationSummary!$C$218:$R$218</c:f>
              <c:numCache>
                <c:formatCode>0.00</c:formatCode>
                <c:ptCount val="16"/>
                <c:pt idx="0">
                  <c:v>0.91927445561088605</c:v>
                </c:pt>
                <c:pt idx="1">
                  <c:v>27.471854746607416</c:v>
                </c:pt>
                <c:pt idx="2">
                  <c:v>13.963738837740031</c:v>
                </c:pt>
                <c:pt idx="3">
                  <c:v>67.299721608369012</c:v>
                </c:pt>
                <c:pt idx="4">
                  <c:v>8.2513914563675819</c:v>
                </c:pt>
                <c:pt idx="5">
                  <c:v>27.909413330282469</c:v>
                </c:pt>
                <c:pt idx="6">
                  <c:v>36.182883430780443</c:v>
                </c:pt>
                <c:pt idx="7">
                  <c:v>133.57178268994159</c:v>
                </c:pt>
                <c:pt idx="8">
                  <c:v>76.215479538114778</c:v>
                </c:pt>
                <c:pt idx="9">
                  <c:v>106.33275728143649</c:v>
                </c:pt>
                <c:pt idx="10">
                  <c:v>190.62500627234209</c:v>
                </c:pt>
                <c:pt idx="11">
                  <c:v>127.67879185659319</c:v>
                </c:pt>
                <c:pt idx="12">
                  <c:v>286.14524937828548</c:v>
                </c:pt>
                <c:pt idx="13">
                  <c:v>220.48135458503191</c:v>
                </c:pt>
                <c:pt idx="14">
                  <c:v>368.63909244729729</c:v>
                </c:pt>
                <c:pt idx="15">
                  <c:v>705.8341813539829</c:v>
                </c:pt>
              </c:numCache>
            </c:numRef>
          </c:val>
        </c:ser>
        <c:ser>
          <c:idx val="5"/>
          <c:order val="7"/>
          <c:tx>
            <c:strRef>
              <c:f>LocationSummary!$B$229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LocationSummary!$C$229:$R$229</c:f>
              <c:numCache>
                <c:formatCode>0.00</c:formatCode>
                <c:ptCount val="16"/>
                <c:pt idx="0">
                  <c:v>5.5678326197916981</c:v>
                </c:pt>
                <c:pt idx="1">
                  <c:v>6.3566423600866289</c:v>
                </c:pt>
                <c:pt idx="2">
                  <c:v>5.9010194312139843</c:v>
                </c:pt>
                <c:pt idx="3">
                  <c:v>7.1193591573183683</c:v>
                </c:pt>
                <c:pt idx="4">
                  <c:v>6.9728372462712187</c:v>
                </c:pt>
                <c:pt idx="5">
                  <c:v>6.4489712355409985</c:v>
                </c:pt>
                <c:pt idx="6">
                  <c:v>7.6251608228509955</c:v>
                </c:pt>
                <c:pt idx="7">
                  <c:v>7.7194968477717634</c:v>
                </c:pt>
                <c:pt idx="8">
                  <c:v>7.6050893281870025</c:v>
                </c:pt>
                <c:pt idx="9">
                  <c:v>8.0326121645300574</c:v>
                </c:pt>
                <c:pt idx="10">
                  <c:v>8.2453700079683845</c:v>
                </c:pt>
                <c:pt idx="11">
                  <c:v>8.2172699154387931</c:v>
                </c:pt>
                <c:pt idx="12">
                  <c:v>8.6989857873746299</c:v>
                </c:pt>
                <c:pt idx="13">
                  <c:v>8.7812789154970012</c:v>
                </c:pt>
                <c:pt idx="14">
                  <c:v>9.4496596878079728</c:v>
                </c:pt>
                <c:pt idx="15">
                  <c:v>10.356891246620464</c:v>
                </c:pt>
              </c:numCache>
            </c:numRef>
          </c:val>
        </c:ser>
        <c:overlap val="100"/>
        <c:axId val="100206464"/>
        <c:axId val="100208000"/>
      </c:barChart>
      <c:catAx>
        <c:axId val="1002064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8000"/>
        <c:crosses val="autoZero"/>
        <c:auto val="1"/>
        <c:lblAlgn val="ctr"/>
        <c:lblOffset val="50"/>
        <c:tickLblSkip val="1"/>
        <c:tickMarkSkip val="1"/>
      </c:catAx>
      <c:valAx>
        <c:axId val="10020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64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16722160562352"/>
          <c:y val="4.7852093529092275E-2"/>
          <c:w val="0.31076581576026813"/>
          <c:h val="0.339314845024471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71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LocationSummary!$B$300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LocationSummary!$C$300:$R$300</c:f>
              <c:numCache>
                <c:formatCode>#,##0.00</c:formatCode>
                <c:ptCount val="16"/>
                <c:pt idx="0">
                  <c:v>174.59</c:v>
                </c:pt>
                <c:pt idx="1">
                  <c:v>174.59</c:v>
                </c:pt>
                <c:pt idx="2">
                  <c:v>174.59</c:v>
                </c:pt>
                <c:pt idx="3">
                  <c:v>174.59</c:v>
                </c:pt>
                <c:pt idx="4">
                  <c:v>174.59</c:v>
                </c:pt>
                <c:pt idx="5">
                  <c:v>174.59</c:v>
                </c:pt>
                <c:pt idx="6">
                  <c:v>174.59</c:v>
                </c:pt>
                <c:pt idx="7">
                  <c:v>174.59</c:v>
                </c:pt>
                <c:pt idx="8">
                  <c:v>174.59</c:v>
                </c:pt>
                <c:pt idx="9">
                  <c:v>174.59</c:v>
                </c:pt>
                <c:pt idx="10">
                  <c:v>174.59</c:v>
                </c:pt>
                <c:pt idx="11">
                  <c:v>174.59</c:v>
                </c:pt>
                <c:pt idx="12">
                  <c:v>174.59</c:v>
                </c:pt>
                <c:pt idx="13">
                  <c:v>174.59</c:v>
                </c:pt>
                <c:pt idx="14">
                  <c:v>174.59</c:v>
                </c:pt>
                <c:pt idx="15">
                  <c:v>174.59</c:v>
                </c:pt>
              </c:numCache>
            </c:numRef>
          </c:val>
        </c:ser>
        <c:ser>
          <c:idx val="0"/>
          <c:order val="1"/>
          <c:tx>
            <c:strRef>
              <c:f>LocationSummary!$B$308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LocationSummary!$C$308:$R$308</c:f>
              <c:numCache>
                <c:formatCode>#,##0.00</c:formatCode>
                <c:ptCount val="16"/>
                <c:pt idx="0">
                  <c:v>518.66010140000003</c:v>
                </c:pt>
                <c:pt idx="1">
                  <c:v>1492.17</c:v>
                </c:pt>
                <c:pt idx="2">
                  <c:v>28504.3</c:v>
                </c:pt>
                <c:pt idx="3">
                  <c:v>5352.07</c:v>
                </c:pt>
                <c:pt idx="4">
                  <c:v>12377</c:v>
                </c:pt>
                <c:pt idx="5">
                  <c:v>24028.799999999999</c:v>
                </c:pt>
                <c:pt idx="6">
                  <c:v>11487.9</c:v>
                </c:pt>
                <c:pt idx="7">
                  <c:v>183.9219215</c:v>
                </c:pt>
                <c:pt idx="8">
                  <c:v>3568.27</c:v>
                </c:pt>
                <c:pt idx="9">
                  <c:v>7090.09</c:v>
                </c:pt>
                <c:pt idx="10">
                  <c:v>1155.3</c:v>
                </c:pt>
                <c:pt idx="11">
                  <c:v>3308.7200000000003</c:v>
                </c:pt>
                <c:pt idx="12">
                  <c:v>1156.69</c:v>
                </c:pt>
                <c:pt idx="13">
                  <c:v>44410.5</c:v>
                </c:pt>
                <c:pt idx="14">
                  <c:v>1103.6100000000001</c:v>
                </c:pt>
                <c:pt idx="15">
                  <c:v>751.35166480000009</c:v>
                </c:pt>
              </c:numCache>
            </c:numRef>
          </c:val>
        </c:ser>
        <c:overlap val="100"/>
        <c:axId val="100242176"/>
        <c:axId val="100243712"/>
      </c:barChart>
      <c:catAx>
        <c:axId val="1002421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3712"/>
        <c:crosses val="autoZero"/>
        <c:auto val="1"/>
        <c:lblAlgn val="ctr"/>
        <c:lblOffset val="10"/>
        <c:tickLblSkip val="1"/>
        <c:tickMarkSkip val="1"/>
      </c:catAx>
      <c:valAx>
        <c:axId val="100243712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2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656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LocationSummary!$B$302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LocationSummary!$C$302:$R$302</c:f>
              <c:numCache>
                <c:formatCode>#,##0.00</c:formatCode>
                <c:ptCount val="16"/>
                <c:pt idx="0">
                  <c:v>269087.31229999999</c:v>
                </c:pt>
                <c:pt idx="1">
                  <c:v>308935.49819999997</c:v>
                </c:pt>
                <c:pt idx="2">
                  <c:v>291463.7928</c:v>
                </c:pt>
                <c:pt idx="3">
                  <c:v>270737.65120000002</c:v>
                </c:pt>
                <c:pt idx="4">
                  <c:v>83749.910699999993</c:v>
                </c:pt>
                <c:pt idx="5">
                  <c:v>298497.58140000002</c:v>
                </c:pt>
                <c:pt idx="6">
                  <c:v>80400.129700000005</c:v>
                </c:pt>
                <c:pt idx="7">
                  <c:v>231302.3726</c:v>
                </c:pt>
                <c:pt idx="8">
                  <c:v>328538.48959999997</c:v>
                </c:pt>
                <c:pt idx="9">
                  <c:v>60819.023699999998</c:v>
                </c:pt>
                <c:pt idx="10">
                  <c:v>414883.34629999998</c:v>
                </c:pt>
                <c:pt idx="11">
                  <c:v>309867.70770000003</c:v>
                </c:pt>
                <c:pt idx="12">
                  <c:v>281688.40629999997</c:v>
                </c:pt>
                <c:pt idx="13">
                  <c:v>276805.54930000001</c:v>
                </c:pt>
                <c:pt idx="14">
                  <c:v>277457.6802</c:v>
                </c:pt>
                <c:pt idx="15">
                  <c:v>271278.78100000002</c:v>
                </c:pt>
              </c:numCache>
            </c:numRef>
          </c:val>
        </c:ser>
        <c:overlap val="100"/>
        <c:axId val="100321152"/>
        <c:axId val="100322688"/>
      </c:barChart>
      <c:catAx>
        <c:axId val="1003211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2688"/>
        <c:crosses val="autoZero"/>
        <c:auto val="1"/>
        <c:lblAlgn val="ctr"/>
        <c:lblOffset val="50"/>
        <c:tickLblSkip val="1"/>
        <c:tickMarkSkip val="1"/>
      </c:catAx>
      <c:valAx>
        <c:axId val="100322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1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18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686080"/>
        <c:axId val="100696448"/>
      </c:barChart>
      <c:catAx>
        <c:axId val="10068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6448"/>
        <c:crosses val="autoZero"/>
        <c:auto val="1"/>
        <c:lblAlgn val="ctr"/>
        <c:lblOffset val="100"/>
        <c:tickLblSkip val="1"/>
        <c:tickMarkSkip val="1"/>
      </c:catAx>
      <c:valAx>
        <c:axId val="10069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34E-3"/>
              <c:y val="0.419249592169659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6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592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27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915456"/>
        <c:axId val="100917632"/>
      </c:barChart>
      <c:catAx>
        <c:axId val="10091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7632"/>
        <c:crosses val="autoZero"/>
        <c:auto val="1"/>
        <c:lblAlgn val="ctr"/>
        <c:lblOffset val="100"/>
        <c:tickLblSkip val="1"/>
        <c:tickMarkSkip val="1"/>
      </c:catAx>
      <c:valAx>
        <c:axId val="10091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5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23"/>
          <c:y val="7.558455682436109E-2"/>
          <c:w val="0.14681022252906592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27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017856"/>
        <c:axId val="101048704"/>
      </c:barChart>
      <c:catAx>
        <c:axId val="10101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8704"/>
        <c:crosses val="autoZero"/>
        <c:auto val="1"/>
        <c:lblAlgn val="ctr"/>
        <c:lblOffset val="100"/>
        <c:tickLblSkip val="1"/>
        <c:tickMarkSkip val="1"/>
      </c:catAx>
      <c:valAx>
        <c:axId val="101048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7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18"/>
          <c:w val="0.17425083240843581"/>
          <c:h val="0.13376835236541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2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153024"/>
        <c:axId val="101183872"/>
      </c:barChart>
      <c:catAx>
        <c:axId val="10115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83872"/>
        <c:crosses val="autoZero"/>
        <c:auto val="1"/>
        <c:lblAlgn val="ctr"/>
        <c:lblOffset val="100"/>
        <c:tickLblSkip val="1"/>
        <c:tickMarkSkip val="1"/>
      </c:catAx>
      <c:valAx>
        <c:axId val="1011838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530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48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doff01miami_9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doff10seattle_9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doff11chicago_9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doff12boulder_9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doff13minneapolis_9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doff14helena_9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doff15duluth_9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doff16fairbanks_9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doff02houston_9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doff03phoenix_9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doff04atlanta_9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doff05losangeles_9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doff06lasvegas_9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doff07sanfrancisco_9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doff08baltimore_9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doff09albuquerque_9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739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226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227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221</v>
      </c>
      <c r="C8" s="23">
        <v>4982.2</v>
      </c>
      <c r="D8" s="7" t="s">
        <v>152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233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234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235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236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238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228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222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231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148</v>
      </c>
      <c r="C24" s="1" t="s">
        <v>740</v>
      </c>
      <c r="D24" s="7" t="s">
        <v>152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229</v>
      </c>
      <c r="D27" s="7" t="s">
        <v>152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216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217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305</v>
      </c>
      <c r="D32" s="7" t="s">
        <v>152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216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217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232</v>
      </c>
    </row>
    <row r="37" spans="2:18">
      <c r="B37" s="18" t="s">
        <v>233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234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235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236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237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219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218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219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48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303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218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218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223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218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239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0.75221960273602562</v>
      </c>
      <c r="D58" s="10" t="s">
        <v>153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742</v>
      </c>
      <c r="D60" s="7" t="s">
        <v>152</v>
      </c>
    </row>
    <row r="61" spans="1:18">
      <c r="B61" s="18" t="s">
        <v>57</v>
      </c>
      <c r="C61" s="23" t="s">
        <v>149</v>
      </c>
      <c r="D61" s="7" t="s">
        <v>152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240</v>
      </c>
      <c r="D62" s="7" t="s">
        <v>152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743</v>
      </c>
      <c r="D63" s="7" t="s">
        <v>152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224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225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88">
        <v>80</v>
      </c>
      <c r="D67" s="10" t="s">
        <v>741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220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278</v>
      </c>
      <c r="C69" s="8">
        <v>174.59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2573.71</v>
      </c>
      <c r="C2" s="86">
        <v>516.58000000000004</v>
      </c>
      <c r="D2" s="86">
        <v>516.58000000000004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2573.71</v>
      </c>
      <c r="C3" s="86">
        <v>516.58000000000004</v>
      </c>
      <c r="D3" s="86">
        <v>516.58000000000004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7528.45</v>
      </c>
      <c r="C4" s="86">
        <v>1511.07</v>
      </c>
      <c r="D4" s="86">
        <v>1511.07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7528.45</v>
      </c>
      <c r="C5" s="86">
        <v>1511.07</v>
      </c>
      <c r="D5" s="86">
        <v>1511.07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180.27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75.17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34.25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572.35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37.99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2355.4499999999998</v>
      </c>
      <c r="C28" s="86">
        <v>218.26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1.272</v>
      </c>
      <c r="E55" s="86">
        <v>1.571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1.272</v>
      </c>
      <c r="E56" s="86">
        <v>1.571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1.272</v>
      </c>
      <c r="E57" s="86">
        <v>1.571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1.272</v>
      </c>
      <c r="E58" s="86">
        <v>1.571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1.272</v>
      </c>
      <c r="E59" s="86">
        <v>1.571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1.272</v>
      </c>
      <c r="E60" s="86">
        <v>1.571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1.272</v>
      </c>
      <c r="E61" s="86">
        <v>1.571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1.272</v>
      </c>
      <c r="E62" s="86">
        <v>1.571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1.272</v>
      </c>
      <c r="E63" s="86">
        <v>1.571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1.272</v>
      </c>
      <c r="E65" s="86">
        <v>1.571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1.272</v>
      </c>
      <c r="E67" s="86">
        <v>1.571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1.272</v>
      </c>
      <c r="E69" s="86">
        <v>1.571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1.272</v>
      </c>
      <c r="E71" s="86">
        <v>1.571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1.272</v>
      </c>
      <c r="E72" s="86">
        <v>1.571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1.272</v>
      </c>
      <c r="E73" s="86">
        <v>1.571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1.272</v>
      </c>
      <c r="E74" s="86">
        <v>1.571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1.272</v>
      </c>
      <c r="E75" s="86">
        <v>1.571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1.272</v>
      </c>
      <c r="E76" s="86">
        <v>1.571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1.272</v>
      </c>
      <c r="E77" s="86">
        <v>1.571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1.272</v>
      </c>
      <c r="E78" s="86">
        <v>1.571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1.272</v>
      </c>
      <c r="E79" s="86">
        <v>1.571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1.272</v>
      </c>
      <c r="E80" s="86">
        <v>1.571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1.272</v>
      </c>
      <c r="E81" s="86">
        <v>1.571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1.272</v>
      </c>
      <c r="E82" s="86">
        <v>1.571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48872.09</v>
      </c>
      <c r="D106" s="86">
        <v>38952.050000000003</v>
      </c>
      <c r="E106" s="86">
        <v>9920.0400000000009</v>
      </c>
      <c r="F106" s="86">
        <v>0.8</v>
      </c>
      <c r="G106" s="86">
        <v>3.35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31189.84</v>
      </c>
      <c r="D107" s="86">
        <v>24909.93</v>
      </c>
      <c r="E107" s="86">
        <v>6279.91</v>
      </c>
      <c r="F107" s="86">
        <v>0.8</v>
      </c>
      <c r="G107" s="86">
        <v>3.56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18075.38</v>
      </c>
      <c r="D108" s="86">
        <v>14436</v>
      </c>
      <c r="E108" s="86">
        <v>3639.38</v>
      </c>
      <c r="F108" s="86">
        <v>0.8</v>
      </c>
      <c r="G108" s="86">
        <v>3.61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9543.2099999999991</v>
      </c>
      <c r="D109" s="86">
        <v>7247.71</v>
      </c>
      <c r="E109" s="86">
        <v>2295.5</v>
      </c>
      <c r="F109" s="86">
        <v>0.76</v>
      </c>
      <c r="G109" s="86">
        <v>3.52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24567.64</v>
      </c>
      <c r="D110" s="86">
        <v>19621.080000000002</v>
      </c>
      <c r="E110" s="86">
        <v>4946.57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64488.59</v>
      </c>
      <c r="D111" s="86">
        <v>51504.15</v>
      </c>
      <c r="E111" s="86">
        <v>12984.44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35635.629999999997</v>
      </c>
      <c r="D112" s="86">
        <v>28460.58</v>
      </c>
      <c r="E112" s="86">
        <v>7175.05</v>
      </c>
      <c r="F112" s="86">
        <v>0.8</v>
      </c>
      <c r="G112" s="86">
        <v>3.56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20932.2</v>
      </c>
      <c r="D113" s="86">
        <v>16717.61</v>
      </c>
      <c r="E113" s="86">
        <v>4214.59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12948.9</v>
      </c>
      <c r="D114" s="86">
        <v>10142.18</v>
      </c>
      <c r="E114" s="86">
        <v>2806.72</v>
      </c>
      <c r="F114" s="86">
        <v>0.78</v>
      </c>
      <c r="G114" s="86">
        <v>3.59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27060.560000000001</v>
      </c>
      <c r="D115" s="86">
        <v>21612.06</v>
      </c>
      <c r="E115" s="86">
        <v>5448.5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54247.03</v>
      </c>
      <c r="D116" s="86">
        <v>43023.19</v>
      </c>
      <c r="E116" s="86">
        <v>11223.84</v>
      </c>
      <c r="F116" s="86">
        <v>0.79</v>
      </c>
      <c r="G116" s="86">
        <v>3.34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35654.86</v>
      </c>
      <c r="D117" s="86">
        <v>28475.94</v>
      </c>
      <c r="E117" s="86">
        <v>7178.92</v>
      </c>
      <c r="F117" s="86">
        <v>0.8</v>
      </c>
      <c r="G117" s="86">
        <v>3.56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19093.8</v>
      </c>
      <c r="D118" s="86">
        <v>15249.37</v>
      </c>
      <c r="E118" s="86">
        <v>3844.44</v>
      </c>
      <c r="F118" s="86">
        <v>0.8</v>
      </c>
      <c r="G118" s="86">
        <v>3.61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13834.23</v>
      </c>
      <c r="D119" s="86">
        <v>10915.86</v>
      </c>
      <c r="E119" s="86">
        <v>2918.36</v>
      </c>
      <c r="F119" s="86">
        <v>0.79</v>
      </c>
      <c r="G119" s="86">
        <v>3.6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27570.95</v>
      </c>
      <c r="D120" s="86">
        <v>22019.69</v>
      </c>
      <c r="E120" s="86">
        <v>5551.27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78937.59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45707.9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26617.81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14239.74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35632.07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100917.77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51880.76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30584.46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19627.47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39093.449999999997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85562.37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51907.59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28031.95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21108.31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39802.22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2.94</v>
      </c>
      <c r="F140" s="86">
        <v>3214.42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0.56999999999999995</v>
      </c>
      <c r="D141" s="86">
        <v>622</v>
      </c>
      <c r="E141" s="86">
        <v>1.88</v>
      </c>
      <c r="F141" s="86">
        <v>2060.59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1.0900000000000001</v>
      </c>
      <c r="F142" s="86">
        <v>1243.92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0.54</v>
      </c>
      <c r="D143" s="86">
        <v>622</v>
      </c>
      <c r="E143" s="86">
        <v>0.52</v>
      </c>
      <c r="F143" s="86">
        <v>597.41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1.48</v>
      </c>
      <c r="F144" s="86">
        <v>1690.71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3.9</v>
      </c>
      <c r="F145" s="86">
        <v>7430.88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0.56999999999999995</v>
      </c>
      <c r="D146" s="86">
        <v>622</v>
      </c>
      <c r="E146" s="86">
        <v>2.15</v>
      </c>
      <c r="F146" s="86">
        <v>2354.3000000000002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1.26</v>
      </c>
      <c r="F147" s="86">
        <v>1440.53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0.54</v>
      </c>
      <c r="D148" s="86">
        <v>622</v>
      </c>
      <c r="E148" s="86">
        <v>0.75</v>
      </c>
      <c r="F148" s="86">
        <v>869.3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1.63</v>
      </c>
      <c r="F149" s="86">
        <v>1862.27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0.56999999999999995</v>
      </c>
      <c r="D150" s="86">
        <v>622</v>
      </c>
      <c r="E150" s="86">
        <v>3.23</v>
      </c>
      <c r="F150" s="86">
        <v>3529.71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2.15</v>
      </c>
      <c r="F151" s="86">
        <v>2355.5700000000002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1.1499999999999999</v>
      </c>
      <c r="F152" s="86">
        <v>1314.01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0.54</v>
      </c>
      <c r="D153" s="86">
        <v>622</v>
      </c>
      <c r="E153" s="86">
        <v>0.81</v>
      </c>
      <c r="F153" s="86">
        <v>944.03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1.67</v>
      </c>
      <c r="F154" s="86">
        <v>1897.4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19750.682100000002</v>
      </c>
      <c r="C163" s="86">
        <v>17.052199999999999</v>
      </c>
      <c r="D163" s="86">
        <v>157.34700000000001</v>
      </c>
      <c r="E163" s="86">
        <v>0</v>
      </c>
      <c r="F163" s="86">
        <v>1E-4</v>
      </c>
      <c r="G163" s="86">
        <v>949317.90390000003</v>
      </c>
      <c r="H163" s="86">
        <v>7315.8038999999999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16226.4444</v>
      </c>
      <c r="C164" s="86">
        <v>13.9427</v>
      </c>
      <c r="D164" s="86">
        <v>141.22669999999999</v>
      </c>
      <c r="E164" s="86">
        <v>0</v>
      </c>
      <c r="F164" s="86">
        <v>1E-4</v>
      </c>
      <c r="G164" s="86">
        <v>852106.13950000005</v>
      </c>
      <c r="H164" s="86">
        <v>6046.8768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19098.1836</v>
      </c>
      <c r="C165" s="86">
        <v>16.416799999999999</v>
      </c>
      <c r="D165" s="86">
        <v>165.04519999999999</v>
      </c>
      <c r="E165" s="86">
        <v>0</v>
      </c>
      <c r="F165" s="86">
        <v>1E-4</v>
      </c>
      <c r="G165" s="86">
        <v>995813.29920000001</v>
      </c>
      <c r="H165" s="86">
        <v>7113.4598999999998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17173.8364</v>
      </c>
      <c r="C166" s="86">
        <v>14.7433</v>
      </c>
      <c r="D166" s="86">
        <v>151.86660000000001</v>
      </c>
      <c r="E166" s="86">
        <v>0</v>
      </c>
      <c r="F166" s="86">
        <v>1E-4</v>
      </c>
      <c r="G166" s="86">
        <v>916311.58299999998</v>
      </c>
      <c r="H166" s="86">
        <v>6407.2326999999996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18052.6237</v>
      </c>
      <c r="C167" s="86">
        <v>15.4762</v>
      </c>
      <c r="D167" s="86">
        <v>163.49529999999999</v>
      </c>
      <c r="E167" s="86">
        <v>0</v>
      </c>
      <c r="F167" s="86">
        <v>1E-4</v>
      </c>
      <c r="G167" s="86">
        <v>986488.68160000001</v>
      </c>
      <c r="H167" s="86">
        <v>6746.8611000000001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17900.499500000002</v>
      </c>
      <c r="C168" s="86">
        <v>15.335900000000001</v>
      </c>
      <c r="D168" s="86">
        <v>163.8766</v>
      </c>
      <c r="E168" s="86">
        <v>0</v>
      </c>
      <c r="F168" s="86">
        <v>1E-4</v>
      </c>
      <c r="G168" s="86">
        <v>988795.41359999997</v>
      </c>
      <c r="H168" s="86">
        <v>6695.3739999999998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17297.9434</v>
      </c>
      <c r="C169" s="86">
        <v>14.815899999999999</v>
      </c>
      <c r="D169" s="86">
        <v>159.03450000000001</v>
      </c>
      <c r="E169" s="86">
        <v>0</v>
      </c>
      <c r="F169" s="86">
        <v>1E-4</v>
      </c>
      <c r="G169" s="86">
        <v>959581.71900000004</v>
      </c>
      <c r="H169" s="86">
        <v>6472.0553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18893.818800000001</v>
      </c>
      <c r="C170" s="86">
        <v>16.1829</v>
      </c>
      <c r="D170" s="86">
        <v>173.68600000000001</v>
      </c>
      <c r="E170" s="86">
        <v>0</v>
      </c>
      <c r="F170" s="86">
        <v>1E-4</v>
      </c>
      <c r="G170" s="87">
        <v>1047990</v>
      </c>
      <c r="H170" s="86">
        <v>7069.0915999999997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17695.473699999999</v>
      </c>
      <c r="C171" s="86">
        <v>15.1563</v>
      </c>
      <c r="D171" s="86">
        <v>162.70820000000001</v>
      </c>
      <c r="E171" s="86">
        <v>0</v>
      </c>
      <c r="F171" s="86">
        <v>1E-4</v>
      </c>
      <c r="G171" s="86">
        <v>981748.00659999996</v>
      </c>
      <c r="H171" s="86">
        <v>6620.8495000000003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17653.073199999999</v>
      </c>
      <c r="C172" s="86">
        <v>15.1282</v>
      </c>
      <c r="D172" s="86">
        <v>160.86070000000001</v>
      </c>
      <c r="E172" s="86">
        <v>0</v>
      </c>
      <c r="F172" s="86">
        <v>1E-4</v>
      </c>
      <c r="G172" s="86">
        <v>970595.84759999998</v>
      </c>
      <c r="H172" s="86">
        <v>6600.5380999999998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17125.690399999999</v>
      </c>
      <c r="C173" s="86">
        <v>14.7005</v>
      </c>
      <c r="D173" s="86">
        <v>151.7081</v>
      </c>
      <c r="E173" s="86">
        <v>0</v>
      </c>
      <c r="F173" s="86">
        <v>1E-4</v>
      </c>
      <c r="G173" s="86">
        <v>915356.09259999997</v>
      </c>
      <c r="H173" s="86">
        <v>6390.0856000000003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18649.9015</v>
      </c>
      <c r="C174" s="86">
        <v>16.076499999999999</v>
      </c>
      <c r="D174" s="86">
        <v>153.1121</v>
      </c>
      <c r="E174" s="86">
        <v>0</v>
      </c>
      <c r="F174" s="86">
        <v>1E-4</v>
      </c>
      <c r="G174" s="86">
        <v>923785.07680000004</v>
      </c>
      <c r="H174" s="86">
        <v>6921.9013000000004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215518.17060000001</v>
      </c>
      <c r="C176" s="86">
        <v>185.0274</v>
      </c>
      <c r="D176" s="86">
        <v>1903.9672</v>
      </c>
      <c r="E176" s="86">
        <v>0</v>
      </c>
      <c r="F176" s="86">
        <v>8.9999999999999998E-4</v>
      </c>
      <c r="G176" s="87">
        <v>11487900</v>
      </c>
      <c r="H176" s="86">
        <v>80400.129700000005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16226.4444</v>
      </c>
      <c r="C177" s="86">
        <v>13.9427</v>
      </c>
      <c r="D177" s="86">
        <v>141.22669999999999</v>
      </c>
      <c r="E177" s="86">
        <v>0</v>
      </c>
      <c r="F177" s="86">
        <v>1E-4</v>
      </c>
      <c r="G177" s="86">
        <v>852106.13950000005</v>
      </c>
      <c r="H177" s="86">
        <v>6046.8768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19750.682100000002</v>
      </c>
      <c r="C178" s="86">
        <v>17.052199999999999</v>
      </c>
      <c r="D178" s="86">
        <v>173.68600000000001</v>
      </c>
      <c r="E178" s="86">
        <v>0</v>
      </c>
      <c r="F178" s="86">
        <v>1E-4</v>
      </c>
      <c r="G178" s="87">
        <v>1047990</v>
      </c>
      <c r="H178" s="86">
        <v>7315.8038999999999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194646000000</v>
      </c>
      <c r="C181" s="86">
        <v>168178.80900000001</v>
      </c>
      <c r="D181" s="86" t="s">
        <v>656</v>
      </c>
      <c r="E181" s="86">
        <v>75734.207999999999</v>
      </c>
      <c r="F181" s="86">
        <v>58341.440000000002</v>
      </c>
      <c r="G181" s="86">
        <v>32805.067999999999</v>
      </c>
      <c r="H181" s="86">
        <v>0</v>
      </c>
      <c r="I181" s="86">
        <v>1289.653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174714000000</v>
      </c>
      <c r="C182" s="86">
        <v>192830.796</v>
      </c>
      <c r="D182" s="86" t="s">
        <v>657</v>
      </c>
      <c r="E182" s="86">
        <v>75734.207999999999</v>
      </c>
      <c r="F182" s="86">
        <v>50956.165999999997</v>
      </c>
      <c r="G182" s="86">
        <v>32805.067999999999</v>
      </c>
      <c r="H182" s="86">
        <v>0</v>
      </c>
      <c r="I182" s="86">
        <v>33326.913999999997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204179000000</v>
      </c>
      <c r="C183" s="86">
        <v>170990.117</v>
      </c>
      <c r="D183" s="86" t="s">
        <v>658</v>
      </c>
      <c r="E183" s="86">
        <v>75734.207999999999</v>
      </c>
      <c r="F183" s="86">
        <v>58341.440000000002</v>
      </c>
      <c r="G183" s="86">
        <v>32805.067999999999</v>
      </c>
      <c r="H183" s="86">
        <v>0</v>
      </c>
      <c r="I183" s="86">
        <v>4100.96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187878000000</v>
      </c>
      <c r="C184" s="86">
        <v>200039.424</v>
      </c>
      <c r="D184" s="86" t="s">
        <v>659</v>
      </c>
      <c r="E184" s="86">
        <v>75734.207999999999</v>
      </c>
      <c r="F184" s="86">
        <v>50956.165999999997</v>
      </c>
      <c r="G184" s="86">
        <v>32805.067999999999</v>
      </c>
      <c r="H184" s="86">
        <v>0</v>
      </c>
      <c r="I184" s="86">
        <v>40535.542999999998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202267000000</v>
      </c>
      <c r="C185" s="86">
        <v>211816.75200000001</v>
      </c>
      <c r="D185" s="86" t="s">
        <v>585</v>
      </c>
      <c r="E185" s="86">
        <v>75734.207999999999</v>
      </c>
      <c r="F185" s="86">
        <v>48066.275000000001</v>
      </c>
      <c r="G185" s="86">
        <v>32805.067999999999</v>
      </c>
      <c r="H185" s="86">
        <v>0</v>
      </c>
      <c r="I185" s="86">
        <v>55202.760999999999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202740000000</v>
      </c>
      <c r="C186" s="86">
        <v>218129.00200000001</v>
      </c>
      <c r="D186" s="86" t="s">
        <v>660</v>
      </c>
      <c r="E186" s="86">
        <v>75734.207999999999</v>
      </c>
      <c r="F186" s="86">
        <v>50956.165999999997</v>
      </c>
      <c r="G186" s="86">
        <v>32805.067999999999</v>
      </c>
      <c r="H186" s="86">
        <v>0</v>
      </c>
      <c r="I186" s="86">
        <v>58625.120000000003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196750000000</v>
      </c>
      <c r="C187" s="86">
        <v>236567.22099999999</v>
      </c>
      <c r="D187" s="86" t="s">
        <v>514</v>
      </c>
      <c r="E187" s="86">
        <v>75734.207999999999</v>
      </c>
      <c r="F187" s="86">
        <v>51598.362999999998</v>
      </c>
      <c r="G187" s="86">
        <v>32805.067999999999</v>
      </c>
      <c r="H187" s="86">
        <v>0</v>
      </c>
      <c r="I187" s="86">
        <v>76421.141000000003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214876000000</v>
      </c>
      <c r="C188" s="86">
        <v>225431.068</v>
      </c>
      <c r="D188" s="86" t="s">
        <v>661</v>
      </c>
      <c r="E188" s="86">
        <v>75734.207999999999</v>
      </c>
      <c r="F188" s="86">
        <v>51598.362999999998</v>
      </c>
      <c r="G188" s="86">
        <v>32805.067999999999</v>
      </c>
      <c r="H188" s="86">
        <v>0</v>
      </c>
      <c r="I188" s="86">
        <v>65284.989000000001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201295000000</v>
      </c>
      <c r="C189" s="86">
        <v>251160.62100000001</v>
      </c>
      <c r="D189" s="86" t="s">
        <v>662</v>
      </c>
      <c r="E189" s="86">
        <v>75734.207999999999</v>
      </c>
      <c r="F189" s="86">
        <v>50956.165999999997</v>
      </c>
      <c r="G189" s="86">
        <v>32805.067999999999</v>
      </c>
      <c r="H189" s="86">
        <v>0</v>
      </c>
      <c r="I189" s="86">
        <v>91656.739000000001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199009000000</v>
      </c>
      <c r="C190" s="86">
        <v>219067.39300000001</v>
      </c>
      <c r="D190" s="86" t="s">
        <v>663</v>
      </c>
      <c r="E190" s="86">
        <v>75734.207999999999</v>
      </c>
      <c r="F190" s="86">
        <v>51598.362999999998</v>
      </c>
      <c r="G190" s="86">
        <v>32805.067999999999</v>
      </c>
      <c r="H190" s="86">
        <v>0</v>
      </c>
      <c r="I190" s="86">
        <v>58921.313999999998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187682000000</v>
      </c>
      <c r="C191" s="86">
        <v>170271.27299999999</v>
      </c>
      <c r="D191" s="86" t="s">
        <v>664</v>
      </c>
      <c r="E191" s="86">
        <v>75734.207999999999</v>
      </c>
      <c r="F191" s="86">
        <v>58341.440000000002</v>
      </c>
      <c r="G191" s="86">
        <v>32805.067999999999</v>
      </c>
      <c r="H191" s="86">
        <v>0</v>
      </c>
      <c r="I191" s="86">
        <v>3382.1170000000002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189411000000</v>
      </c>
      <c r="C192" s="86">
        <v>167764.00099999999</v>
      </c>
      <c r="D192" s="86" t="s">
        <v>726</v>
      </c>
      <c r="E192" s="86">
        <v>75734.207999999999</v>
      </c>
      <c r="F192" s="86">
        <v>58341.440000000002</v>
      </c>
      <c r="G192" s="86">
        <v>32805.067999999999</v>
      </c>
      <c r="H192" s="86">
        <v>0</v>
      </c>
      <c r="I192" s="86">
        <v>874.84500000000003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2355450000000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174714000000</v>
      </c>
      <c r="C195" s="86">
        <v>167764.00099999999</v>
      </c>
      <c r="D195" s="86"/>
      <c r="E195" s="86">
        <v>75734.207999999999</v>
      </c>
      <c r="F195" s="86">
        <v>48066.275000000001</v>
      </c>
      <c r="G195" s="86">
        <v>32805.067999999999</v>
      </c>
      <c r="H195" s="86">
        <v>0</v>
      </c>
      <c r="I195" s="86">
        <v>874.84500000000003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214876000000</v>
      </c>
      <c r="C196" s="86">
        <v>251160.62100000001</v>
      </c>
      <c r="D196" s="86"/>
      <c r="E196" s="86">
        <v>75734.207999999999</v>
      </c>
      <c r="F196" s="86">
        <v>58341.440000000002</v>
      </c>
      <c r="G196" s="86">
        <v>32805.067999999999</v>
      </c>
      <c r="H196" s="86">
        <v>0</v>
      </c>
      <c r="I196" s="86">
        <v>91656.739000000001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99190.42</v>
      </c>
      <c r="C199" s="86">
        <v>1891.84</v>
      </c>
      <c r="D199" s="86">
        <v>0</v>
      </c>
      <c r="E199" s="86">
        <v>101082.25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19.91</v>
      </c>
      <c r="C200" s="86">
        <v>0.38</v>
      </c>
      <c r="D200" s="86">
        <v>0</v>
      </c>
      <c r="E200" s="86">
        <v>20.29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19.91</v>
      </c>
      <c r="C201" s="86">
        <v>0.38</v>
      </c>
      <c r="D201" s="86">
        <v>0</v>
      </c>
      <c r="E201" s="86">
        <v>20.29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3620.28</v>
      </c>
      <c r="C2" s="86">
        <v>726.64</v>
      </c>
      <c r="D2" s="86">
        <v>726.64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3620.28</v>
      </c>
      <c r="C3" s="86">
        <v>726.64</v>
      </c>
      <c r="D3" s="86">
        <v>726.64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11197.54</v>
      </c>
      <c r="C4" s="86">
        <v>2247.5100000000002</v>
      </c>
      <c r="D4" s="86">
        <v>2247.5100000000002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11197.54</v>
      </c>
      <c r="C5" s="86">
        <v>2247.5100000000002</v>
      </c>
      <c r="D5" s="86">
        <v>2247.5100000000002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665.48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456.08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752.36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38.46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2916.34</v>
      </c>
      <c r="C28" s="86">
        <v>703.94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1.0109999999999999</v>
      </c>
      <c r="E55" s="86">
        <v>1.1910000000000001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1.0109999999999999</v>
      </c>
      <c r="E56" s="86">
        <v>1.1910000000000001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1.0109999999999999</v>
      </c>
      <c r="E57" s="86">
        <v>1.1910000000000001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1.0109999999999999</v>
      </c>
      <c r="E58" s="86">
        <v>1.1910000000000001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1.0109999999999999</v>
      </c>
      <c r="E59" s="86">
        <v>1.1910000000000001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1.0109999999999999</v>
      </c>
      <c r="E60" s="86">
        <v>1.1910000000000001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1.0109999999999999</v>
      </c>
      <c r="E61" s="86">
        <v>1.1910000000000001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1.0109999999999999</v>
      </c>
      <c r="E62" s="86">
        <v>1.1910000000000001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1.0109999999999999</v>
      </c>
      <c r="E63" s="86">
        <v>1.1910000000000001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1.0109999999999999</v>
      </c>
      <c r="E65" s="86">
        <v>1.1910000000000001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1.0109999999999999</v>
      </c>
      <c r="E67" s="86">
        <v>1.1910000000000001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1.0109999999999999</v>
      </c>
      <c r="E69" s="86">
        <v>1.1910000000000001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1.0109999999999999</v>
      </c>
      <c r="E71" s="86">
        <v>1.1910000000000001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1.0109999999999999</v>
      </c>
      <c r="E72" s="86">
        <v>1.1910000000000001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1.0109999999999999</v>
      </c>
      <c r="E73" s="86">
        <v>1.1910000000000001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1.0109999999999999</v>
      </c>
      <c r="E74" s="86">
        <v>1.1910000000000001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1.0109999999999999</v>
      </c>
      <c r="E75" s="86">
        <v>1.1910000000000001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1.0109999999999999</v>
      </c>
      <c r="E76" s="86">
        <v>1.1910000000000001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1.0109999999999999</v>
      </c>
      <c r="E77" s="86">
        <v>1.1910000000000001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1.0109999999999999</v>
      </c>
      <c r="E78" s="86">
        <v>1.1910000000000001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1.0109999999999999</v>
      </c>
      <c r="E79" s="86">
        <v>1.1910000000000001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1.0109999999999999</v>
      </c>
      <c r="E80" s="86">
        <v>1.1910000000000001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1.0109999999999999</v>
      </c>
      <c r="E81" s="86">
        <v>1.1910000000000001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1.0109999999999999</v>
      </c>
      <c r="E82" s="86">
        <v>1.1910000000000001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0.48899999999999999</v>
      </c>
      <c r="E83" s="86">
        <v>0.53900000000000003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66492.570000000007</v>
      </c>
      <c r="D106" s="86">
        <v>48622.080000000002</v>
      </c>
      <c r="E106" s="86">
        <v>17870.490000000002</v>
      </c>
      <c r="F106" s="86">
        <v>0.73</v>
      </c>
      <c r="G106" s="86">
        <v>3.21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26813.51</v>
      </c>
      <c r="D107" s="86">
        <v>20202.87</v>
      </c>
      <c r="E107" s="86">
        <v>6610.64</v>
      </c>
      <c r="F107" s="86">
        <v>0.75</v>
      </c>
      <c r="G107" s="86">
        <v>3.48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22882.99</v>
      </c>
      <c r="D108" s="86">
        <v>18246.689999999999</v>
      </c>
      <c r="E108" s="86">
        <v>4636.3</v>
      </c>
      <c r="F108" s="86">
        <v>0.8</v>
      </c>
      <c r="G108" s="86">
        <v>3.59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18927.060000000001</v>
      </c>
      <c r="D109" s="86">
        <v>13778.48</v>
      </c>
      <c r="E109" s="86">
        <v>5148.58</v>
      </c>
      <c r="F109" s="86">
        <v>0.73</v>
      </c>
      <c r="G109" s="86">
        <v>3.43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28172.14</v>
      </c>
      <c r="D110" s="86">
        <v>22499.83</v>
      </c>
      <c r="E110" s="86">
        <v>5672.31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77243.91</v>
      </c>
      <c r="D111" s="86">
        <v>59135.43</v>
      </c>
      <c r="E111" s="86">
        <v>18108.48</v>
      </c>
      <c r="F111" s="86">
        <v>0.77</v>
      </c>
      <c r="G111" s="86">
        <v>3.74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29849.63</v>
      </c>
      <c r="D112" s="86">
        <v>22802.799999999999</v>
      </c>
      <c r="E112" s="86">
        <v>7046.83</v>
      </c>
      <c r="F112" s="86">
        <v>0.76</v>
      </c>
      <c r="G112" s="86">
        <v>3.5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25357.29</v>
      </c>
      <c r="D113" s="86">
        <v>20251.740000000002</v>
      </c>
      <c r="E113" s="86">
        <v>5105.5600000000004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21893.43</v>
      </c>
      <c r="D114" s="86">
        <v>16309.43</v>
      </c>
      <c r="E114" s="86">
        <v>5584</v>
      </c>
      <c r="F114" s="86">
        <v>0.74</v>
      </c>
      <c r="G114" s="86">
        <v>3.46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30407.14</v>
      </c>
      <c r="D115" s="86">
        <v>24284.82</v>
      </c>
      <c r="E115" s="86">
        <v>6122.32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73782.14</v>
      </c>
      <c r="D116" s="86">
        <v>56123.15</v>
      </c>
      <c r="E116" s="86">
        <v>17658.990000000002</v>
      </c>
      <c r="F116" s="86">
        <v>0.76</v>
      </c>
      <c r="G116" s="86">
        <v>3.71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31127.81</v>
      </c>
      <c r="D117" s="86">
        <v>23879.19</v>
      </c>
      <c r="E117" s="86">
        <v>7248.62</v>
      </c>
      <c r="F117" s="86">
        <v>0.77</v>
      </c>
      <c r="G117" s="86">
        <v>3.51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24405.39</v>
      </c>
      <c r="D118" s="86">
        <v>19491.490000000002</v>
      </c>
      <c r="E118" s="86">
        <v>4913.8999999999996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24189.200000000001</v>
      </c>
      <c r="D119" s="86">
        <v>18266.13</v>
      </c>
      <c r="E119" s="86">
        <v>5923.07</v>
      </c>
      <c r="F119" s="86">
        <v>0.76</v>
      </c>
      <c r="G119" s="86">
        <v>3.48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32051.4</v>
      </c>
      <c r="D120" s="86">
        <v>25598.02</v>
      </c>
      <c r="E120" s="86">
        <v>6453.38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95389.27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36795.33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34234.21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25423.85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41652.120000000003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117478.64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41649.120000000003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37762.22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30131.4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44740.65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111767.12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43624.06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36446.49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33766.78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47012.6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3.28</v>
      </c>
      <c r="F140" s="86">
        <v>3587.4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1.42</v>
      </c>
      <c r="F141" s="86">
        <v>1618.43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1.38</v>
      </c>
      <c r="F142" s="86">
        <v>1569.36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0.92</v>
      </c>
      <c r="F143" s="86">
        <v>1052.1400000000001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1.7</v>
      </c>
      <c r="F144" s="86">
        <v>1938.77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4.25</v>
      </c>
      <c r="F145" s="86">
        <v>8099.62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1.63</v>
      </c>
      <c r="F146" s="86">
        <v>1860.15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1.53</v>
      </c>
      <c r="F147" s="86">
        <v>1745.06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1.1299999999999999</v>
      </c>
      <c r="F148" s="86">
        <v>1286.57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1.84</v>
      </c>
      <c r="F149" s="86">
        <v>2008.88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</v>
      </c>
      <c r="F150" s="86">
        <v>7623.16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1.72</v>
      </c>
      <c r="F151" s="86">
        <v>1958.51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1.47</v>
      </c>
      <c r="F152" s="86">
        <v>1679.55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1.29</v>
      </c>
      <c r="F153" s="86">
        <v>1467.62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1.94</v>
      </c>
      <c r="F154" s="86">
        <v>2117.5100000000002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48998.960200000001</v>
      </c>
      <c r="C163" s="86">
        <v>85.480999999999995</v>
      </c>
      <c r="D163" s="86">
        <v>226.61609999999999</v>
      </c>
      <c r="E163" s="86">
        <v>0</v>
      </c>
      <c r="F163" s="86">
        <v>8.9999999999999998E-4</v>
      </c>
      <c r="G163" s="86">
        <v>14090.787399999999</v>
      </c>
      <c r="H163" s="86">
        <v>20707.978800000001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41252.616699999999</v>
      </c>
      <c r="C164" s="86">
        <v>74.356300000000005</v>
      </c>
      <c r="D164" s="86">
        <v>203.98159999999999</v>
      </c>
      <c r="E164" s="86">
        <v>0</v>
      </c>
      <c r="F164" s="86">
        <v>8.0000000000000004E-4</v>
      </c>
      <c r="G164" s="86">
        <v>12684.3084</v>
      </c>
      <c r="H164" s="86">
        <v>17652.667600000001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41970.245900000002</v>
      </c>
      <c r="C165" s="86">
        <v>80.148200000000003</v>
      </c>
      <c r="D165" s="86">
        <v>232.3683</v>
      </c>
      <c r="E165" s="86">
        <v>0</v>
      </c>
      <c r="F165" s="86">
        <v>8.9999999999999998E-4</v>
      </c>
      <c r="G165" s="86">
        <v>14451.101699999999</v>
      </c>
      <c r="H165" s="86">
        <v>18371.073400000001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36915.4539</v>
      </c>
      <c r="C166" s="86">
        <v>72.454099999999997</v>
      </c>
      <c r="D166" s="86">
        <v>215.1977</v>
      </c>
      <c r="E166" s="86">
        <v>0</v>
      </c>
      <c r="F166" s="86">
        <v>8.9999999999999998E-4</v>
      </c>
      <c r="G166" s="86">
        <v>13383.884</v>
      </c>
      <c r="H166" s="86">
        <v>16337.609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41769.1299</v>
      </c>
      <c r="C167" s="86">
        <v>83.105900000000005</v>
      </c>
      <c r="D167" s="86">
        <v>249.7064</v>
      </c>
      <c r="E167" s="86">
        <v>0</v>
      </c>
      <c r="F167" s="86">
        <v>1E-3</v>
      </c>
      <c r="G167" s="86">
        <v>15530.4337</v>
      </c>
      <c r="H167" s="86">
        <v>18588.599399999999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48315.717600000004</v>
      </c>
      <c r="C168" s="86">
        <v>96.426900000000003</v>
      </c>
      <c r="D168" s="86">
        <v>290.47550000000001</v>
      </c>
      <c r="E168" s="86">
        <v>0</v>
      </c>
      <c r="F168" s="86">
        <v>1.1999999999999999E-3</v>
      </c>
      <c r="G168" s="86">
        <v>18066.149799999999</v>
      </c>
      <c r="H168" s="86">
        <v>21529.066500000001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48776.690600000002</v>
      </c>
      <c r="C169" s="86">
        <v>97.363200000000006</v>
      </c>
      <c r="D169" s="86">
        <v>293.33690000000001</v>
      </c>
      <c r="E169" s="86">
        <v>0</v>
      </c>
      <c r="F169" s="86">
        <v>1.1999999999999999E-3</v>
      </c>
      <c r="G169" s="86">
        <v>18244.1201</v>
      </c>
      <c r="H169" s="86">
        <v>21735.962800000001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52656.228999999999</v>
      </c>
      <c r="C170" s="86">
        <v>105.1129</v>
      </c>
      <c r="D170" s="86">
        <v>316.7</v>
      </c>
      <c r="E170" s="86">
        <v>0</v>
      </c>
      <c r="F170" s="86">
        <v>1.2999999999999999E-3</v>
      </c>
      <c r="G170" s="86">
        <v>19697.190299999998</v>
      </c>
      <c r="H170" s="86">
        <v>23465.300299999999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42215.407099999997</v>
      </c>
      <c r="C171" s="86">
        <v>84.212000000000003</v>
      </c>
      <c r="D171" s="86">
        <v>253.5788</v>
      </c>
      <c r="E171" s="86">
        <v>0</v>
      </c>
      <c r="F171" s="86">
        <v>1E-3</v>
      </c>
      <c r="G171" s="86">
        <v>15771.3447</v>
      </c>
      <c r="H171" s="86">
        <v>18807.153600000001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40206.1927</v>
      </c>
      <c r="C172" s="86">
        <v>79.270399999999995</v>
      </c>
      <c r="D172" s="86">
        <v>236.3553</v>
      </c>
      <c r="E172" s="86">
        <v>0</v>
      </c>
      <c r="F172" s="86">
        <v>1E-3</v>
      </c>
      <c r="G172" s="86">
        <v>14699.8559</v>
      </c>
      <c r="H172" s="86">
        <v>17826.680199999999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38909.103999999999</v>
      </c>
      <c r="C173" s="86">
        <v>74.947299999999998</v>
      </c>
      <c r="D173" s="86">
        <v>218.98060000000001</v>
      </c>
      <c r="E173" s="86">
        <v>0</v>
      </c>
      <c r="F173" s="86">
        <v>8.9999999999999998E-4</v>
      </c>
      <c r="G173" s="86">
        <v>13618.720600000001</v>
      </c>
      <c r="H173" s="86">
        <v>17090.119699999999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44926.336300000003</v>
      </c>
      <c r="C174" s="86">
        <v>80.600200000000001</v>
      </c>
      <c r="D174" s="86">
        <v>220.06059999999999</v>
      </c>
      <c r="E174" s="86">
        <v>0</v>
      </c>
      <c r="F174" s="86">
        <v>8.9999999999999998E-4</v>
      </c>
      <c r="G174" s="86">
        <v>13684.0249</v>
      </c>
      <c r="H174" s="86">
        <v>19190.161400000001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526912.08389999997</v>
      </c>
      <c r="C176" s="86">
        <v>1013.4784</v>
      </c>
      <c r="D176" s="86">
        <v>2957.3578000000002</v>
      </c>
      <c r="E176" s="86">
        <v>0</v>
      </c>
      <c r="F176" s="86">
        <v>1.2E-2</v>
      </c>
      <c r="G176" s="86">
        <v>183921.9215</v>
      </c>
      <c r="H176" s="86">
        <v>231302.3726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36915.4539</v>
      </c>
      <c r="C177" s="86">
        <v>72.454099999999997</v>
      </c>
      <c r="D177" s="86">
        <v>203.98159999999999</v>
      </c>
      <c r="E177" s="86">
        <v>0</v>
      </c>
      <c r="F177" s="86">
        <v>8.0000000000000004E-4</v>
      </c>
      <c r="G177" s="86">
        <v>12684.3084</v>
      </c>
      <c r="H177" s="86">
        <v>16337.609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52656.228999999999</v>
      </c>
      <c r="C178" s="86">
        <v>105.1129</v>
      </c>
      <c r="D178" s="86">
        <v>316.7</v>
      </c>
      <c r="E178" s="86">
        <v>0</v>
      </c>
      <c r="F178" s="86">
        <v>1.2999999999999999E-3</v>
      </c>
      <c r="G178" s="86">
        <v>19697.190299999998</v>
      </c>
      <c r="H178" s="86">
        <v>23465.300299999999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223429000000</v>
      </c>
      <c r="C181" s="86">
        <v>185100.36199999999</v>
      </c>
      <c r="D181" s="86" t="s">
        <v>665</v>
      </c>
      <c r="E181" s="86">
        <v>75734.207999999999</v>
      </c>
      <c r="F181" s="86">
        <v>51598.362999999998</v>
      </c>
      <c r="G181" s="86">
        <v>39612.728999999999</v>
      </c>
      <c r="H181" s="86">
        <v>0</v>
      </c>
      <c r="I181" s="86">
        <v>18146.621999999999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201128000000</v>
      </c>
      <c r="C182" s="86">
        <v>183695.57800000001</v>
      </c>
      <c r="D182" s="86" t="s">
        <v>666</v>
      </c>
      <c r="E182" s="86">
        <v>75734.207999999999</v>
      </c>
      <c r="F182" s="86">
        <v>51598.362999999998</v>
      </c>
      <c r="G182" s="86">
        <v>39612.728999999999</v>
      </c>
      <c r="H182" s="86">
        <v>0</v>
      </c>
      <c r="I182" s="86">
        <v>16741.838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229143000000</v>
      </c>
      <c r="C183" s="86">
        <v>218708.72099999999</v>
      </c>
      <c r="D183" s="86" t="s">
        <v>667</v>
      </c>
      <c r="E183" s="86">
        <v>75734.207999999999</v>
      </c>
      <c r="F183" s="86">
        <v>50956.165999999997</v>
      </c>
      <c r="G183" s="86">
        <v>39612.728999999999</v>
      </c>
      <c r="H183" s="86">
        <v>0</v>
      </c>
      <c r="I183" s="86">
        <v>52397.178999999996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212220000000</v>
      </c>
      <c r="C184" s="86">
        <v>228185.56400000001</v>
      </c>
      <c r="D184" s="86" t="s">
        <v>668</v>
      </c>
      <c r="E184" s="86">
        <v>75734.207999999999</v>
      </c>
      <c r="F184" s="86">
        <v>50956.165999999997</v>
      </c>
      <c r="G184" s="86">
        <v>39612.728999999999</v>
      </c>
      <c r="H184" s="86">
        <v>0</v>
      </c>
      <c r="I184" s="86">
        <v>61874.021999999997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246257000000</v>
      </c>
      <c r="C185" s="86">
        <v>247875.89499999999</v>
      </c>
      <c r="D185" s="86" t="s">
        <v>669</v>
      </c>
      <c r="E185" s="86">
        <v>75734.207999999999</v>
      </c>
      <c r="F185" s="86">
        <v>50956.165999999997</v>
      </c>
      <c r="G185" s="86">
        <v>39612.728999999999</v>
      </c>
      <c r="H185" s="86">
        <v>0</v>
      </c>
      <c r="I185" s="86">
        <v>81564.353000000003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286464000000</v>
      </c>
      <c r="C186" s="86">
        <v>282810.45199999999</v>
      </c>
      <c r="D186" s="86" t="s">
        <v>515</v>
      </c>
      <c r="E186" s="86">
        <v>75734.207999999999</v>
      </c>
      <c r="F186" s="86">
        <v>50956.165999999997</v>
      </c>
      <c r="G186" s="86">
        <v>39612.728999999999</v>
      </c>
      <c r="H186" s="86">
        <v>0</v>
      </c>
      <c r="I186" s="86">
        <v>116498.91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289286000000</v>
      </c>
      <c r="C187" s="86">
        <v>291492.32199999999</v>
      </c>
      <c r="D187" s="86" t="s">
        <v>670</v>
      </c>
      <c r="E187" s="86">
        <v>75734.207999999999</v>
      </c>
      <c r="F187" s="86">
        <v>51598.362999999998</v>
      </c>
      <c r="G187" s="86">
        <v>39612.728999999999</v>
      </c>
      <c r="H187" s="86">
        <v>0</v>
      </c>
      <c r="I187" s="86">
        <v>124538.58199999999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312327000000</v>
      </c>
      <c r="C188" s="86">
        <v>290436.902</v>
      </c>
      <c r="D188" s="86" t="s">
        <v>671</v>
      </c>
      <c r="E188" s="86">
        <v>75734.207999999999</v>
      </c>
      <c r="F188" s="86">
        <v>50956.165999999997</v>
      </c>
      <c r="G188" s="86">
        <v>39612.728999999999</v>
      </c>
      <c r="H188" s="86">
        <v>0</v>
      </c>
      <c r="I188" s="86">
        <v>124125.36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250077000000</v>
      </c>
      <c r="C189" s="86">
        <v>265960.54200000002</v>
      </c>
      <c r="D189" s="86" t="s">
        <v>672</v>
      </c>
      <c r="E189" s="86">
        <v>75734.207999999999</v>
      </c>
      <c r="F189" s="86">
        <v>50956.165999999997</v>
      </c>
      <c r="G189" s="86">
        <v>39612.728999999999</v>
      </c>
      <c r="H189" s="86">
        <v>0</v>
      </c>
      <c r="I189" s="86">
        <v>99649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233087000000</v>
      </c>
      <c r="C190" s="86">
        <v>244925.704</v>
      </c>
      <c r="D190" s="86" t="s">
        <v>673</v>
      </c>
      <c r="E190" s="86">
        <v>75734.207999999999</v>
      </c>
      <c r="F190" s="86">
        <v>50956.165999999997</v>
      </c>
      <c r="G190" s="86">
        <v>39612.728999999999</v>
      </c>
      <c r="H190" s="86">
        <v>0</v>
      </c>
      <c r="I190" s="86">
        <v>78614.161999999997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215944000000</v>
      </c>
      <c r="C191" s="86">
        <v>227658.48</v>
      </c>
      <c r="D191" s="86" t="s">
        <v>674</v>
      </c>
      <c r="E191" s="86">
        <v>75734.207999999999</v>
      </c>
      <c r="F191" s="86">
        <v>48066.275000000001</v>
      </c>
      <c r="G191" s="86">
        <v>39612.728999999999</v>
      </c>
      <c r="H191" s="86">
        <v>0</v>
      </c>
      <c r="I191" s="86">
        <v>64236.828000000001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216979000000</v>
      </c>
      <c r="C192" s="86">
        <v>180254.78</v>
      </c>
      <c r="D192" s="86" t="s">
        <v>675</v>
      </c>
      <c r="E192" s="86">
        <v>75734.207999999999</v>
      </c>
      <c r="F192" s="86">
        <v>51598.362999999998</v>
      </c>
      <c r="G192" s="86">
        <v>39612.728999999999</v>
      </c>
      <c r="H192" s="86">
        <v>0</v>
      </c>
      <c r="I192" s="86">
        <v>13301.04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2916340000000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201128000000</v>
      </c>
      <c r="C195" s="86">
        <v>180254.78</v>
      </c>
      <c r="D195" s="86"/>
      <c r="E195" s="86">
        <v>75734.207999999999</v>
      </c>
      <c r="F195" s="86">
        <v>48066.275000000001</v>
      </c>
      <c r="G195" s="86">
        <v>39612.728999999999</v>
      </c>
      <c r="H195" s="86">
        <v>0</v>
      </c>
      <c r="I195" s="86">
        <v>13301.04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312327000000</v>
      </c>
      <c r="C196" s="86">
        <v>291492.32199999999</v>
      </c>
      <c r="D196" s="86"/>
      <c r="E196" s="86">
        <v>75734.207999999999</v>
      </c>
      <c r="F196" s="86">
        <v>51598.362999999998</v>
      </c>
      <c r="G196" s="86">
        <v>39612.728999999999</v>
      </c>
      <c r="H196" s="86">
        <v>0</v>
      </c>
      <c r="I196" s="86">
        <v>124538.58199999999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64044.68</v>
      </c>
      <c r="C199" s="86">
        <v>6802.66</v>
      </c>
      <c r="D199" s="86">
        <v>0</v>
      </c>
      <c r="E199" s="86">
        <v>70847.350000000006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12.85</v>
      </c>
      <c r="C200" s="86">
        <v>1.37</v>
      </c>
      <c r="D200" s="86">
        <v>0</v>
      </c>
      <c r="E200" s="86">
        <v>14.22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12.85</v>
      </c>
      <c r="C201" s="86">
        <v>1.37</v>
      </c>
      <c r="D201" s="86">
        <v>0</v>
      </c>
      <c r="E201" s="86">
        <v>14.22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3246.58</v>
      </c>
      <c r="C2" s="86">
        <v>651.64</v>
      </c>
      <c r="D2" s="86">
        <v>651.64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3246.58</v>
      </c>
      <c r="C3" s="86">
        <v>651.64</v>
      </c>
      <c r="D3" s="86">
        <v>651.64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9842.5499999999993</v>
      </c>
      <c r="C4" s="86">
        <v>1975.55</v>
      </c>
      <c r="D4" s="86">
        <v>1975.55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9842.5499999999993</v>
      </c>
      <c r="C5" s="86">
        <v>1975.55</v>
      </c>
      <c r="D5" s="86">
        <v>1975.55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379.72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320.52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800.54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37.89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2828.97</v>
      </c>
      <c r="C28" s="86">
        <v>417.61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1.0449999999999999</v>
      </c>
      <c r="E55" s="86">
        <v>1.238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1.0449999999999999</v>
      </c>
      <c r="E56" s="86">
        <v>1.238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1.0449999999999999</v>
      </c>
      <c r="E57" s="86">
        <v>1.238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1.0449999999999999</v>
      </c>
      <c r="E58" s="86">
        <v>1.238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1.0449999999999999</v>
      </c>
      <c r="E59" s="86">
        <v>1.238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1.0449999999999999</v>
      </c>
      <c r="E60" s="86">
        <v>1.238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1.0449999999999999</v>
      </c>
      <c r="E61" s="86">
        <v>1.238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1.0449999999999999</v>
      </c>
      <c r="E62" s="86">
        <v>1.238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1.0449999999999999</v>
      </c>
      <c r="E63" s="86">
        <v>1.238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1.0449999999999999</v>
      </c>
      <c r="E65" s="86">
        <v>1.238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1.0449999999999999</v>
      </c>
      <c r="E67" s="86">
        <v>1.238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1.0449999999999999</v>
      </c>
      <c r="E69" s="86">
        <v>1.238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1.0449999999999999</v>
      </c>
      <c r="E71" s="86">
        <v>1.238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1.0449999999999999</v>
      </c>
      <c r="E72" s="86">
        <v>1.238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1.0449999999999999</v>
      </c>
      <c r="E73" s="86">
        <v>1.238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1.0449999999999999</v>
      </c>
      <c r="E74" s="86">
        <v>1.238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1.0449999999999999</v>
      </c>
      <c r="E75" s="86">
        <v>1.238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1.0449999999999999</v>
      </c>
      <c r="E76" s="86">
        <v>1.238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1.0449999999999999</v>
      </c>
      <c r="E77" s="86">
        <v>1.238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1.0449999999999999</v>
      </c>
      <c r="E78" s="86">
        <v>1.238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1.0449999999999999</v>
      </c>
      <c r="E79" s="86">
        <v>1.238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1.0449999999999999</v>
      </c>
      <c r="E80" s="86">
        <v>1.238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1.0449999999999999</v>
      </c>
      <c r="E81" s="86">
        <v>1.238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1.0449999999999999</v>
      </c>
      <c r="E82" s="86">
        <v>1.238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0.50600000000000001</v>
      </c>
      <c r="E83" s="86">
        <v>0.56000000000000005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64351.33</v>
      </c>
      <c r="D106" s="86">
        <v>51394.53</v>
      </c>
      <c r="E106" s="86">
        <v>12956.8</v>
      </c>
      <c r="F106" s="86">
        <v>0.8</v>
      </c>
      <c r="G106" s="86">
        <v>4.17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20818.919999999998</v>
      </c>
      <c r="D107" s="86">
        <v>16627.14</v>
      </c>
      <c r="E107" s="86">
        <v>4191.78</v>
      </c>
      <c r="F107" s="86">
        <v>0.8</v>
      </c>
      <c r="G107" s="86">
        <v>3.6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23470.46</v>
      </c>
      <c r="D108" s="86">
        <v>18744.8</v>
      </c>
      <c r="E108" s="86">
        <v>4725.6499999999996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15630.48</v>
      </c>
      <c r="D109" s="86">
        <v>12483.37</v>
      </c>
      <c r="E109" s="86">
        <v>3147.11</v>
      </c>
      <c r="F109" s="86">
        <v>0.8</v>
      </c>
      <c r="G109" s="86">
        <v>3.61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31292.5</v>
      </c>
      <c r="D110" s="86">
        <v>24991.919999999998</v>
      </c>
      <c r="E110" s="86">
        <v>6300.58</v>
      </c>
      <c r="F110" s="86">
        <v>0.8</v>
      </c>
      <c r="G110" s="86">
        <v>3.56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67621.66</v>
      </c>
      <c r="D111" s="86">
        <v>54006.400000000001</v>
      </c>
      <c r="E111" s="86">
        <v>13615.27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24945.97</v>
      </c>
      <c r="D112" s="86">
        <v>19923.23</v>
      </c>
      <c r="E112" s="86">
        <v>5022.74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26476.95</v>
      </c>
      <c r="D113" s="86">
        <v>21145.95</v>
      </c>
      <c r="E113" s="86">
        <v>5330.99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19387.12</v>
      </c>
      <c r="D114" s="86">
        <v>15483.62</v>
      </c>
      <c r="E114" s="86">
        <v>3903.49</v>
      </c>
      <c r="F114" s="86">
        <v>0.8</v>
      </c>
      <c r="G114" s="86">
        <v>3.6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34055.94</v>
      </c>
      <c r="D115" s="86">
        <v>27198.95</v>
      </c>
      <c r="E115" s="86">
        <v>6856.98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66385.91</v>
      </c>
      <c r="D116" s="86">
        <v>53019.45</v>
      </c>
      <c r="E116" s="86">
        <v>13366.45</v>
      </c>
      <c r="F116" s="86">
        <v>0.8</v>
      </c>
      <c r="G116" s="86">
        <v>4.17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25865.15</v>
      </c>
      <c r="D117" s="86">
        <v>20657.34</v>
      </c>
      <c r="E117" s="86">
        <v>5207.8100000000004</v>
      </c>
      <c r="F117" s="86">
        <v>0.8</v>
      </c>
      <c r="G117" s="86">
        <v>3.6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24153.38</v>
      </c>
      <c r="D118" s="86">
        <v>19290.22</v>
      </c>
      <c r="E118" s="86">
        <v>4863.16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22247.18</v>
      </c>
      <c r="D119" s="86">
        <v>17767.82</v>
      </c>
      <c r="E119" s="86">
        <v>4479.3500000000004</v>
      </c>
      <c r="F119" s="86">
        <v>0.8</v>
      </c>
      <c r="G119" s="86">
        <v>3.6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35617.300000000003</v>
      </c>
      <c r="D120" s="86">
        <v>28445.94</v>
      </c>
      <c r="E120" s="86">
        <v>7171.36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89313.22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27121.59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28929.77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21192.55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37868.33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93048.92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31837.69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32365.39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25485.37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41026.18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91637.39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32887.85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29709.93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28753.5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42810.14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3.89</v>
      </c>
      <c r="F140" s="86">
        <v>7415.07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1.26</v>
      </c>
      <c r="F141" s="86">
        <v>1432.73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1.42</v>
      </c>
      <c r="F142" s="86">
        <v>1615.21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0.94</v>
      </c>
      <c r="F143" s="86">
        <v>1075.67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0.56999999999999995</v>
      </c>
      <c r="D144" s="86">
        <v>622</v>
      </c>
      <c r="E144" s="86">
        <v>1.89</v>
      </c>
      <c r="F144" s="86">
        <v>2067.37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4.09</v>
      </c>
      <c r="F145" s="86">
        <v>7791.9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1.51</v>
      </c>
      <c r="F146" s="86">
        <v>1716.75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1.6</v>
      </c>
      <c r="F147" s="86">
        <v>1822.11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1.17</v>
      </c>
      <c r="F148" s="86">
        <v>1334.2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2.06</v>
      </c>
      <c r="F149" s="86">
        <v>2249.94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4.01</v>
      </c>
      <c r="F150" s="86">
        <v>7649.51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1.56</v>
      </c>
      <c r="F151" s="86">
        <v>1780.01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1.46</v>
      </c>
      <c r="F152" s="86">
        <v>1662.2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1.34</v>
      </c>
      <c r="F153" s="86">
        <v>1531.02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2.15</v>
      </c>
      <c r="F154" s="86">
        <v>2353.09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64279.799500000001</v>
      </c>
      <c r="C163" s="86">
        <v>108.0522</v>
      </c>
      <c r="D163" s="86">
        <v>269.30279999999999</v>
      </c>
      <c r="E163" s="86">
        <v>0</v>
      </c>
      <c r="F163" s="86">
        <v>1.1000000000000001E-3</v>
      </c>
      <c r="G163" s="86">
        <v>280003.52750000003</v>
      </c>
      <c r="H163" s="86">
        <v>27122.867099999999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55091.070800000001</v>
      </c>
      <c r="C164" s="86">
        <v>93.875900000000001</v>
      </c>
      <c r="D164" s="86">
        <v>237.6782</v>
      </c>
      <c r="E164" s="86">
        <v>0</v>
      </c>
      <c r="F164" s="86">
        <v>8.9999999999999998E-4</v>
      </c>
      <c r="G164" s="86">
        <v>247131.06849999999</v>
      </c>
      <c r="H164" s="86">
        <v>23370.22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61827.8943</v>
      </c>
      <c r="C165" s="86">
        <v>106.3972</v>
      </c>
      <c r="D165" s="86">
        <v>272.38049999999998</v>
      </c>
      <c r="E165" s="86">
        <v>0</v>
      </c>
      <c r="F165" s="86">
        <v>1.1000000000000001E-3</v>
      </c>
      <c r="G165" s="86">
        <v>283220.60739999998</v>
      </c>
      <c r="H165" s="86">
        <v>26330.225399999999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55527.577899999997</v>
      </c>
      <c r="C166" s="86">
        <v>96.783100000000005</v>
      </c>
      <c r="D166" s="86">
        <v>251.2706</v>
      </c>
      <c r="E166" s="86">
        <v>0</v>
      </c>
      <c r="F166" s="86">
        <v>1E-3</v>
      </c>
      <c r="G166" s="86">
        <v>261278.67420000001</v>
      </c>
      <c r="H166" s="86">
        <v>23767.594799999999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66145.748099999997</v>
      </c>
      <c r="C167" s="86">
        <v>115.8462</v>
      </c>
      <c r="D167" s="86">
        <v>302.32819999999998</v>
      </c>
      <c r="E167" s="86">
        <v>0</v>
      </c>
      <c r="F167" s="86">
        <v>1.1999999999999999E-3</v>
      </c>
      <c r="G167" s="86">
        <v>314373.38219999999</v>
      </c>
      <c r="H167" s="86">
        <v>28367.040499999999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71823.585600000006</v>
      </c>
      <c r="C168" s="86">
        <v>125.88339999999999</v>
      </c>
      <c r="D168" s="86">
        <v>328.78370000000001</v>
      </c>
      <c r="E168" s="86">
        <v>0</v>
      </c>
      <c r="F168" s="86">
        <v>1.2999999999999999E-3</v>
      </c>
      <c r="G168" s="86">
        <v>341883.49930000002</v>
      </c>
      <c r="H168" s="86">
        <v>30811.155500000001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74504.037500000006</v>
      </c>
      <c r="C169" s="86">
        <v>130.59710000000001</v>
      </c>
      <c r="D169" s="86">
        <v>341.1395</v>
      </c>
      <c r="E169" s="86">
        <v>0</v>
      </c>
      <c r="F169" s="86">
        <v>1.2999999999999999E-3</v>
      </c>
      <c r="G169" s="86">
        <v>354731.66149999999</v>
      </c>
      <c r="H169" s="86">
        <v>31962.5769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77156.446200000006</v>
      </c>
      <c r="C170" s="86">
        <v>135.2441</v>
      </c>
      <c r="D170" s="86">
        <v>353.27140000000003</v>
      </c>
      <c r="E170" s="86">
        <v>0</v>
      </c>
      <c r="F170" s="86">
        <v>1.4E-3</v>
      </c>
      <c r="G170" s="86">
        <v>367346.93040000001</v>
      </c>
      <c r="H170" s="86">
        <v>33100.237699999998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64322.781900000002</v>
      </c>
      <c r="C171" s="86">
        <v>112.73050000000001</v>
      </c>
      <c r="D171" s="86">
        <v>294.41300000000001</v>
      </c>
      <c r="E171" s="86">
        <v>0</v>
      </c>
      <c r="F171" s="86">
        <v>1.1000000000000001E-3</v>
      </c>
      <c r="G171" s="86">
        <v>306143.37099999998</v>
      </c>
      <c r="H171" s="86">
        <v>27592.806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58281.9038</v>
      </c>
      <c r="C172" s="86">
        <v>101.6512</v>
      </c>
      <c r="D172" s="86">
        <v>264.09910000000002</v>
      </c>
      <c r="E172" s="86">
        <v>0</v>
      </c>
      <c r="F172" s="86">
        <v>1E-3</v>
      </c>
      <c r="G172" s="86">
        <v>274618.53570000001</v>
      </c>
      <c r="H172" s="86">
        <v>24953.145199999999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57893.768400000001</v>
      </c>
      <c r="C173" s="86">
        <v>99.384200000000007</v>
      </c>
      <c r="D173" s="86">
        <v>253.73429999999999</v>
      </c>
      <c r="E173" s="86">
        <v>0</v>
      </c>
      <c r="F173" s="86">
        <v>1E-3</v>
      </c>
      <c r="G173" s="86">
        <v>263830.68479999999</v>
      </c>
      <c r="H173" s="86">
        <v>24631.001799999998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62882.318599999999</v>
      </c>
      <c r="C174" s="86">
        <v>105.6666</v>
      </c>
      <c r="D174" s="86">
        <v>263.25040000000001</v>
      </c>
      <c r="E174" s="86">
        <v>0</v>
      </c>
      <c r="F174" s="86">
        <v>1E-3</v>
      </c>
      <c r="G174" s="86">
        <v>273710.37239999999</v>
      </c>
      <c r="H174" s="86">
        <v>26529.618699999999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769736.93279999995</v>
      </c>
      <c r="C176" s="86">
        <v>1332.1117999999999</v>
      </c>
      <c r="D176" s="86">
        <v>3431.6516999999999</v>
      </c>
      <c r="E176" s="86">
        <v>0</v>
      </c>
      <c r="F176" s="86">
        <v>1.34E-2</v>
      </c>
      <c r="G176" s="87">
        <v>3568270</v>
      </c>
      <c r="H176" s="86">
        <v>328538.48959999997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55091.070800000001</v>
      </c>
      <c r="C177" s="86">
        <v>93.875900000000001</v>
      </c>
      <c r="D177" s="86">
        <v>237.6782</v>
      </c>
      <c r="E177" s="86">
        <v>0</v>
      </c>
      <c r="F177" s="86">
        <v>8.9999999999999998E-4</v>
      </c>
      <c r="G177" s="86">
        <v>247131.06849999999</v>
      </c>
      <c r="H177" s="86">
        <v>23370.22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77156.446200000006</v>
      </c>
      <c r="C178" s="86">
        <v>135.2441</v>
      </c>
      <c r="D178" s="86">
        <v>353.27140000000003</v>
      </c>
      <c r="E178" s="86">
        <v>0</v>
      </c>
      <c r="F178" s="86">
        <v>1.4E-3</v>
      </c>
      <c r="G178" s="86">
        <v>367346.93040000001</v>
      </c>
      <c r="H178" s="86">
        <v>33100.237699999998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221990000000</v>
      </c>
      <c r="C181" s="86">
        <v>177580.86499999999</v>
      </c>
      <c r="D181" s="86" t="s">
        <v>527</v>
      </c>
      <c r="E181" s="86">
        <v>75734.207999999999</v>
      </c>
      <c r="F181" s="86">
        <v>58341.440000000002</v>
      </c>
      <c r="G181" s="86">
        <v>43496.777000000002</v>
      </c>
      <c r="H181" s="86">
        <v>0</v>
      </c>
      <c r="I181" s="86">
        <v>0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195928000000</v>
      </c>
      <c r="C182" s="86">
        <v>196549.59899999999</v>
      </c>
      <c r="D182" s="86" t="s">
        <v>676</v>
      </c>
      <c r="E182" s="86">
        <v>75734.207999999999</v>
      </c>
      <c r="F182" s="86">
        <v>50956.165999999997</v>
      </c>
      <c r="G182" s="86">
        <v>43496.777000000002</v>
      </c>
      <c r="H182" s="86">
        <v>0</v>
      </c>
      <c r="I182" s="86">
        <v>26354.008999999998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224541000000</v>
      </c>
      <c r="C183" s="86">
        <v>200971.05600000001</v>
      </c>
      <c r="D183" s="86" t="s">
        <v>586</v>
      </c>
      <c r="E183" s="86">
        <v>75734.207999999999</v>
      </c>
      <c r="F183" s="86">
        <v>48066.275000000001</v>
      </c>
      <c r="G183" s="86">
        <v>43496.777000000002</v>
      </c>
      <c r="H183" s="86">
        <v>0</v>
      </c>
      <c r="I183" s="86">
        <v>33665.355000000003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207145000000</v>
      </c>
      <c r="C184" s="86">
        <v>236560.43299999999</v>
      </c>
      <c r="D184" s="86" t="s">
        <v>677</v>
      </c>
      <c r="E184" s="86">
        <v>75734.207999999999</v>
      </c>
      <c r="F184" s="86">
        <v>50956.165999999997</v>
      </c>
      <c r="G184" s="86">
        <v>43496.777000000002</v>
      </c>
      <c r="H184" s="86">
        <v>0</v>
      </c>
      <c r="I184" s="86">
        <v>66364.842000000004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249239000000</v>
      </c>
      <c r="C185" s="86">
        <v>250318.79</v>
      </c>
      <c r="D185" s="86" t="s">
        <v>510</v>
      </c>
      <c r="E185" s="86">
        <v>75734.207999999999</v>
      </c>
      <c r="F185" s="86">
        <v>50956.165999999997</v>
      </c>
      <c r="G185" s="86">
        <v>43496.777000000002</v>
      </c>
      <c r="H185" s="86">
        <v>0</v>
      </c>
      <c r="I185" s="86">
        <v>80123.198999999993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271049000000</v>
      </c>
      <c r="C186" s="86">
        <v>266738.86200000002</v>
      </c>
      <c r="D186" s="86" t="s">
        <v>678</v>
      </c>
      <c r="E186" s="86">
        <v>75734.207999999999</v>
      </c>
      <c r="F186" s="86">
        <v>50956.165999999997</v>
      </c>
      <c r="G186" s="86">
        <v>43496.777000000002</v>
      </c>
      <c r="H186" s="86">
        <v>0</v>
      </c>
      <c r="I186" s="86">
        <v>96543.270999999993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281236000000</v>
      </c>
      <c r="C187" s="86">
        <v>277276.93699999998</v>
      </c>
      <c r="D187" s="86" t="s">
        <v>623</v>
      </c>
      <c r="E187" s="86">
        <v>75734.207999999999</v>
      </c>
      <c r="F187" s="86">
        <v>50956.165999999997</v>
      </c>
      <c r="G187" s="86">
        <v>43496.777000000002</v>
      </c>
      <c r="H187" s="86">
        <v>0</v>
      </c>
      <c r="I187" s="86">
        <v>107081.34699999999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291237000000</v>
      </c>
      <c r="C188" s="86">
        <v>272816.74800000002</v>
      </c>
      <c r="D188" s="86" t="s">
        <v>679</v>
      </c>
      <c r="E188" s="86">
        <v>75734.207999999999</v>
      </c>
      <c r="F188" s="86">
        <v>50956.165999999997</v>
      </c>
      <c r="G188" s="86">
        <v>43496.777000000002</v>
      </c>
      <c r="H188" s="86">
        <v>0</v>
      </c>
      <c r="I188" s="86">
        <v>102621.158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242714000000</v>
      </c>
      <c r="C189" s="86">
        <v>251796.90299999999</v>
      </c>
      <c r="D189" s="86" t="s">
        <v>680</v>
      </c>
      <c r="E189" s="86">
        <v>75734.207999999999</v>
      </c>
      <c r="F189" s="86">
        <v>48066.275000000001</v>
      </c>
      <c r="G189" s="86">
        <v>43496.777000000002</v>
      </c>
      <c r="H189" s="86">
        <v>0</v>
      </c>
      <c r="I189" s="86">
        <v>84491.202999999994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217721000000</v>
      </c>
      <c r="C190" s="86">
        <v>235544.33900000001</v>
      </c>
      <c r="D190" s="86" t="s">
        <v>681</v>
      </c>
      <c r="E190" s="86">
        <v>75734.207999999999</v>
      </c>
      <c r="F190" s="86">
        <v>50956.165999999997</v>
      </c>
      <c r="G190" s="86">
        <v>43496.777000000002</v>
      </c>
      <c r="H190" s="86">
        <v>0</v>
      </c>
      <c r="I190" s="86">
        <v>65348.748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209168000000</v>
      </c>
      <c r="C191" s="86">
        <v>185070.842</v>
      </c>
      <c r="D191" s="86" t="s">
        <v>682</v>
      </c>
      <c r="E191" s="86">
        <v>75734.207999999999</v>
      </c>
      <c r="F191" s="86">
        <v>48066.275000000001</v>
      </c>
      <c r="G191" s="86">
        <v>43496.777000000002</v>
      </c>
      <c r="H191" s="86">
        <v>0</v>
      </c>
      <c r="I191" s="86">
        <v>17765.142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217001000000</v>
      </c>
      <c r="C192" s="86">
        <v>177580.86499999999</v>
      </c>
      <c r="D192" s="86" t="s">
        <v>578</v>
      </c>
      <c r="E192" s="86">
        <v>75734.207999999999</v>
      </c>
      <c r="F192" s="86">
        <v>58341.440000000002</v>
      </c>
      <c r="G192" s="86">
        <v>43496.777000000002</v>
      </c>
      <c r="H192" s="86">
        <v>0</v>
      </c>
      <c r="I192" s="86">
        <v>0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2828970000000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195928000000</v>
      </c>
      <c r="C195" s="86">
        <v>177580.86499999999</v>
      </c>
      <c r="D195" s="86"/>
      <c r="E195" s="86">
        <v>75734.207999999999</v>
      </c>
      <c r="F195" s="86">
        <v>48066.275000000001</v>
      </c>
      <c r="G195" s="86">
        <v>43496.777000000002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291237000000</v>
      </c>
      <c r="C196" s="86">
        <v>277276.93699999998</v>
      </c>
      <c r="D196" s="86"/>
      <c r="E196" s="86">
        <v>75734.207999999999</v>
      </c>
      <c r="F196" s="86">
        <v>58341.440000000002</v>
      </c>
      <c r="G196" s="86">
        <v>43496.777000000002</v>
      </c>
      <c r="H196" s="86">
        <v>0</v>
      </c>
      <c r="I196" s="86">
        <v>107081.34699999999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29211.34</v>
      </c>
      <c r="C199" s="86">
        <v>2866.86</v>
      </c>
      <c r="D199" s="86">
        <v>0</v>
      </c>
      <c r="E199" s="86">
        <v>32078.21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5.86</v>
      </c>
      <c r="C200" s="86">
        <v>0.57999999999999996</v>
      </c>
      <c r="D200" s="86">
        <v>0</v>
      </c>
      <c r="E200" s="86">
        <v>6.44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5.86</v>
      </c>
      <c r="C201" s="86">
        <v>0.57999999999999996</v>
      </c>
      <c r="D201" s="86">
        <v>0</v>
      </c>
      <c r="E201" s="86">
        <v>6.44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3068.06</v>
      </c>
      <c r="C2" s="86">
        <v>615.80999999999995</v>
      </c>
      <c r="D2" s="86">
        <v>615.80999999999995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3068.06</v>
      </c>
      <c r="C3" s="86">
        <v>615.80999999999995</v>
      </c>
      <c r="D3" s="86">
        <v>615.80999999999995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4974.1899999999996</v>
      </c>
      <c r="C4" s="86">
        <v>998.4</v>
      </c>
      <c r="D4" s="86">
        <v>998.4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4974.1899999999996</v>
      </c>
      <c r="C5" s="86">
        <v>998.4</v>
      </c>
      <c r="D5" s="86">
        <v>998.4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529.77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71.58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34.17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718.84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40.020000000000003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2498.27</v>
      </c>
      <c r="C28" s="86">
        <v>569.79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0.99399999999999999</v>
      </c>
      <c r="E55" s="86">
        <v>1.167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0.99399999999999999</v>
      </c>
      <c r="E56" s="86">
        <v>1.167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0.99399999999999999</v>
      </c>
      <c r="E57" s="86">
        <v>1.167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0.99399999999999999</v>
      </c>
      <c r="E58" s="86">
        <v>1.167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0.99399999999999999</v>
      </c>
      <c r="E59" s="86">
        <v>1.167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0.99399999999999999</v>
      </c>
      <c r="E60" s="86">
        <v>1.167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0.99399999999999999</v>
      </c>
      <c r="E61" s="86">
        <v>1.167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0.99399999999999999</v>
      </c>
      <c r="E62" s="86">
        <v>1.167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0.99399999999999999</v>
      </c>
      <c r="E63" s="86">
        <v>1.167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0.99399999999999999</v>
      </c>
      <c r="E65" s="86">
        <v>1.167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0.99399999999999999</v>
      </c>
      <c r="E67" s="86">
        <v>1.167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0.99399999999999999</v>
      </c>
      <c r="E69" s="86">
        <v>1.167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0.99399999999999999</v>
      </c>
      <c r="E71" s="86">
        <v>1.167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0.99399999999999999</v>
      </c>
      <c r="E72" s="86">
        <v>1.167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0.99399999999999999</v>
      </c>
      <c r="E73" s="86">
        <v>1.167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0.99399999999999999</v>
      </c>
      <c r="E74" s="86">
        <v>1.167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0.99399999999999999</v>
      </c>
      <c r="E75" s="86">
        <v>1.167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0.99399999999999999</v>
      </c>
      <c r="E76" s="86">
        <v>1.167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0.99399999999999999</v>
      </c>
      <c r="E77" s="86">
        <v>1.167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0.99399999999999999</v>
      </c>
      <c r="E78" s="86">
        <v>1.167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0.99399999999999999</v>
      </c>
      <c r="E79" s="86">
        <v>1.167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0.99399999999999999</v>
      </c>
      <c r="E80" s="86">
        <v>1.167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0.99399999999999999</v>
      </c>
      <c r="E81" s="86">
        <v>1.167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0.99399999999999999</v>
      </c>
      <c r="E82" s="86">
        <v>1.167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0.48299999999999998</v>
      </c>
      <c r="E83" s="86">
        <v>0.53200000000000003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53915.89</v>
      </c>
      <c r="D106" s="86">
        <v>42830.82</v>
      </c>
      <c r="E106" s="86">
        <v>11085.07</v>
      </c>
      <c r="F106" s="86">
        <v>0.79</v>
      </c>
      <c r="G106" s="86">
        <v>3.34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31243.84</v>
      </c>
      <c r="D107" s="86">
        <v>24953.06</v>
      </c>
      <c r="E107" s="86">
        <v>6290.78</v>
      </c>
      <c r="F107" s="86">
        <v>0.8</v>
      </c>
      <c r="G107" s="86">
        <v>3.56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20266.18</v>
      </c>
      <c r="D108" s="86">
        <v>16185.69</v>
      </c>
      <c r="E108" s="86">
        <v>4080.49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13222.66</v>
      </c>
      <c r="D109" s="86">
        <v>10079.379999999999</v>
      </c>
      <c r="E109" s="86">
        <v>3143.28</v>
      </c>
      <c r="F109" s="86">
        <v>0.76</v>
      </c>
      <c r="G109" s="86">
        <v>3.53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25841.73</v>
      </c>
      <c r="D110" s="86">
        <v>20638.63</v>
      </c>
      <c r="E110" s="86">
        <v>5203.1000000000004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67376.100000000006</v>
      </c>
      <c r="D111" s="86">
        <v>53810.28</v>
      </c>
      <c r="E111" s="86">
        <v>13565.82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35748.15</v>
      </c>
      <c r="D112" s="86">
        <v>28550.45</v>
      </c>
      <c r="E112" s="86">
        <v>7197.7</v>
      </c>
      <c r="F112" s="86">
        <v>0.8</v>
      </c>
      <c r="G112" s="86">
        <v>3.56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23163.13</v>
      </c>
      <c r="D113" s="86">
        <v>18499.36</v>
      </c>
      <c r="E113" s="86">
        <v>4663.7700000000004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15167.44</v>
      </c>
      <c r="D114" s="86">
        <v>11884.4</v>
      </c>
      <c r="E114" s="86">
        <v>3283.04</v>
      </c>
      <c r="F114" s="86">
        <v>0.78</v>
      </c>
      <c r="G114" s="86">
        <v>3.59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28548.83</v>
      </c>
      <c r="D115" s="86">
        <v>22800.68</v>
      </c>
      <c r="E115" s="86">
        <v>5748.16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59769.33</v>
      </c>
      <c r="D116" s="86">
        <v>47735.09</v>
      </c>
      <c r="E116" s="86">
        <v>12034.24</v>
      </c>
      <c r="F116" s="86">
        <v>0.8</v>
      </c>
      <c r="G116" s="86">
        <v>4.17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36127.32</v>
      </c>
      <c r="D117" s="86">
        <v>28853.27</v>
      </c>
      <c r="E117" s="86">
        <v>7274.05</v>
      </c>
      <c r="F117" s="86">
        <v>0.8</v>
      </c>
      <c r="G117" s="86">
        <v>3.56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21587.91</v>
      </c>
      <c r="D118" s="86">
        <v>17241.29</v>
      </c>
      <c r="E118" s="86">
        <v>4346.6099999999997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17294.22</v>
      </c>
      <c r="D119" s="86">
        <v>13670.69</v>
      </c>
      <c r="E119" s="86">
        <v>3623.53</v>
      </c>
      <c r="F119" s="86">
        <v>0.79</v>
      </c>
      <c r="G119" s="86">
        <v>3.59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29507.33</v>
      </c>
      <c r="D120" s="86">
        <v>23566.19</v>
      </c>
      <c r="E120" s="86">
        <v>5941.15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89058.79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46182.63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29903.7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19710.419999999998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37539.550000000003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108340.38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52351.38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33871.19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23311.85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41247.03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97926.54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52870.559999999998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31713.78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26551.3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42559.66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3.22</v>
      </c>
      <c r="F140" s="86">
        <v>3520.79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0.56999999999999995</v>
      </c>
      <c r="D141" s="86">
        <v>622</v>
      </c>
      <c r="E141" s="86">
        <v>1.89</v>
      </c>
      <c r="F141" s="86">
        <v>2064.15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1.22</v>
      </c>
      <c r="F142" s="86">
        <v>1394.69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0.54</v>
      </c>
      <c r="D143" s="86">
        <v>622</v>
      </c>
      <c r="E143" s="86">
        <v>0.72</v>
      </c>
      <c r="F143" s="86">
        <v>834.85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1.56</v>
      </c>
      <c r="F144" s="86">
        <v>1778.39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4.07</v>
      </c>
      <c r="F145" s="86">
        <v>7763.61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0.56999999999999995</v>
      </c>
      <c r="D146" s="86">
        <v>622</v>
      </c>
      <c r="E146" s="86">
        <v>2.16</v>
      </c>
      <c r="F146" s="86">
        <v>2361.7399999999998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1.4</v>
      </c>
      <c r="F147" s="86">
        <v>1594.06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0.54</v>
      </c>
      <c r="D148" s="86">
        <v>622</v>
      </c>
      <c r="E148" s="86">
        <v>0.88</v>
      </c>
      <c r="F148" s="86">
        <v>1019.11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1.72</v>
      </c>
      <c r="F149" s="86">
        <v>1964.69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3.61</v>
      </c>
      <c r="F150" s="86">
        <v>6887.09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2.1800000000000002</v>
      </c>
      <c r="F151" s="86">
        <v>2386.79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1.3</v>
      </c>
      <c r="F152" s="86">
        <v>1485.65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1.02</v>
      </c>
      <c r="F153" s="86">
        <v>1163.69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1.78</v>
      </c>
      <c r="F154" s="86">
        <v>1949.43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16962.2556</v>
      </c>
      <c r="C163" s="86">
        <v>22.634599999999999</v>
      </c>
      <c r="D163" s="86">
        <v>46.282299999999999</v>
      </c>
      <c r="E163" s="86">
        <v>0</v>
      </c>
      <c r="F163" s="86">
        <v>2.0000000000000001E-4</v>
      </c>
      <c r="G163" s="86">
        <v>611330.40890000004</v>
      </c>
      <c r="H163" s="86">
        <v>6645.8203999999996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12784.222599999999</v>
      </c>
      <c r="C164" s="86">
        <v>17.9391</v>
      </c>
      <c r="D164" s="86">
        <v>40.498699999999999</v>
      </c>
      <c r="E164" s="86">
        <v>0</v>
      </c>
      <c r="F164" s="86">
        <v>2.0000000000000001E-4</v>
      </c>
      <c r="G164" s="86">
        <v>535077.29590000003</v>
      </c>
      <c r="H164" s="86">
        <v>5103.0762999999997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14306.0676</v>
      </c>
      <c r="C165" s="86">
        <v>20.334099999999999</v>
      </c>
      <c r="D165" s="86">
        <v>46.976900000000001</v>
      </c>
      <c r="E165" s="86">
        <v>0</v>
      </c>
      <c r="F165" s="86">
        <v>2.0000000000000001E-4</v>
      </c>
      <c r="G165" s="86">
        <v>620703.35690000001</v>
      </c>
      <c r="H165" s="86">
        <v>5738.3482000000004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11382.114</v>
      </c>
      <c r="C166" s="86">
        <v>16.8825</v>
      </c>
      <c r="D166" s="86">
        <v>41.8733</v>
      </c>
      <c r="E166" s="86">
        <v>0</v>
      </c>
      <c r="F166" s="86">
        <v>2.0000000000000001E-4</v>
      </c>
      <c r="G166" s="86">
        <v>553362.98809999996</v>
      </c>
      <c r="H166" s="86">
        <v>4640.96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10684.6875</v>
      </c>
      <c r="C167" s="86">
        <v>16.719100000000001</v>
      </c>
      <c r="D167" s="86">
        <v>44.868600000000001</v>
      </c>
      <c r="E167" s="86">
        <v>0</v>
      </c>
      <c r="F167" s="86">
        <v>2.0000000000000001E-4</v>
      </c>
      <c r="G167" s="86">
        <v>593049.40029999998</v>
      </c>
      <c r="H167" s="86">
        <v>4449.8729000000003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10401.1497</v>
      </c>
      <c r="C168" s="86">
        <v>16.498699999999999</v>
      </c>
      <c r="D168" s="86">
        <v>45.103700000000003</v>
      </c>
      <c r="E168" s="86">
        <v>0</v>
      </c>
      <c r="F168" s="86">
        <v>2.0000000000000001E-4</v>
      </c>
      <c r="G168" s="86">
        <v>596179.35490000003</v>
      </c>
      <c r="H168" s="86">
        <v>4355.7029000000002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10449.6163</v>
      </c>
      <c r="C169" s="86">
        <v>16.657299999999999</v>
      </c>
      <c r="D169" s="86">
        <v>45.8354</v>
      </c>
      <c r="E169" s="86">
        <v>0</v>
      </c>
      <c r="F169" s="86">
        <v>2.0000000000000001E-4</v>
      </c>
      <c r="G169" s="86">
        <v>605859.65280000004</v>
      </c>
      <c r="H169" s="86">
        <v>4384.7483000000002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11251.106</v>
      </c>
      <c r="C170" s="86">
        <v>17.947099999999999</v>
      </c>
      <c r="D170" s="86">
        <v>49.429099999999998</v>
      </c>
      <c r="E170" s="86">
        <v>0</v>
      </c>
      <c r="F170" s="86">
        <v>2.0000000000000001E-4</v>
      </c>
      <c r="G170" s="86">
        <v>653362.89359999995</v>
      </c>
      <c r="H170" s="86">
        <v>4722.3702999999996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10288.867700000001</v>
      </c>
      <c r="C171" s="86">
        <v>16.232299999999999</v>
      </c>
      <c r="D171" s="86">
        <v>44.052900000000001</v>
      </c>
      <c r="E171" s="86">
        <v>0</v>
      </c>
      <c r="F171" s="86">
        <v>2.0000000000000001E-4</v>
      </c>
      <c r="G171" s="86">
        <v>582281.16799999995</v>
      </c>
      <c r="H171" s="86">
        <v>4299.2236000000003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10813.8503</v>
      </c>
      <c r="C172" s="86">
        <v>16.531300000000002</v>
      </c>
      <c r="D172" s="86">
        <v>42.9221</v>
      </c>
      <c r="E172" s="86">
        <v>0</v>
      </c>
      <c r="F172" s="86">
        <v>2.0000000000000001E-4</v>
      </c>
      <c r="G172" s="86">
        <v>567280.89679999999</v>
      </c>
      <c r="H172" s="86">
        <v>4461.9156999999996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13642.453600000001</v>
      </c>
      <c r="C173" s="86">
        <v>19.224699999999999</v>
      </c>
      <c r="D173" s="86">
        <v>43.736800000000002</v>
      </c>
      <c r="E173" s="86">
        <v>0</v>
      </c>
      <c r="F173" s="86">
        <v>2.0000000000000001E-4</v>
      </c>
      <c r="G173" s="86">
        <v>577869.57109999994</v>
      </c>
      <c r="H173" s="86">
        <v>5454.3661000000002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16786.311799999999</v>
      </c>
      <c r="C174" s="86">
        <v>22.2666</v>
      </c>
      <c r="D174" s="86">
        <v>44.951700000000002</v>
      </c>
      <c r="E174" s="86">
        <v>0</v>
      </c>
      <c r="F174" s="86">
        <v>2.0000000000000001E-4</v>
      </c>
      <c r="G174" s="86">
        <v>593734.23589999997</v>
      </c>
      <c r="H174" s="86">
        <v>6562.6192000000001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149752.7028</v>
      </c>
      <c r="C176" s="86">
        <v>219.8673</v>
      </c>
      <c r="D176" s="86">
        <v>536.53129999999999</v>
      </c>
      <c r="E176" s="86">
        <v>0</v>
      </c>
      <c r="F176" s="86">
        <v>2.0999999999999999E-3</v>
      </c>
      <c r="G176" s="87">
        <v>7090090</v>
      </c>
      <c r="H176" s="86">
        <v>60819.023699999998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10288.867700000001</v>
      </c>
      <c r="C177" s="86">
        <v>16.232299999999999</v>
      </c>
      <c r="D177" s="86">
        <v>40.498699999999999</v>
      </c>
      <c r="E177" s="86">
        <v>0</v>
      </c>
      <c r="F177" s="86">
        <v>2.0000000000000001E-4</v>
      </c>
      <c r="G177" s="86">
        <v>535077.29590000003</v>
      </c>
      <c r="H177" s="86">
        <v>4299.2236000000003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16962.2556</v>
      </c>
      <c r="C178" s="86">
        <v>22.634599999999999</v>
      </c>
      <c r="D178" s="86">
        <v>49.429099999999998</v>
      </c>
      <c r="E178" s="86">
        <v>0</v>
      </c>
      <c r="F178" s="86">
        <v>2.0000000000000001E-4</v>
      </c>
      <c r="G178" s="86">
        <v>653362.89359999995</v>
      </c>
      <c r="H178" s="86">
        <v>6645.8203999999996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215409000000</v>
      </c>
      <c r="C181" s="86">
        <v>172252.82199999999</v>
      </c>
      <c r="D181" s="86" t="s">
        <v>527</v>
      </c>
      <c r="E181" s="86">
        <v>75734.207999999999</v>
      </c>
      <c r="F181" s="86">
        <v>58341.440000000002</v>
      </c>
      <c r="G181" s="86">
        <v>38168.733999999997</v>
      </c>
      <c r="H181" s="86">
        <v>0</v>
      </c>
      <c r="I181" s="86">
        <v>0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188540000000</v>
      </c>
      <c r="C182" s="86">
        <v>172348.601</v>
      </c>
      <c r="D182" s="86" t="s">
        <v>683</v>
      </c>
      <c r="E182" s="86">
        <v>75734.207999999999</v>
      </c>
      <c r="F182" s="86">
        <v>58341.440000000002</v>
      </c>
      <c r="G182" s="86">
        <v>38168.733999999997</v>
      </c>
      <c r="H182" s="86">
        <v>0</v>
      </c>
      <c r="I182" s="86">
        <v>95.778999999999996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218712000000</v>
      </c>
      <c r="C183" s="86">
        <v>179476.87700000001</v>
      </c>
      <c r="D183" s="86" t="s">
        <v>684</v>
      </c>
      <c r="E183" s="86">
        <v>75734.207999999999</v>
      </c>
      <c r="F183" s="86">
        <v>50956.165999999997</v>
      </c>
      <c r="G183" s="86">
        <v>38168.733999999997</v>
      </c>
      <c r="H183" s="86">
        <v>0</v>
      </c>
      <c r="I183" s="86">
        <v>14609.33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194983000000</v>
      </c>
      <c r="C184" s="86">
        <v>172338.88699999999</v>
      </c>
      <c r="D184" s="86" t="s">
        <v>727</v>
      </c>
      <c r="E184" s="86">
        <v>75734.207999999999</v>
      </c>
      <c r="F184" s="86">
        <v>58341.440000000002</v>
      </c>
      <c r="G184" s="86">
        <v>38168.733999999997</v>
      </c>
      <c r="H184" s="86">
        <v>0</v>
      </c>
      <c r="I184" s="86">
        <v>86.064999999999998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208967000000</v>
      </c>
      <c r="C185" s="86">
        <v>220360.321</v>
      </c>
      <c r="D185" s="86" t="s">
        <v>685</v>
      </c>
      <c r="E185" s="86">
        <v>75734.207999999999</v>
      </c>
      <c r="F185" s="86">
        <v>50956.165999999997</v>
      </c>
      <c r="G185" s="86">
        <v>38168.733999999997</v>
      </c>
      <c r="H185" s="86">
        <v>0</v>
      </c>
      <c r="I185" s="86">
        <v>55492.773999999998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210070000000</v>
      </c>
      <c r="C186" s="86">
        <v>231654.55499999999</v>
      </c>
      <c r="D186" s="86" t="s">
        <v>686</v>
      </c>
      <c r="E186" s="86">
        <v>75734.207999999999</v>
      </c>
      <c r="F186" s="86">
        <v>50956.165999999997</v>
      </c>
      <c r="G186" s="86">
        <v>38168.733999999997</v>
      </c>
      <c r="H186" s="86">
        <v>0</v>
      </c>
      <c r="I186" s="86">
        <v>66787.008000000002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213481000000</v>
      </c>
      <c r="C187" s="86">
        <v>246195.28899999999</v>
      </c>
      <c r="D187" s="86" t="s">
        <v>647</v>
      </c>
      <c r="E187" s="86">
        <v>75734.207999999999</v>
      </c>
      <c r="F187" s="86">
        <v>50956.165999999997</v>
      </c>
      <c r="G187" s="86">
        <v>38168.733999999997</v>
      </c>
      <c r="H187" s="86">
        <v>0</v>
      </c>
      <c r="I187" s="86">
        <v>81327.741999999998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230219000000</v>
      </c>
      <c r="C188" s="86">
        <v>242992.80499999999</v>
      </c>
      <c r="D188" s="86" t="s">
        <v>687</v>
      </c>
      <c r="E188" s="86">
        <v>75734.207999999999</v>
      </c>
      <c r="F188" s="86">
        <v>50956.165999999997</v>
      </c>
      <c r="G188" s="86">
        <v>38168.733999999997</v>
      </c>
      <c r="H188" s="86">
        <v>0</v>
      </c>
      <c r="I188" s="86">
        <v>78125.258000000002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205173000000</v>
      </c>
      <c r="C189" s="86">
        <v>239975.58100000001</v>
      </c>
      <c r="D189" s="86" t="s">
        <v>688</v>
      </c>
      <c r="E189" s="86">
        <v>75734.207999999999</v>
      </c>
      <c r="F189" s="86">
        <v>50956.165999999997</v>
      </c>
      <c r="G189" s="86">
        <v>38168.733999999997</v>
      </c>
      <c r="H189" s="86">
        <v>0</v>
      </c>
      <c r="I189" s="86">
        <v>75108.034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199888000000</v>
      </c>
      <c r="C190" s="86">
        <v>193566.65</v>
      </c>
      <c r="D190" s="86" t="s">
        <v>516</v>
      </c>
      <c r="E190" s="86">
        <v>75734.207999999999</v>
      </c>
      <c r="F190" s="86">
        <v>51598.362999999998</v>
      </c>
      <c r="G190" s="86">
        <v>38168.733999999997</v>
      </c>
      <c r="H190" s="86">
        <v>0</v>
      </c>
      <c r="I190" s="86">
        <v>28056.904999999999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203619000000</v>
      </c>
      <c r="C191" s="86">
        <v>172252.82199999999</v>
      </c>
      <c r="D191" s="86" t="s">
        <v>577</v>
      </c>
      <c r="E191" s="86">
        <v>75734.207999999999</v>
      </c>
      <c r="F191" s="86">
        <v>58341.440000000002</v>
      </c>
      <c r="G191" s="86">
        <v>38168.733999999997</v>
      </c>
      <c r="H191" s="86">
        <v>0</v>
      </c>
      <c r="I191" s="86">
        <v>0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209209000000</v>
      </c>
      <c r="C192" s="86">
        <v>172252.82199999999</v>
      </c>
      <c r="D192" s="86" t="s">
        <v>578</v>
      </c>
      <c r="E192" s="86">
        <v>75734.207999999999</v>
      </c>
      <c r="F192" s="86">
        <v>58341.440000000002</v>
      </c>
      <c r="G192" s="86">
        <v>38168.733999999997</v>
      </c>
      <c r="H192" s="86">
        <v>0</v>
      </c>
      <c r="I192" s="86">
        <v>0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2498270000000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188540000000</v>
      </c>
      <c r="C195" s="86">
        <v>172252.82199999999</v>
      </c>
      <c r="D195" s="86"/>
      <c r="E195" s="86">
        <v>75734.207999999999</v>
      </c>
      <c r="F195" s="86">
        <v>50956.165999999997</v>
      </c>
      <c r="G195" s="86">
        <v>38168.733999999997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230219000000</v>
      </c>
      <c r="C196" s="86">
        <v>246195.28899999999</v>
      </c>
      <c r="D196" s="86"/>
      <c r="E196" s="86">
        <v>75734.207999999999</v>
      </c>
      <c r="F196" s="86">
        <v>58341.440000000002</v>
      </c>
      <c r="G196" s="86">
        <v>38168.733999999997</v>
      </c>
      <c r="H196" s="86">
        <v>0</v>
      </c>
      <c r="I196" s="86">
        <v>81327.741999999998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53923</v>
      </c>
      <c r="C199" s="86">
        <v>4817.82</v>
      </c>
      <c r="D199" s="86">
        <v>0</v>
      </c>
      <c r="E199" s="86">
        <v>58740.82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10.82</v>
      </c>
      <c r="C200" s="86">
        <v>0.97</v>
      </c>
      <c r="D200" s="86">
        <v>0</v>
      </c>
      <c r="E200" s="86">
        <v>11.79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10.82</v>
      </c>
      <c r="C201" s="86">
        <v>0.97</v>
      </c>
      <c r="D201" s="86">
        <v>0</v>
      </c>
      <c r="E201" s="86">
        <v>11.79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3671.6</v>
      </c>
      <c r="C2" s="86">
        <v>736.94</v>
      </c>
      <c r="D2" s="86">
        <v>736.94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3671.6</v>
      </c>
      <c r="C3" s="86">
        <v>736.94</v>
      </c>
      <c r="D3" s="86">
        <v>736.94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10588.03</v>
      </c>
      <c r="C4" s="86">
        <v>2125.1799999999998</v>
      </c>
      <c r="D4" s="86">
        <v>2125.1799999999998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10588.03</v>
      </c>
      <c r="C5" s="86">
        <v>2125.1799999999998</v>
      </c>
      <c r="D5" s="86">
        <v>2125.1799999999998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949.73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268.27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704.61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41.08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2680.79</v>
      </c>
      <c r="C28" s="86">
        <v>990.81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0.88600000000000001</v>
      </c>
      <c r="E55" s="86">
        <v>1.0209999999999999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0.88600000000000001</v>
      </c>
      <c r="E56" s="86">
        <v>1.0209999999999999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0.88600000000000001</v>
      </c>
      <c r="E57" s="86">
        <v>1.0209999999999999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0.88600000000000001</v>
      </c>
      <c r="E58" s="86">
        <v>1.0209999999999999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0.88600000000000001</v>
      </c>
      <c r="E59" s="86">
        <v>1.0209999999999999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0.88600000000000001</v>
      </c>
      <c r="E60" s="86">
        <v>1.0209999999999999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0.88600000000000001</v>
      </c>
      <c r="E61" s="86">
        <v>1.0209999999999999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0.88600000000000001</v>
      </c>
      <c r="E62" s="86">
        <v>1.0209999999999999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0.88600000000000001</v>
      </c>
      <c r="E63" s="86">
        <v>1.0209999999999999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0.88600000000000001</v>
      </c>
      <c r="E65" s="86">
        <v>1.0209999999999999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0.88600000000000001</v>
      </c>
      <c r="E67" s="86">
        <v>1.0209999999999999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0.88600000000000001</v>
      </c>
      <c r="E69" s="86">
        <v>1.0209999999999999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0.88600000000000001</v>
      </c>
      <c r="E71" s="86">
        <v>1.0209999999999999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0.88600000000000001</v>
      </c>
      <c r="E72" s="86">
        <v>1.0209999999999999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0.88600000000000001</v>
      </c>
      <c r="E73" s="86">
        <v>1.0209999999999999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0.88600000000000001</v>
      </c>
      <c r="E74" s="86">
        <v>1.0209999999999999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0.88600000000000001</v>
      </c>
      <c r="E75" s="86">
        <v>1.0209999999999999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0.88600000000000001</v>
      </c>
      <c r="E76" s="86">
        <v>1.0209999999999999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0.88600000000000001</v>
      </c>
      <c r="E77" s="86">
        <v>1.0209999999999999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0.88600000000000001</v>
      </c>
      <c r="E78" s="86">
        <v>1.0209999999999999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0.88600000000000001</v>
      </c>
      <c r="E79" s="86">
        <v>1.0209999999999999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0.88600000000000001</v>
      </c>
      <c r="E80" s="86">
        <v>1.0209999999999999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0.88600000000000001</v>
      </c>
      <c r="E81" s="86">
        <v>1.0209999999999999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0.88600000000000001</v>
      </c>
      <c r="E82" s="86">
        <v>1.0209999999999999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0.4</v>
      </c>
      <c r="E83" s="86">
        <v>0.433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66476.81</v>
      </c>
      <c r="D106" s="86">
        <v>48820.98</v>
      </c>
      <c r="E106" s="86">
        <v>17655.830000000002</v>
      </c>
      <c r="F106" s="86">
        <v>0.73</v>
      </c>
      <c r="G106" s="86">
        <v>3.22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22551.1</v>
      </c>
      <c r="D107" s="86">
        <v>16168.02</v>
      </c>
      <c r="E107" s="86">
        <v>6383.08</v>
      </c>
      <c r="F107" s="86">
        <v>0.72</v>
      </c>
      <c r="G107" s="86">
        <v>3.39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17157.25</v>
      </c>
      <c r="D108" s="86">
        <v>13379.06</v>
      </c>
      <c r="E108" s="86">
        <v>3778.19</v>
      </c>
      <c r="F108" s="86">
        <v>0.78</v>
      </c>
      <c r="G108" s="86">
        <v>3.56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24583.97</v>
      </c>
      <c r="D109" s="86">
        <v>16986.509999999998</v>
      </c>
      <c r="E109" s="86">
        <v>7597.46</v>
      </c>
      <c r="F109" s="86">
        <v>0.69</v>
      </c>
      <c r="G109" s="86">
        <v>3.33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21186.04</v>
      </c>
      <c r="D110" s="86">
        <v>16579.259999999998</v>
      </c>
      <c r="E110" s="86">
        <v>4606.78</v>
      </c>
      <c r="F110" s="86">
        <v>0.78</v>
      </c>
      <c r="G110" s="86">
        <v>3.55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76333.5</v>
      </c>
      <c r="D111" s="86">
        <v>58937.27</v>
      </c>
      <c r="E111" s="86">
        <v>17396.240000000002</v>
      </c>
      <c r="F111" s="86">
        <v>0.77</v>
      </c>
      <c r="G111" s="86">
        <v>3.77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22826.27</v>
      </c>
      <c r="D112" s="86">
        <v>16839.580000000002</v>
      </c>
      <c r="E112" s="86">
        <v>5986.69</v>
      </c>
      <c r="F112" s="86">
        <v>0.74</v>
      </c>
      <c r="G112" s="86">
        <v>3.44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19567.48</v>
      </c>
      <c r="D113" s="86">
        <v>15489.88</v>
      </c>
      <c r="E113" s="86">
        <v>4077.6</v>
      </c>
      <c r="F113" s="86">
        <v>0.79</v>
      </c>
      <c r="G113" s="86">
        <v>3.58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22212.21</v>
      </c>
      <c r="D114" s="86">
        <v>16528.240000000002</v>
      </c>
      <c r="E114" s="86">
        <v>5683.97</v>
      </c>
      <c r="F114" s="86">
        <v>0.74</v>
      </c>
      <c r="G114" s="86">
        <v>3.45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23265.55</v>
      </c>
      <c r="D115" s="86">
        <v>18386.72</v>
      </c>
      <c r="E115" s="86">
        <v>4878.83</v>
      </c>
      <c r="F115" s="86">
        <v>0.79</v>
      </c>
      <c r="G115" s="86">
        <v>3.57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73431.95</v>
      </c>
      <c r="D116" s="86">
        <v>56374.37</v>
      </c>
      <c r="E116" s="86">
        <v>17057.59</v>
      </c>
      <c r="F116" s="86">
        <v>0.77</v>
      </c>
      <c r="G116" s="86">
        <v>3.75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30330.44</v>
      </c>
      <c r="D117" s="86">
        <v>22462.93</v>
      </c>
      <c r="E117" s="86">
        <v>7867.52</v>
      </c>
      <c r="F117" s="86">
        <v>0.74</v>
      </c>
      <c r="G117" s="86">
        <v>3.45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18845.27</v>
      </c>
      <c r="D118" s="86">
        <v>14856.83</v>
      </c>
      <c r="E118" s="86">
        <v>3988.44</v>
      </c>
      <c r="F118" s="86">
        <v>0.79</v>
      </c>
      <c r="G118" s="86">
        <v>3.58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31507.65</v>
      </c>
      <c r="D119" s="86">
        <v>22942.42</v>
      </c>
      <c r="E119" s="86">
        <v>8565.23</v>
      </c>
      <c r="F119" s="86">
        <v>0.73</v>
      </c>
      <c r="G119" s="86">
        <v>3.42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24405.11</v>
      </c>
      <c r="D120" s="86">
        <v>19378.560000000001</v>
      </c>
      <c r="E120" s="86">
        <v>5026.55</v>
      </c>
      <c r="F120" s="86">
        <v>0.79</v>
      </c>
      <c r="G120" s="86">
        <v>3.58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100553.65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29322.83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25592.91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29109.69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31002.55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122228.33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31366.29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29554.68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31193.8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34369.94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117381.08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40195.03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28365.119999999999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40092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36219.919999999998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3.31</v>
      </c>
      <c r="F140" s="86">
        <v>3624.36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1.06</v>
      </c>
      <c r="F141" s="86">
        <v>1207.05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0.98</v>
      </c>
      <c r="F142" s="86">
        <v>1120.1600000000001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1.05</v>
      </c>
      <c r="F143" s="86">
        <v>1196.25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1.22</v>
      </c>
      <c r="F144" s="86">
        <v>1394.15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4.28</v>
      </c>
      <c r="F145" s="86">
        <v>8160.5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1.1499999999999999</v>
      </c>
      <c r="F146" s="86">
        <v>1310.55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1.1599999999999999</v>
      </c>
      <c r="F147" s="86">
        <v>1320.82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1.1399999999999999</v>
      </c>
      <c r="F148" s="86">
        <v>1301.81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1.37</v>
      </c>
      <c r="F149" s="86">
        <v>1564.71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4.0599999999999996</v>
      </c>
      <c r="F150" s="86">
        <v>7749.2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1.54</v>
      </c>
      <c r="F151" s="86">
        <v>1757.74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1.1100000000000001</v>
      </c>
      <c r="F152" s="86">
        <v>1260.58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1.54</v>
      </c>
      <c r="F153" s="86">
        <v>1752.52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1.46</v>
      </c>
      <c r="F154" s="86">
        <v>1658.43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88723.320300000007</v>
      </c>
      <c r="C163" s="86">
        <v>148.15899999999999</v>
      </c>
      <c r="D163" s="86">
        <v>405.7593</v>
      </c>
      <c r="E163" s="86">
        <v>0</v>
      </c>
      <c r="F163" s="86">
        <v>1.2999999999999999E-3</v>
      </c>
      <c r="G163" s="86">
        <v>93393.005600000004</v>
      </c>
      <c r="H163" s="86">
        <v>37172.904900000001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76228.246599999999</v>
      </c>
      <c r="C164" s="86">
        <v>129.8193</v>
      </c>
      <c r="D164" s="86">
        <v>363.75670000000002</v>
      </c>
      <c r="E164" s="86">
        <v>0</v>
      </c>
      <c r="F164" s="86">
        <v>1.1000000000000001E-3</v>
      </c>
      <c r="G164" s="86">
        <v>83729.268500000006</v>
      </c>
      <c r="H164" s="86">
        <v>32179.264599999999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82188.144700000004</v>
      </c>
      <c r="C165" s="86">
        <v>143.72460000000001</v>
      </c>
      <c r="D165" s="86">
        <v>414.70979999999997</v>
      </c>
      <c r="E165" s="86">
        <v>0</v>
      </c>
      <c r="F165" s="86">
        <v>1.2999999999999999E-3</v>
      </c>
      <c r="G165" s="86">
        <v>95463.200800000006</v>
      </c>
      <c r="H165" s="86">
        <v>35054.256200000003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68720.813999999998</v>
      </c>
      <c r="C166" s="86">
        <v>123.4723</v>
      </c>
      <c r="D166" s="86">
        <v>366.52850000000001</v>
      </c>
      <c r="E166" s="86">
        <v>0</v>
      </c>
      <c r="F166" s="86">
        <v>1.1000000000000001E-3</v>
      </c>
      <c r="G166" s="86">
        <v>84376.861300000004</v>
      </c>
      <c r="H166" s="86">
        <v>29625.634999999998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76505.538</v>
      </c>
      <c r="C167" s="86">
        <v>138.8408</v>
      </c>
      <c r="D167" s="86">
        <v>416.3306</v>
      </c>
      <c r="E167" s="86">
        <v>0</v>
      </c>
      <c r="F167" s="86">
        <v>1.2999999999999999E-3</v>
      </c>
      <c r="G167" s="86">
        <v>95843.406099999993</v>
      </c>
      <c r="H167" s="86">
        <v>33113.7232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87753.936600000001</v>
      </c>
      <c r="C168" s="86">
        <v>159.63220000000001</v>
      </c>
      <c r="D168" s="86">
        <v>479.80849999999998</v>
      </c>
      <c r="E168" s="86">
        <v>0</v>
      </c>
      <c r="F168" s="86">
        <v>1.4E-3</v>
      </c>
      <c r="G168" s="86">
        <v>110457.1342</v>
      </c>
      <c r="H168" s="86">
        <v>38018.482499999998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89656.5766</v>
      </c>
      <c r="C169" s="86">
        <v>163.1104</v>
      </c>
      <c r="D169" s="86">
        <v>490.31439999999998</v>
      </c>
      <c r="E169" s="86">
        <v>0</v>
      </c>
      <c r="F169" s="86">
        <v>1.5E-3</v>
      </c>
      <c r="G169" s="86">
        <v>112875.74310000001</v>
      </c>
      <c r="H169" s="86">
        <v>38844.423999999999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92813.932400000005</v>
      </c>
      <c r="C170" s="86">
        <v>168.85290000000001</v>
      </c>
      <c r="D170" s="86">
        <v>507.57170000000002</v>
      </c>
      <c r="E170" s="86">
        <v>0</v>
      </c>
      <c r="F170" s="86">
        <v>1.5E-3</v>
      </c>
      <c r="G170" s="86">
        <v>116848.55929999999</v>
      </c>
      <c r="H170" s="86">
        <v>40212.2192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75607.902600000001</v>
      </c>
      <c r="C171" s="86">
        <v>137.47829999999999</v>
      </c>
      <c r="D171" s="86">
        <v>413.04340000000002</v>
      </c>
      <c r="E171" s="86">
        <v>0</v>
      </c>
      <c r="F171" s="86">
        <v>1.1999999999999999E-3</v>
      </c>
      <c r="G171" s="86">
        <v>95087.016699999993</v>
      </c>
      <c r="H171" s="86">
        <v>32750.6823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71438.820999999996</v>
      </c>
      <c r="C172" s="86">
        <v>128.99780000000001</v>
      </c>
      <c r="D172" s="86">
        <v>384.8734</v>
      </c>
      <c r="E172" s="86">
        <v>0</v>
      </c>
      <c r="F172" s="86">
        <v>1.1999999999999999E-3</v>
      </c>
      <c r="G172" s="86">
        <v>88600.806500000006</v>
      </c>
      <c r="H172" s="86">
        <v>30858.745999999999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73975.738200000007</v>
      </c>
      <c r="C173" s="86">
        <v>130.47839999999999</v>
      </c>
      <c r="D173" s="86">
        <v>379.9554</v>
      </c>
      <c r="E173" s="86">
        <v>0</v>
      </c>
      <c r="F173" s="86">
        <v>1.1999999999999999E-3</v>
      </c>
      <c r="G173" s="86">
        <v>87464.555900000007</v>
      </c>
      <c r="H173" s="86">
        <v>31658.171200000001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84032.687000000005</v>
      </c>
      <c r="C174" s="86">
        <v>142.28399999999999</v>
      </c>
      <c r="D174" s="86">
        <v>396.0444</v>
      </c>
      <c r="E174" s="86">
        <v>0</v>
      </c>
      <c r="F174" s="86">
        <v>1.1999999999999999E-3</v>
      </c>
      <c r="G174" s="86">
        <v>91159.998300000007</v>
      </c>
      <c r="H174" s="86">
        <v>35394.837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967645.65800000005</v>
      </c>
      <c r="C176" s="86">
        <v>1714.8501000000001</v>
      </c>
      <c r="D176" s="86">
        <v>5018.6961000000001</v>
      </c>
      <c r="E176" s="86">
        <v>0</v>
      </c>
      <c r="F176" s="86">
        <v>1.52E-2</v>
      </c>
      <c r="G176" s="87">
        <v>1155300</v>
      </c>
      <c r="H176" s="86">
        <v>414883.34629999998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68720.813999999998</v>
      </c>
      <c r="C177" s="86">
        <v>123.4723</v>
      </c>
      <c r="D177" s="86">
        <v>363.75670000000002</v>
      </c>
      <c r="E177" s="86">
        <v>0</v>
      </c>
      <c r="F177" s="86">
        <v>1.1000000000000001E-3</v>
      </c>
      <c r="G177" s="86">
        <v>83729.268500000006</v>
      </c>
      <c r="H177" s="86">
        <v>29625.634999999998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92813.932400000005</v>
      </c>
      <c r="C178" s="86">
        <v>168.85290000000001</v>
      </c>
      <c r="D178" s="86">
        <v>507.57170000000002</v>
      </c>
      <c r="E178" s="86">
        <v>0</v>
      </c>
      <c r="F178" s="86">
        <v>1.5E-3</v>
      </c>
      <c r="G178" s="86">
        <v>116848.55929999999</v>
      </c>
      <c r="H178" s="86">
        <v>40212.2192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216711000000</v>
      </c>
      <c r="C181" s="86">
        <v>170573.98800000001</v>
      </c>
      <c r="D181" s="86" t="s">
        <v>728</v>
      </c>
      <c r="E181" s="86">
        <v>75734.207999999999</v>
      </c>
      <c r="F181" s="86">
        <v>58341.440000000002</v>
      </c>
      <c r="G181" s="86">
        <v>36378.832000000002</v>
      </c>
      <c r="H181" s="86">
        <v>0</v>
      </c>
      <c r="I181" s="86">
        <v>111.068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194287000000</v>
      </c>
      <c r="C182" s="86">
        <v>170682.72700000001</v>
      </c>
      <c r="D182" s="86" t="s">
        <v>689</v>
      </c>
      <c r="E182" s="86">
        <v>75734.207999999999</v>
      </c>
      <c r="F182" s="86">
        <v>58341.440000000002</v>
      </c>
      <c r="G182" s="86">
        <v>36378.832000000002</v>
      </c>
      <c r="H182" s="86">
        <v>0</v>
      </c>
      <c r="I182" s="86">
        <v>219.80600000000001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221515000000</v>
      </c>
      <c r="C183" s="86">
        <v>189916.29399999999</v>
      </c>
      <c r="D183" s="86" t="s">
        <v>653</v>
      </c>
      <c r="E183" s="86">
        <v>75734.207999999999</v>
      </c>
      <c r="F183" s="86">
        <v>50956.165999999997</v>
      </c>
      <c r="G183" s="86">
        <v>36378.832000000002</v>
      </c>
      <c r="H183" s="86">
        <v>0</v>
      </c>
      <c r="I183" s="86">
        <v>26838.648000000001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195790000000</v>
      </c>
      <c r="C184" s="86">
        <v>192564.08900000001</v>
      </c>
      <c r="D184" s="86" t="s">
        <v>690</v>
      </c>
      <c r="E184" s="86">
        <v>75734.207999999999</v>
      </c>
      <c r="F184" s="86">
        <v>48066.275000000001</v>
      </c>
      <c r="G184" s="86">
        <v>36378.832000000002</v>
      </c>
      <c r="H184" s="86">
        <v>0</v>
      </c>
      <c r="I184" s="86">
        <v>32376.332999999999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222397000000</v>
      </c>
      <c r="C185" s="86">
        <v>236137.84700000001</v>
      </c>
      <c r="D185" s="86" t="s">
        <v>509</v>
      </c>
      <c r="E185" s="86">
        <v>75734.207999999999</v>
      </c>
      <c r="F185" s="86">
        <v>50956.165999999997</v>
      </c>
      <c r="G185" s="86">
        <v>36378.832000000002</v>
      </c>
      <c r="H185" s="86">
        <v>0</v>
      </c>
      <c r="I185" s="86">
        <v>73060.202000000005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256307000000</v>
      </c>
      <c r="C186" s="86">
        <v>262901.26899999997</v>
      </c>
      <c r="D186" s="86" t="s">
        <v>517</v>
      </c>
      <c r="E186" s="86">
        <v>75734.207999999999</v>
      </c>
      <c r="F186" s="86">
        <v>51598.362999999998</v>
      </c>
      <c r="G186" s="86">
        <v>36378.832000000002</v>
      </c>
      <c r="H186" s="86">
        <v>0</v>
      </c>
      <c r="I186" s="86">
        <v>99181.426000000007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261920000000</v>
      </c>
      <c r="C187" s="86">
        <v>269364.83100000001</v>
      </c>
      <c r="D187" s="86" t="s">
        <v>691</v>
      </c>
      <c r="E187" s="86">
        <v>75734.207999999999</v>
      </c>
      <c r="F187" s="86">
        <v>50956.165999999997</v>
      </c>
      <c r="G187" s="86">
        <v>36378.832000000002</v>
      </c>
      <c r="H187" s="86">
        <v>0</v>
      </c>
      <c r="I187" s="86">
        <v>106287.185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271138000000</v>
      </c>
      <c r="C188" s="86">
        <v>263495.03000000003</v>
      </c>
      <c r="D188" s="86" t="s">
        <v>692</v>
      </c>
      <c r="E188" s="86">
        <v>75734.207999999999</v>
      </c>
      <c r="F188" s="86">
        <v>50956.165999999997</v>
      </c>
      <c r="G188" s="86">
        <v>36378.832000000002</v>
      </c>
      <c r="H188" s="86">
        <v>0</v>
      </c>
      <c r="I188" s="86">
        <v>100417.38400000001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220642000000</v>
      </c>
      <c r="C189" s="86">
        <v>240677.18599999999</v>
      </c>
      <c r="D189" s="86" t="s">
        <v>693</v>
      </c>
      <c r="E189" s="86">
        <v>75734.207999999999</v>
      </c>
      <c r="F189" s="86">
        <v>50956.165999999997</v>
      </c>
      <c r="G189" s="86">
        <v>36378.832000000002</v>
      </c>
      <c r="H189" s="86">
        <v>0</v>
      </c>
      <c r="I189" s="86">
        <v>77599.540999999997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205591000000</v>
      </c>
      <c r="C190" s="86">
        <v>219398.59400000001</v>
      </c>
      <c r="D190" s="86" t="s">
        <v>663</v>
      </c>
      <c r="E190" s="86">
        <v>75734.207999999999</v>
      </c>
      <c r="F190" s="86">
        <v>51598.362999999998</v>
      </c>
      <c r="G190" s="86">
        <v>36378.832000000002</v>
      </c>
      <c r="H190" s="86">
        <v>0</v>
      </c>
      <c r="I190" s="86">
        <v>55678.750999999997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202955000000</v>
      </c>
      <c r="C191" s="86">
        <v>214419.38200000001</v>
      </c>
      <c r="D191" s="86" t="s">
        <v>694</v>
      </c>
      <c r="E191" s="86">
        <v>75734.207999999999</v>
      </c>
      <c r="F191" s="86">
        <v>50956.165999999997</v>
      </c>
      <c r="G191" s="86">
        <v>36378.832000000002</v>
      </c>
      <c r="H191" s="86">
        <v>0</v>
      </c>
      <c r="I191" s="86">
        <v>51341.735999999997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211530000000</v>
      </c>
      <c r="C192" s="86">
        <v>170508.08300000001</v>
      </c>
      <c r="D192" s="86" t="s">
        <v>729</v>
      </c>
      <c r="E192" s="86">
        <v>75734.207999999999</v>
      </c>
      <c r="F192" s="86">
        <v>58341.440000000002</v>
      </c>
      <c r="G192" s="86">
        <v>36378.832000000002</v>
      </c>
      <c r="H192" s="86">
        <v>0</v>
      </c>
      <c r="I192" s="86">
        <v>45.162999999999997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2680790000000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194287000000</v>
      </c>
      <c r="C195" s="86">
        <v>170508.08300000001</v>
      </c>
      <c r="D195" s="86"/>
      <c r="E195" s="86">
        <v>75734.207999999999</v>
      </c>
      <c r="F195" s="86">
        <v>48066.275000000001</v>
      </c>
      <c r="G195" s="86">
        <v>36378.832000000002</v>
      </c>
      <c r="H195" s="86">
        <v>0</v>
      </c>
      <c r="I195" s="86">
        <v>45.162999999999997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271138000000</v>
      </c>
      <c r="C196" s="86">
        <v>269364.83100000001</v>
      </c>
      <c r="D196" s="86"/>
      <c r="E196" s="86">
        <v>75734.207999999999</v>
      </c>
      <c r="F196" s="86">
        <v>58341.440000000002</v>
      </c>
      <c r="G196" s="86">
        <v>36378.832000000002</v>
      </c>
      <c r="H196" s="86">
        <v>0</v>
      </c>
      <c r="I196" s="86">
        <v>106287.185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65032.87</v>
      </c>
      <c r="C199" s="86">
        <v>8185.03</v>
      </c>
      <c r="D199" s="86">
        <v>0</v>
      </c>
      <c r="E199" s="86">
        <v>73217.899999999994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13.05</v>
      </c>
      <c r="C200" s="86">
        <v>1.64</v>
      </c>
      <c r="D200" s="86">
        <v>0</v>
      </c>
      <c r="E200" s="86">
        <v>14.7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13.05</v>
      </c>
      <c r="C201" s="86">
        <v>1.64</v>
      </c>
      <c r="D201" s="86">
        <v>0</v>
      </c>
      <c r="E201" s="86">
        <v>14.7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3300.26</v>
      </c>
      <c r="C2" s="86">
        <v>662.41</v>
      </c>
      <c r="D2" s="86">
        <v>662.41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3300.26</v>
      </c>
      <c r="C3" s="86">
        <v>662.41</v>
      </c>
      <c r="D3" s="86">
        <v>662.41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9443.1200000000008</v>
      </c>
      <c r="C4" s="86">
        <v>1895.38</v>
      </c>
      <c r="D4" s="86">
        <v>1895.38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9443.1200000000008</v>
      </c>
      <c r="C5" s="86">
        <v>1895.38</v>
      </c>
      <c r="D5" s="86">
        <v>1895.38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636.12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185.12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730.19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40.94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2623.2</v>
      </c>
      <c r="C28" s="86">
        <v>677.06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0.91400000000000003</v>
      </c>
      <c r="E55" s="86">
        <v>1.0589999999999999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0.91400000000000003</v>
      </c>
      <c r="E56" s="86">
        <v>1.0589999999999999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0.91400000000000003</v>
      </c>
      <c r="E57" s="86">
        <v>1.0589999999999999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0.91400000000000003</v>
      </c>
      <c r="E58" s="86">
        <v>1.0589999999999999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0.91400000000000003</v>
      </c>
      <c r="E59" s="86">
        <v>1.0589999999999999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0.91400000000000003</v>
      </c>
      <c r="E60" s="86">
        <v>1.0589999999999999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0.91400000000000003</v>
      </c>
      <c r="E61" s="86">
        <v>1.0589999999999999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0.91400000000000003</v>
      </c>
      <c r="E62" s="86">
        <v>1.0589999999999999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0.91400000000000003</v>
      </c>
      <c r="E63" s="86">
        <v>1.0589999999999999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0.91400000000000003</v>
      </c>
      <c r="E65" s="86">
        <v>1.0589999999999999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0.91400000000000003</v>
      </c>
      <c r="E67" s="86">
        <v>1.0589999999999999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0.91400000000000003</v>
      </c>
      <c r="E69" s="86">
        <v>1.0589999999999999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0.91400000000000003</v>
      </c>
      <c r="E71" s="86">
        <v>1.0589999999999999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0.91400000000000003</v>
      </c>
      <c r="E72" s="86">
        <v>1.0589999999999999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0.91400000000000003</v>
      </c>
      <c r="E73" s="86">
        <v>1.0589999999999999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0.91400000000000003</v>
      </c>
      <c r="E74" s="86">
        <v>1.0589999999999999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0.91400000000000003</v>
      </c>
      <c r="E75" s="86">
        <v>1.0589999999999999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0.91400000000000003</v>
      </c>
      <c r="E76" s="86">
        <v>1.0589999999999999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0.91400000000000003</v>
      </c>
      <c r="E77" s="86">
        <v>1.0589999999999999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0.91400000000000003</v>
      </c>
      <c r="E78" s="86">
        <v>1.0589999999999999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0.91400000000000003</v>
      </c>
      <c r="E79" s="86">
        <v>1.0589999999999999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0.91400000000000003</v>
      </c>
      <c r="E80" s="86">
        <v>1.0589999999999999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0.91400000000000003</v>
      </c>
      <c r="E81" s="86">
        <v>1.0589999999999999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0.91400000000000003</v>
      </c>
      <c r="E82" s="86">
        <v>1.0589999999999999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0.42199999999999999</v>
      </c>
      <c r="E83" s="86">
        <v>0.45900000000000002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62682.13</v>
      </c>
      <c r="D106" s="86">
        <v>50061.41</v>
      </c>
      <c r="E106" s="86">
        <v>12620.72</v>
      </c>
      <c r="F106" s="86">
        <v>0.8</v>
      </c>
      <c r="G106" s="86">
        <v>4.17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18064.29</v>
      </c>
      <c r="D107" s="86">
        <v>14427.14</v>
      </c>
      <c r="E107" s="86">
        <v>3637.15</v>
      </c>
      <c r="F107" s="86">
        <v>0.8</v>
      </c>
      <c r="G107" s="86">
        <v>3.61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15888.04</v>
      </c>
      <c r="D108" s="86">
        <v>12689.07</v>
      </c>
      <c r="E108" s="86">
        <v>3198.97</v>
      </c>
      <c r="F108" s="86">
        <v>0.8</v>
      </c>
      <c r="G108" s="86">
        <v>3.61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18906.62</v>
      </c>
      <c r="D109" s="86">
        <v>14752.99</v>
      </c>
      <c r="E109" s="86">
        <v>4153.63</v>
      </c>
      <c r="F109" s="86">
        <v>0.78</v>
      </c>
      <c r="G109" s="86">
        <v>3.56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21757.72</v>
      </c>
      <c r="D110" s="86">
        <v>17376.919999999998</v>
      </c>
      <c r="E110" s="86">
        <v>4380.8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67409.710000000006</v>
      </c>
      <c r="D111" s="86">
        <v>53837.120000000003</v>
      </c>
      <c r="E111" s="86">
        <v>13572.59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19441.400000000001</v>
      </c>
      <c r="D112" s="86">
        <v>15526.98</v>
      </c>
      <c r="E112" s="86">
        <v>3914.42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18873.88</v>
      </c>
      <c r="D113" s="86">
        <v>15073.72</v>
      </c>
      <c r="E113" s="86">
        <v>3800.16</v>
      </c>
      <c r="F113" s="86">
        <v>0.8</v>
      </c>
      <c r="G113" s="86">
        <v>3.61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19367.52</v>
      </c>
      <c r="D114" s="86">
        <v>15467.97</v>
      </c>
      <c r="E114" s="86">
        <v>3899.55</v>
      </c>
      <c r="F114" s="86">
        <v>0.8</v>
      </c>
      <c r="G114" s="86">
        <v>3.6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24535.1</v>
      </c>
      <c r="D115" s="86">
        <v>19595.09</v>
      </c>
      <c r="E115" s="86">
        <v>4940.01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58310.12</v>
      </c>
      <c r="D116" s="86">
        <v>46569.68</v>
      </c>
      <c r="E116" s="86">
        <v>11740.44</v>
      </c>
      <c r="F116" s="86">
        <v>0.8</v>
      </c>
      <c r="G116" s="86">
        <v>4.17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26515.94</v>
      </c>
      <c r="D117" s="86">
        <v>21177.09</v>
      </c>
      <c r="E117" s="86">
        <v>5338.84</v>
      </c>
      <c r="F117" s="86">
        <v>0.8</v>
      </c>
      <c r="G117" s="86">
        <v>3.6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17340.29</v>
      </c>
      <c r="D118" s="86">
        <v>13848.92</v>
      </c>
      <c r="E118" s="86">
        <v>3491.38</v>
      </c>
      <c r="F118" s="86">
        <v>0.8</v>
      </c>
      <c r="G118" s="86">
        <v>3.61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26486.080000000002</v>
      </c>
      <c r="D119" s="86">
        <v>21153.25</v>
      </c>
      <c r="E119" s="86">
        <v>5332.83</v>
      </c>
      <c r="F119" s="86">
        <v>0.8</v>
      </c>
      <c r="G119" s="86">
        <v>3.6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25511.45</v>
      </c>
      <c r="D120" s="86">
        <v>20374.86</v>
      </c>
      <c r="E120" s="86">
        <v>5136.6000000000004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92293.440000000002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24995.67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20903.09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24880.28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27598.880000000001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97683.81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26566.53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24309.16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26482.25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30767.11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87308.58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34636.379999999997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22559.42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34602.339999999997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31880.5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3.79</v>
      </c>
      <c r="F140" s="86">
        <v>7222.73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1.0900000000000001</v>
      </c>
      <c r="F141" s="86">
        <v>1243.1600000000001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0.96</v>
      </c>
      <c r="F142" s="86">
        <v>1093.3900000000001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1.0900000000000001</v>
      </c>
      <c r="F143" s="86">
        <v>1236.2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1.31</v>
      </c>
      <c r="F144" s="86">
        <v>1497.34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4.07</v>
      </c>
      <c r="F145" s="86">
        <v>7767.48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1.17</v>
      </c>
      <c r="F146" s="86">
        <v>1337.93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1.1399999999999999</v>
      </c>
      <c r="F147" s="86">
        <v>1298.8800000000001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1.17</v>
      </c>
      <c r="F148" s="86">
        <v>1332.85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1.48</v>
      </c>
      <c r="F149" s="86">
        <v>1688.47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3.52</v>
      </c>
      <c r="F150" s="86">
        <v>6718.95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1.6</v>
      </c>
      <c r="F151" s="86">
        <v>1824.79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1.05</v>
      </c>
      <c r="F152" s="86">
        <v>1193.3399999999999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1.6</v>
      </c>
      <c r="F153" s="86">
        <v>1822.74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1.54</v>
      </c>
      <c r="F154" s="86">
        <v>1755.67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65906.989400000006</v>
      </c>
      <c r="C163" s="86">
        <v>108.09520000000001</v>
      </c>
      <c r="D163" s="86">
        <v>261.548</v>
      </c>
      <c r="E163" s="86">
        <v>0</v>
      </c>
      <c r="F163" s="86">
        <v>1E-3</v>
      </c>
      <c r="G163" s="86">
        <v>271921.92729999998</v>
      </c>
      <c r="H163" s="86">
        <v>27545.3753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56643.811399999999</v>
      </c>
      <c r="C164" s="86">
        <v>94.507800000000003</v>
      </c>
      <c r="D164" s="86">
        <v>233.4761</v>
      </c>
      <c r="E164" s="86">
        <v>0</v>
      </c>
      <c r="F164" s="86">
        <v>8.9999999999999998E-4</v>
      </c>
      <c r="G164" s="86">
        <v>242748.3419</v>
      </c>
      <c r="H164" s="86">
        <v>23831.352699999999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62686.628199999999</v>
      </c>
      <c r="C165" s="86">
        <v>106.563</v>
      </c>
      <c r="D165" s="86">
        <v>269.0625</v>
      </c>
      <c r="E165" s="86">
        <v>0</v>
      </c>
      <c r="F165" s="86">
        <v>1.1000000000000001E-3</v>
      </c>
      <c r="G165" s="86">
        <v>279761.91749999998</v>
      </c>
      <c r="H165" s="86">
        <v>26567.236700000001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54213.999400000001</v>
      </c>
      <c r="C166" s="86">
        <v>93.867500000000007</v>
      </c>
      <c r="D166" s="86">
        <v>241.93770000000001</v>
      </c>
      <c r="E166" s="86">
        <v>0</v>
      </c>
      <c r="F166" s="86">
        <v>8.9999999999999998E-4</v>
      </c>
      <c r="G166" s="86">
        <v>251569.95310000001</v>
      </c>
      <c r="H166" s="86">
        <v>23143.9257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58187.8799</v>
      </c>
      <c r="C167" s="86">
        <v>101.4909</v>
      </c>
      <c r="D167" s="86">
        <v>263.69279999999998</v>
      </c>
      <c r="E167" s="86">
        <v>0</v>
      </c>
      <c r="F167" s="86">
        <v>1E-3</v>
      </c>
      <c r="G167" s="86">
        <v>274196.01069999998</v>
      </c>
      <c r="H167" s="86">
        <v>24913.246200000001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61479.387799999997</v>
      </c>
      <c r="C168" s="86">
        <v>107.66500000000001</v>
      </c>
      <c r="D168" s="86">
        <v>280.95350000000002</v>
      </c>
      <c r="E168" s="86">
        <v>0</v>
      </c>
      <c r="F168" s="86">
        <v>1.1000000000000001E-3</v>
      </c>
      <c r="G168" s="86">
        <v>292147.00630000001</v>
      </c>
      <c r="H168" s="86">
        <v>26364.9987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64567.225700000003</v>
      </c>
      <c r="C169" s="86">
        <v>113.1502</v>
      </c>
      <c r="D169" s="86">
        <v>295.48480000000001</v>
      </c>
      <c r="E169" s="86">
        <v>0</v>
      </c>
      <c r="F169" s="86">
        <v>1.1999999999999999E-3</v>
      </c>
      <c r="G169" s="86">
        <v>307257.79330000002</v>
      </c>
      <c r="H169" s="86">
        <v>27696.812999999998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68632.442200000005</v>
      </c>
      <c r="C170" s="86">
        <v>120.2752</v>
      </c>
      <c r="D170" s="86">
        <v>314.09370000000001</v>
      </c>
      <c r="E170" s="86">
        <v>0</v>
      </c>
      <c r="F170" s="86">
        <v>1.1999999999999999E-3</v>
      </c>
      <c r="G170" s="86">
        <v>326608.15600000002</v>
      </c>
      <c r="H170" s="86">
        <v>29440.720700000002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57406.586900000002</v>
      </c>
      <c r="C171" s="86">
        <v>100.4486</v>
      </c>
      <c r="D171" s="86">
        <v>261.88650000000001</v>
      </c>
      <c r="E171" s="86">
        <v>0</v>
      </c>
      <c r="F171" s="86">
        <v>1E-3</v>
      </c>
      <c r="G171" s="86">
        <v>272319.84169999999</v>
      </c>
      <c r="H171" s="86">
        <v>24610.165400000002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56676.799099999997</v>
      </c>
      <c r="C172" s="86">
        <v>98.410700000000006</v>
      </c>
      <c r="D172" s="86">
        <v>254.43899999999999</v>
      </c>
      <c r="E172" s="86">
        <v>0</v>
      </c>
      <c r="F172" s="86">
        <v>1E-3</v>
      </c>
      <c r="G172" s="86">
        <v>264570.86410000001</v>
      </c>
      <c r="H172" s="86">
        <v>24222.6731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58025.297200000001</v>
      </c>
      <c r="C173" s="86">
        <v>98.529200000000003</v>
      </c>
      <c r="D173" s="86">
        <v>248.46109999999999</v>
      </c>
      <c r="E173" s="86">
        <v>0</v>
      </c>
      <c r="F173" s="86">
        <v>1E-3</v>
      </c>
      <c r="G173" s="86">
        <v>258340.5276</v>
      </c>
      <c r="H173" s="86">
        <v>24580.949400000001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64420.971799999999</v>
      </c>
      <c r="C174" s="86">
        <v>105.9225</v>
      </c>
      <c r="D174" s="86">
        <v>257.08249999999998</v>
      </c>
      <c r="E174" s="86">
        <v>0</v>
      </c>
      <c r="F174" s="86">
        <v>1E-3</v>
      </c>
      <c r="G174" s="86">
        <v>267281.28000000003</v>
      </c>
      <c r="H174" s="86">
        <v>26950.250800000002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728848.01890000002</v>
      </c>
      <c r="C176" s="86">
        <v>1248.9257</v>
      </c>
      <c r="D176" s="86">
        <v>3182.1181000000001</v>
      </c>
      <c r="E176" s="86">
        <v>0</v>
      </c>
      <c r="F176" s="86">
        <v>1.2500000000000001E-2</v>
      </c>
      <c r="G176" s="87">
        <v>3308720</v>
      </c>
      <c r="H176" s="86">
        <v>309867.70770000003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54213.999400000001</v>
      </c>
      <c r="C177" s="86">
        <v>93.867500000000007</v>
      </c>
      <c r="D177" s="86">
        <v>233.4761</v>
      </c>
      <c r="E177" s="86">
        <v>0</v>
      </c>
      <c r="F177" s="86">
        <v>8.9999999999999998E-4</v>
      </c>
      <c r="G177" s="86">
        <v>242748.3419</v>
      </c>
      <c r="H177" s="86">
        <v>23143.9257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68632.442200000005</v>
      </c>
      <c r="C178" s="86">
        <v>120.2752</v>
      </c>
      <c r="D178" s="86">
        <v>314.09370000000001</v>
      </c>
      <c r="E178" s="86">
        <v>0</v>
      </c>
      <c r="F178" s="86">
        <v>1.1999999999999999E-3</v>
      </c>
      <c r="G178" s="86">
        <v>326608.15600000002</v>
      </c>
      <c r="H178" s="86">
        <v>29440.720700000002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215583000000</v>
      </c>
      <c r="C181" s="86">
        <v>174319.36300000001</v>
      </c>
      <c r="D181" s="86" t="s">
        <v>695</v>
      </c>
      <c r="E181" s="86">
        <v>75734.207999999999</v>
      </c>
      <c r="F181" s="86">
        <v>58341.440000000002</v>
      </c>
      <c r="G181" s="86">
        <v>39033.921000000002</v>
      </c>
      <c r="H181" s="86">
        <v>0</v>
      </c>
      <c r="I181" s="86">
        <v>1201.354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192454000000</v>
      </c>
      <c r="C182" s="86">
        <v>175346.443</v>
      </c>
      <c r="D182" s="86" t="s">
        <v>730</v>
      </c>
      <c r="E182" s="86">
        <v>75734.207999999999</v>
      </c>
      <c r="F182" s="86">
        <v>58341.440000000002</v>
      </c>
      <c r="G182" s="86">
        <v>39033.921000000002</v>
      </c>
      <c r="H182" s="86">
        <v>0</v>
      </c>
      <c r="I182" s="86">
        <v>2228.4349999999999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221799000000</v>
      </c>
      <c r="C183" s="86">
        <v>197812.03</v>
      </c>
      <c r="D183" s="86" t="s">
        <v>587</v>
      </c>
      <c r="E183" s="86">
        <v>75734.207999999999</v>
      </c>
      <c r="F183" s="86">
        <v>50956.165999999997</v>
      </c>
      <c r="G183" s="86">
        <v>39033.921000000002</v>
      </c>
      <c r="H183" s="86">
        <v>0</v>
      </c>
      <c r="I183" s="86">
        <v>32079.295999999998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199448000000</v>
      </c>
      <c r="C184" s="86">
        <v>211818.39300000001</v>
      </c>
      <c r="D184" s="86" t="s">
        <v>696</v>
      </c>
      <c r="E184" s="86">
        <v>75734.207999999999</v>
      </c>
      <c r="F184" s="86">
        <v>50956.165999999997</v>
      </c>
      <c r="G184" s="86">
        <v>39033.921000000002</v>
      </c>
      <c r="H184" s="86">
        <v>0</v>
      </c>
      <c r="I184" s="86">
        <v>46085.659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217386000000</v>
      </c>
      <c r="C185" s="86">
        <v>225748.75599999999</v>
      </c>
      <c r="D185" s="86" t="s">
        <v>588</v>
      </c>
      <c r="E185" s="86">
        <v>75734.207999999999</v>
      </c>
      <c r="F185" s="86">
        <v>50956.165999999997</v>
      </c>
      <c r="G185" s="86">
        <v>39033.921000000002</v>
      </c>
      <c r="H185" s="86">
        <v>0</v>
      </c>
      <c r="I185" s="86">
        <v>60016.021999999997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231618000000</v>
      </c>
      <c r="C186" s="86">
        <v>238021.71599999999</v>
      </c>
      <c r="D186" s="86" t="s">
        <v>697</v>
      </c>
      <c r="E186" s="86">
        <v>75734.207999999999</v>
      </c>
      <c r="F186" s="86">
        <v>50956.165999999997</v>
      </c>
      <c r="G186" s="86">
        <v>39033.921000000002</v>
      </c>
      <c r="H186" s="86">
        <v>0</v>
      </c>
      <c r="I186" s="86">
        <v>72288.982000000004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243598000000</v>
      </c>
      <c r="C187" s="86">
        <v>250145.15400000001</v>
      </c>
      <c r="D187" s="86" t="s">
        <v>698</v>
      </c>
      <c r="E187" s="86">
        <v>75734.207999999999</v>
      </c>
      <c r="F187" s="86">
        <v>50956.165999999997</v>
      </c>
      <c r="G187" s="86">
        <v>39033.921000000002</v>
      </c>
      <c r="H187" s="86">
        <v>0</v>
      </c>
      <c r="I187" s="86">
        <v>84412.42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258939000000</v>
      </c>
      <c r="C188" s="86">
        <v>246495.16399999999</v>
      </c>
      <c r="D188" s="86" t="s">
        <v>699</v>
      </c>
      <c r="E188" s="86">
        <v>75734.207999999999</v>
      </c>
      <c r="F188" s="86">
        <v>51598.362999999998</v>
      </c>
      <c r="G188" s="86">
        <v>39033.921000000002</v>
      </c>
      <c r="H188" s="86">
        <v>0</v>
      </c>
      <c r="I188" s="86">
        <v>80120.232000000004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215898000000</v>
      </c>
      <c r="C189" s="86">
        <v>230701.264</v>
      </c>
      <c r="D189" s="86" t="s">
        <v>700</v>
      </c>
      <c r="E189" s="86">
        <v>75734.207999999999</v>
      </c>
      <c r="F189" s="86">
        <v>50956.165999999997</v>
      </c>
      <c r="G189" s="86">
        <v>39033.921000000002</v>
      </c>
      <c r="H189" s="86">
        <v>0</v>
      </c>
      <c r="I189" s="86">
        <v>64968.53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209755000000</v>
      </c>
      <c r="C190" s="86">
        <v>222919.976</v>
      </c>
      <c r="D190" s="86" t="s">
        <v>701</v>
      </c>
      <c r="E190" s="86">
        <v>75734.207999999999</v>
      </c>
      <c r="F190" s="86">
        <v>50956.165999999997</v>
      </c>
      <c r="G190" s="86">
        <v>39033.921000000002</v>
      </c>
      <c r="H190" s="86">
        <v>0</v>
      </c>
      <c r="I190" s="86">
        <v>57187.241999999998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204815000000</v>
      </c>
      <c r="C191" s="86">
        <v>187068.837</v>
      </c>
      <c r="D191" s="86" t="s">
        <v>518</v>
      </c>
      <c r="E191" s="86">
        <v>75734.207999999999</v>
      </c>
      <c r="F191" s="86">
        <v>51598.362999999998</v>
      </c>
      <c r="G191" s="86">
        <v>39033.921000000002</v>
      </c>
      <c r="H191" s="86">
        <v>0</v>
      </c>
      <c r="I191" s="86">
        <v>20693.904999999999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211904000000</v>
      </c>
      <c r="C192" s="86">
        <v>173324.571</v>
      </c>
      <c r="D192" s="86" t="s">
        <v>731</v>
      </c>
      <c r="E192" s="86">
        <v>75734.207999999999</v>
      </c>
      <c r="F192" s="86">
        <v>58341.440000000002</v>
      </c>
      <c r="G192" s="86">
        <v>39033.921000000002</v>
      </c>
      <c r="H192" s="86">
        <v>0</v>
      </c>
      <c r="I192" s="86">
        <v>206.56200000000001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2623200000000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192454000000</v>
      </c>
      <c r="C195" s="86">
        <v>173324.571</v>
      </c>
      <c r="D195" s="86"/>
      <c r="E195" s="86">
        <v>75734.207999999999</v>
      </c>
      <c r="F195" s="86">
        <v>50956.165999999997</v>
      </c>
      <c r="G195" s="86">
        <v>39033.921000000002</v>
      </c>
      <c r="H195" s="86">
        <v>0</v>
      </c>
      <c r="I195" s="86">
        <v>206.56200000000001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258939000000</v>
      </c>
      <c r="C196" s="86">
        <v>250145.15400000001</v>
      </c>
      <c r="D196" s="86"/>
      <c r="E196" s="86">
        <v>75734.207999999999</v>
      </c>
      <c r="F196" s="86">
        <v>58341.440000000002</v>
      </c>
      <c r="G196" s="86">
        <v>39033.921000000002</v>
      </c>
      <c r="H196" s="86">
        <v>0</v>
      </c>
      <c r="I196" s="86">
        <v>84412.42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27100.58</v>
      </c>
      <c r="C199" s="86">
        <v>4650.76</v>
      </c>
      <c r="D199" s="86">
        <v>0</v>
      </c>
      <c r="E199" s="86">
        <v>31751.34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5.44</v>
      </c>
      <c r="C200" s="86">
        <v>0.93</v>
      </c>
      <c r="D200" s="86">
        <v>0</v>
      </c>
      <c r="E200" s="86">
        <v>6.37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5.44</v>
      </c>
      <c r="C201" s="86">
        <v>0.93</v>
      </c>
      <c r="D201" s="86">
        <v>0</v>
      </c>
      <c r="E201" s="86">
        <v>6.37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4152.9799999999996</v>
      </c>
      <c r="C2" s="86">
        <v>833.56</v>
      </c>
      <c r="D2" s="86">
        <v>833.56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4152.9799999999996</v>
      </c>
      <c r="C3" s="86">
        <v>833.56</v>
      </c>
      <c r="D3" s="86">
        <v>833.56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10829.04</v>
      </c>
      <c r="C4" s="86">
        <v>2173.5500000000002</v>
      </c>
      <c r="D4" s="86">
        <v>2173.5500000000002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10829.04</v>
      </c>
      <c r="C5" s="86">
        <v>2173.5500000000002</v>
      </c>
      <c r="D5" s="86">
        <v>2173.5500000000002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1425.63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233.95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742.17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43.34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2684</v>
      </c>
      <c r="C28" s="86">
        <v>1468.97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0.82299999999999995</v>
      </c>
      <c r="E55" s="86">
        <v>0.93899999999999995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0.82299999999999995</v>
      </c>
      <c r="E56" s="86">
        <v>0.93899999999999995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0.82299999999999995</v>
      </c>
      <c r="E57" s="86">
        <v>0.93899999999999995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0.82299999999999995</v>
      </c>
      <c r="E58" s="86">
        <v>0.93899999999999995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0.82299999999999995</v>
      </c>
      <c r="E59" s="86">
        <v>0.93899999999999995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0.82299999999999995</v>
      </c>
      <c r="E60" s="86">
        <v>0.93899999999999995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0.82299999999999995</v>
      </c>
      <c r="E61" s="86">
        <v>0.93899999999999995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0.82299999999999995</v>
      </c>
      <c r="E62" s="86">
        <v>0.93899999999999995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0.82299999999999995</v>
      </c>
      <c r="E63" s="86">
        <v>0.93899999999999995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0.82299999999999995</v>
      </c>
      <c r="E65" s="86">
        <v>0.93899999999999995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0.82299999999999995</v>
      </c>
      <c r="E67" s="86">
        <v>0.93899999999999995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0.82299999999999995</v>
      </c>
      <c r="E69" s="86">
        <v>0.93899999999999995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0.82299999999999995</v>
      </c>
      <c r="E71" s="86">
        <v>0.93899999999999995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0.82299999999999995</v>
      </c>
      <c r="E72" s="86">
        <v>0.93899999999999995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0.82299999999999995</v>
      </c>
      <c r="E73" s="86">
        <v>0.93899999999999995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0.82299999999999995</v>
      </c>
      <c r="E74" s="86">
        <v>0.93899999999999995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0.82299999999999995</v>
      </c>
      <c r="E75" s="86">
        <v>0.93899999999999995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0.82299999999999995</v>
      </c>
      <c r="E76" s="86">
        <v>0.93899999999999995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0.82299999999999995</v>
      </c>
      <c r="E77" s="86">
        <v>0.93899999999999995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0.82299999999999995</v>
      </c>
      <c r="E78" s="86">
        <v>0.93899999999999995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0.82299999999999995</v>
      </c>
      <c r="E79" s="86">
        <v>0.93899999999999995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0.82299999999999995</v>
      </c>
      <c r="E80" s="86">
        <v>0.93899999999999995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0.82299999999999995</v>
      </c>
      <c r="E81" s="86">
        <v>0.93899999999999995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0.82299999999999995</v>
      </c>
      <c r="E82" s="86">
        <v>0.93899999999999995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0.33500000000000002</v>
      </c>
      <c r="E83" s="86">
        <v>0.35699999999999998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65751.039999999994</v>
      </c>
      <c r="D106" s="86">
        <v>48382.8</v>
      </c>
      <c r="E106" s="86">
        <v>17368.240000000002</v>
      </c>
      <c r="F106" s="86">
        <v>0.74</v>
      </c>
      <c r="G106" s="86">
        <v>3.22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24365.14</v>
      </c>
      <c r="D107" s="86">
        <v>17836.080000000002</v>
      </c>
      <c r="E107" s="86">
        <v>6529.06</v>
      </c>
      <c r="F107" s="86">
        <v>0.73</v>
      </c>
      <c r="G107" s="86">
        <v>3.43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16915.84</v>
      </c>
      <c r="D108" s="86">
        <v>13274.77</v>
      </c>
      <c r="E108" s="86">
        <v>3641.07</v>
      </c>
      <c r="F108" s="86">
        <v>0.78</v>
      </c>
      <c r="G108" s="86">
        <v>3.57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27259.13</v>
      </c>
      <c r="D109" s="86">
        <v>18991.14</v>
      </c>
      <c r="E109" s="86">
        <v>8267.99</v>
      </c>
      <c r="F109" s="86">
        <v>0.7</v>
      </c>
      <c r="G109" s="86">
        <v>3.34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20400.02</v>
      </c>
      <c r="D110" s="86">
        <v>16105.2</v>
      </c>
      <c r="E110" s="86">
        <v>4294.82</v>
      </c>
      <c r="F110" s="86">
        <v>0.79</v>
      </c>
      <c r="G110" s="86">
        <v>3.57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76058.289999999994</v>
      </c>
      <c r="D111" s="86">
        <v>58919.82</v>
      </c>
      <c r="E111" s="86">
        <v>17138.47</v>
      </c>
      <c r="F111" s="86">
        <v>0.77</v>
      </c>
      <c r="G111" s="86">
        <v>3.79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24735.81</v>
      </c>
      <c r="D112" s="86">
        <v>18571.72</v>
      </c>
      <c r="E112" s="86">
        <v>6164.09</v>
      </c>
      <c r="F112" s="86">
        <v>0.75</v>
      </c>
      <c r="G112" s="86">
        <v>3.47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19239.59</v>
      </c>
      <c r="D113" s="86">
        <v>15315.12</v>
      </c>
      <c r="E113" s="86">
        <v>3924.47</v>
      </c>
      <c r="F113" s="86">
        <v>0.8</v>
      </c>
      <c r="G113" s="86">
        <v>3.59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24992.639999999999</v>
      </c>
      <c r="D114" s="86">
        <v>18613.09</v>
      </c>
      <c r="E114" s="86">
        <v>6379.55</v>
      </c>
      <c r="F114" s="86">
        <v>0.74</v>
      </c>
      <c r="G114" s="86">
        <v>3.46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22442.03</v>
      </c>
      <c r="D115" s="86">
        <v>17889.759999999998</v>
      </c>
      <c r="E115" s="86">
        <v>4552.26</v>
      </c>
      <c r="F115" s="86">
        <v>0.8</v>
      </c>
      <c r="G115" s="86">
        <v>3.59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73643.05</v>
      </c>
      <c r="D116" s="86">
        <v>56802.02</v>
      </c>
      <c r="E116" s="86">
        <v>16841.03</v>
      </c>
      <c r="F116" s="86">
        <v>0.77</v>
      </c>
      <c r="G116" s="86">
        <v>3.77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33047.43</v>
      </c>
      <c r="D117" s="86">
        <v>24835.41</v>
      </c>
      <c r="E117" s="86">
        <v>8212.02</v>
      </c>
      <c r="F117" s="86">
        <v>0.75</v>
      </c>
      <c r="G117" s="86">
        <v>3.47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19154.32</v>
      </c>
      <c r="D118" s="86">
        <v>15188.43</v>
      </c>
      <c r="E118" s="86">
        <v>3965.88</v>
      </c>
      <c r="F118" s="86">
        <v>0.79</v>
      </c>
      <c r="G118" s="86">
        <v>3.58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35227.730000000003</v>
      </c>
      <c r="D119" s="86">
        <v>25736.880000000001</v>
      </c>
      <c r="E119" s="86">
        <v>9490.85</v>
      </c>
      <c r="F119" s="86">
        <v>0.73</v>
      </c>
      <c r="G119" s="86">
        <v>3.42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23216.74</v>
      </c>
      <c r="D120" s="86">
        <v>18542.169999999998</v>
      </c>
      <c r="E120" s="86">
        <v>4674.57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102674.25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33054.74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25843.119999999999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32716.45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30715.9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125012.03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35166.53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29652.71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34912.31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34032.71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121065.32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44999.28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29322.43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44859.05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35200.25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3.29</v>
      </c>
      <c r="F140" s="86">
        <v>3601.83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1.21</v>
      </c>
      <c r="F141" s="86">
        <v>1372.93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0.98</v>
      </c>
      <c r="F142" s="86">
        <v>1120.1099999999999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1.19</v>
      </c>
      <c r="F143" s="86">
        <v>1355.66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1.2</v>
      </c>
      <c r="F144" s="86">
        <v>1368.83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4.29</v>
      </c>
      <c r="F145" s="86">
        <v>8192.2099999999991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1.3</v>
      </c>
      <c r="F146" s="86">
        <v>1480.73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1.1499999999999999</v>
      </c>
      <c r="F147" s="86">
        <v>1314.56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1.29</v>
      </c>
      <c r="F148" s="86">
        <v>1467.75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1.35</v>
      </c>
      <c r="F149" s="86">
        <v>1538.13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4.12</v>
      </c>
      <c r="F150" s="86">
        <v>7854.71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1.74</v>
      </c>
      <c r="F151" s="86">
        <v>1982.63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1.1399999999999999</v>
      </c>
      <c r="F152" s="86">
        <v>1297.72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1.73</v>
      </c>
      <c r="F153" s="86">
        <v>1975.48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1.4</v>
      </c>
      <c r="F154" s="86">
        <v>1597.75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71776.384099999996</v>
      </c>
      <c r="C163" s="86">
        <v>109.74379999999999</v>
      </c>
      <c r="D163" s="86">
        <v>145.52959999999999</v>
      </c>
      <c r="E163" s="86">
        <v>0</v>
      </c>
      <c r="F163" s="86">
        <v>1.1000000000000001E-3</v>
      </c>
      <c r="G163" s="86">
        <v>95584.896999999997</v>
      </c>
      <c r="H163" s="86">
        <v>29104.328399999999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58783.989800000003</v>
      </c>
      <c r="C164" s="86">
        <v>93.389899999999997</v>
      </c>
      <c r="D164" s="86">
        <v>130.61949999999999</v>
      </c>
      <c r="E164" s="86">
        <v>0</v>
      </c>
      <c r="F164" s="86">
        <v>1E-3</v>
      </c>
      <c r="G164" s="86">
        <v>85810.935400000002</v>
      </c>
      <c r="H164" s="86">
        <v>24171.701499999999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56713.084799999997</v>
      </c>
      <c r="C165" s="86">
        <v>96.229500000000002</v>
      </c>
      <c r="D165" s="86">
        <v>145.97720000000001</v>
      </c>
      <c r="E165" s="86">
        <v>0</v>
      </c>
      <c r="F165" s="86">
        <v>1.1000000000000001E-3</v>
      </c>
      <c r="G165" s="86">
        <v>95930.639899999995</v>
      </c>
      <c r="H165" s="86">
        <v>23906.0723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45141.973400000003</v>
      </c>
      <c r="C166" s="86">
        <v>80.632900000000006</v>
      </c>
      <c r="D166" s="86">
        <v>129.33860000000001</v>
      </c>
      <c r="E166" s="86">
        <v>0</v>
      </c>
      <c r="F166" s="86">
        <v>8.9999999999999998E-4</v>
      </c>
      <c r="G166" s="86">
        <v>85013.730200000005</v>
      </c>
      <c r="H166" s="86">
        <v>19414.422299999998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49915.725899999998</v>
      </c>
      <c r="C167" s="86">
        <v>90.633499999999998</v>
      </c>
      <c r="D167" s="86">
        <v>147.81489999999999</v>
      </c>
      <c r="E167" s="86">
        <v>0</v>
      </c>
      <c r="F167" s="86">
        <v>1.1000000000000001E-3</v>
      </c>
      <c r="G167" s="86">
        <v>97163.737999999998</v>
      </c>
      <c r="H167" s="86">
        <v>21608.361000000001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55018.632700000002</v>
      </c>
      <c r="C168" s="86">
        <v>100.2291</v>
      </c>
      <c r="D168" s="86">
        <v>164.0008</v>
      </c>
      <c r="E168" s="86">
        <v>0</v>
      </c>
      <c r="F168" s="86">
        <v>1.1999999999999999E-3</v>
      </c>
      <c r="G168" s="86">
        <v>107804.504</v>
      </c>
      <c r="H168" s="86">
        <v>23848.942200000001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55849.6175</v>
      </c>
      <c r="C169" s="86">
        <v>101.7612</v>
      </c>
      <c r="D169" s="86">
        <v>166.53710000000001</v>
      </c>
      <c r="E169" s="86">
        <v>0</v>
      </c>
      <c r="F169" s="86">
        <v>1.1999999999999999E-3</v>
      </c>
      <c r="G169" s="86">
        <v>109471.8489</v>
      </c>
      <c r="H169" s="86">
        <v>24210.892400000001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60070.435299999997</v>
      </c>
      <c r="C170" s="86">
        <v>109.4585</v>
      </c>
      <c r="D170" s="86">
        <v>179.1454</v>
      </c>
      <c r="E170" s="86">
        <v>0</v>
      </c>
      <c r="F170" s="86">
        <v>1.2999999999999999E-3</v>
      </c>
      <c r="G170" s="86">
        <v>117759.78389999999</v>
      </c>
      <c r="H170" s="86">
        <v>26041.275600000001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46270.917999999998</v>
      </c>
      <c r="C171" s="86">
        <v>84.170599999999993</v>
      </c>
      <c r="D171" s="86">
        <v>137.5265</v>
      </c>
      <c r="E171" s="86">
        <v>0</v>
      </c>
      <c r="F171" s="86">
        <v>1E-3</v>
      </c>
      <c r="G171" s="86">
        <v>90401.437099999996</v>
      </c>
      <c r="H171" s="86">
        <v>20045.359199999999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46669.029699999999</v>
      </c>
      <c r="C172" s="86">
        <v>83.403199999999998</v>
      </c>
      <c r="D172" s="86">
        <v>133.8528</v>
      </c>
      <c r="E172" s="86">
        <v>0</v>
      </c>
      <c r="F172" s="86">
        <v>1E-3</v>
      </c>
      <c r="G172" s="86">
        <v>87981.035900000003</v>
      </c>
      <c r="H172" s="86">
        <v>20075.248599999999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53532.828800000003</v>
      </c>
      <c r="C173" s="86">
        <v>90.713399999999993</v>
      </c>
      <c r="D173" s="86">
        <v>137.40090000000001</v>
      </c>
      <c r="E173" s="86">
        <v>0</v>
      </c>
      <c r="F173" s="86">
        <v>1E-3</v>
      </c>
      <c r="G173" s="86">
        <v>90294.106499999994</v>
      </c>
      <c r="H173" s="86">
        <v>22554.047900000001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65124.591</v>
      </c>
      <c r="C174" s="86">
        <v>102.7186</v>
      </c>
      <c r="D174" s="86">
        <v>142.28399999999999</v>
      </c>
      <c r="E174" s="86">
        <v>0</v>
      </c>
      <c r="F174" s="86">
        <v>1.1000000000000001E-3</v>
      </c>
      <c r="G174" s="86">
        <v>93470.268899999995</v>
      </c>
      <c r="H174" s="86">
        <v>26707.7549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664867.21089999995</v>
      </c>
      <c r="C176" s="86">
        <v>1143.0842</v>
      </c>
      <c r="D176" s="86">
        <v>1760.0273</v>
      </c>
      <c r="E176" s="86">
        <v>0</v>
      </c>
      <c r="F176" s="86">
        <v>1.2999999999999999E-2</v>
      </c>
      <c r="G176" s="87">
        <v>1156690</v>
      </c>
      <c r="H176" s="86">
        <v>281688.40629999997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45141.973400000003</v>
      </c>
      <c r="C177" s="86">
        <v>80.632900000000006</v>
      </c>
      <c r="D177" s="86">
        <v>129.33860000000001</v>
      </c>
      <c r="E177" s="86">
        <v>0</v>
      </c>
      <c r="F177" s="86">
        <v>8.9999999999999998E-4</v>
      </c>
      <c r="G177" s="86">
        <v>85013.730200000005</v>
      </c>
      <c r="H177" s="86">
        <v>19414.422299999998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71776.384099999996</v>
      </c>
      <c r="C178" s="86">
        <v>109.74379999999999</v>
      </c>
      <c r="D178" s="86">
        <v>179.1454</v>
      </c>
      <c r="E178" s="86">
        <v>0</v>
      </c>
      <c r="F178" s="86">
        <v>1.2999999999999999E-3</v>
      </c>
      <c r="G178" s="86">
        <v>117759.78389999999</v>
      </c>
      <c r="H178" s="86">
        <v>29104.328399999999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221798000000</v>
      </c>
      <c r="C181" s="86">
        <v>171605.106</v>
      </c>
      <c r="D181" s="86" t="s">
        <v>527</v>
      </c>
      <c r="E181" s="86">
        <v>75734.207999999999</v>
      </c>
      <c r="F181" s="86">
        <v>58341.440000000002</v>
      </c>
      <c r="G181" s="86">
        <v>37521.017999999996</v>
      </c>
      <c r="H181" s="86">
        <v>0</v>
      </c>
      <c r="I181" s="86">
        <v>0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199118000000</v>
      </c>
      <c r="C182" s="86">
        <v>171660.769</v>
      </c>
      <c r="D182" s="86" t="s">
        <v>732</v>
      </c>
      <c r="E182" s="86">
        <v>75734.207999999999</v>
      </c>
      <c r="F182" s="86">
        <v>58341.440000000002</v>
      </c>
      <c r="G182" s="86">
        <v>37521.017999999996</v>
      </c>
      <c r="H182" s="86">
        <v>0</v>
      </c>
      <c r="I182" s="86">
        <v>55.661999999999999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222600000000</v>
      </c>
      <c r="C183" s="86">
        <v>176137.954</v>
      </c>
      <c r="D183" s="86" t="s">
        <v>702</v>
      </c>
      <c r="E183" s="86">
        <v>75734.207999999999</v>
      </c>
      <c r="F183" s="86">
        <v>50956.165999999997</v>
      </c>
      <c r="G183" s="86">
        <v>37521.017999999996</v>
      </c>
      <c r="H183" s="86">
        <v>0</v>
      </c>
      <c r="I183" s="86">
        <v>11918.121999999999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197268000000</v>
      </c>
      <c r="C184" s="86">
        <v>192988.59</v>
      </c>
      <c r="D184" s="86" t="s">
        <v>637</v>
      </c>
      <c r="E184" s="86">
        <v>75734.207999999999</v>
      </c>
      <c r="F184" s="86">
        <v>50956.165999999997</v>
      </c>
      <c r="G184" s="86">
        <v>37521.017999999996</v>
      </c>
      <c r="H184" s="86">
        <v>0</v>
      </c>
      <c r="I184" s="86">
        <v>28768.758000000002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225461000000</v>
      </c>
      <c r="C185" s="86">
        <v>238424.65400000001</v>
      </c>
      <c r="D185" s="86" t="s">
        <v>703</v>
      </c>
      <c r="E185" s="86">
        <v>75734.207999999999</v>
      </c>
      <c r="F185" s="86">
        <v>51598.362999999998</v>
      </c>
      <c r="G185" s="86">
        <v>37521.017999999996</v>
      </c>
      <c r="H185" s="86">
        <v>0</v>
      </c>
      <c r="I185" s="86">
        <v>73562.623999999996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250152000000</v>
      </c>
      <c r="C186" s="86">
        <v>260001.60500000001</v>
      </c>
      <c r="D186" s="86" t="s">
        <v>704</v>
      </c>
      <c r="E186" s="86">
        <v>75734.207999999999</v>
      </c>
      <c r="F186" s="86">
        <v>50956.165999999997</v>
      </c>
      <c r="G186" s="86">
        <v>37521.017999999996</v>
      </c>
      <c r="H186" s="86">
        <v>0</v>
      </c>
      <c r="I186" s="86">
        <v>95781.773000000001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254021000000</v>
      </c>
      <c r="C187" s="86">
        <v>259469.47200000001</v>
      </c>
      <c r="D187" s="86" t="s">
        <v>705</v>
      </c>
      <c r="E187" s="86">
        <v>75734.207999999999</v>
      </c>
      <c r="F187" s="86">
        <v>50956.165999999997</v>
      </c>
      <c r="G187" s="86">
        <v>37521.017999999996</v>
      </c>
      <c r="H187" s="86">
        <v>0</v>
      </c>
      <c r="I187" s="86">
        <v>95249.641000000003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273253000000</v>
      </c>
      <c r="C188" s="86">
        <v>257913.08100000001</v>
      </c>
      <c r="D188" s="86" t="s">
        <v>706</v>
      </c>
      <c r="E188" s="86">
        <v>75734.207999999999</v>
      </c>
      <c r="F188" s="86">
        <v>50956.165999999997</v>
      </c>
      <c r="G188" s="86">
        <v>37521.017999999996</v>
      </c>
      <c r="H188" s="86">
        <v>0</v>
      </c>
      <c r="I188" s="86">
        <v>93693.248999999996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209770000000</v>
      </c>
      <c r="C189" s="86">
        <v>239230.86499999999</v>
      </c>
      <c r="D189" s="86" t="s">
        <v>707</v>
      </c>
      <c r="E189" s="86">
        <v>75734.207999999999</v>
      </c>
      <c r="F189" s="86">
        <v>50956.165999999997</v>
      </c>
      <c r="G189" s="86">
        <v>37521.017999999996</v>
      </c>
      <c r="H189" s="86">
        <v>0</v>
      </c>
      <c r="I189" s="86">
        <v>75011.032999999996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204153000000</v>
      </c>
      <c r="C190" s="86">
        <v>199950.92</v>
      </c>
      <c r="D190" s="86" t="s">
        <v>708</v>
      </c>
      <c r="E190" s="86">
        <v>75734.207999999999</v>
      </c>
      <c r="F190" s="86">
        <v>50956.165999999997</v>
      </c>
      <c r="G190" s="86">
        <v>37521.017999999996</v>
      </c>
      <c r="H190" s="86">
        <v>0</v>
      </c>
      <c r="I190" s="86">
        <v>35731.088000000003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209521000000</v>
      </c>
      <c r="C191" s="86">
        <v>181355.70699999999</v>
      </c>
      <c r="D191" s="86" t="s">
        <v>694</v>
      </c>
      <c r="E191" s="86">
        <v>75734.207999999999</v>
      </c>
      <c r="F191" s="86">
        <v>50956.165999999997</v>
      </c>
      <c r="G191" s="86">
        <v>37521.017999999996</v>
      </c>
      <c r="H191" s="86">
        <v>0</v>
      </c>
      <c r="I191" s="86">
        <v>17135.875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216891000000</v>
      </c>
      <c r="C192" s="86">
        <v>171605.106</v>
      </c>
      <c r="D192" s="86" t="s">
        <v>578</v>
      </c>
      <c r="E192" s="86">
        <v>75734.207999999999</v>
      </c>
      <c r="F192" s="86">
        <v>58341.440000000002</v>
      </c>
      <c r="G192" s="86">
        <v>37521.017999999996</v>
      </c>
      <c r="H192" s="86">
        <v>0</v>
      </c>
      <c r="I192" s="86">
        <v>0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2684000000000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197268000000</v>
      </c>
      <c r="C195" s="86">
        <v>171605.106</v>
      </c>
      <c r="D195" s="86"/>
      <c r="E195" s="86">
        <v>75734.207999999999</v>
      </c>
      <c r="F195" s="86">
        <v>50956.165999999997</v>
      </c>
      <c r="G195" s="86">
        <v>37521.017999999996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273253000000</v>
      </c>
      <c r="C196" s="86">
        <v>260001.60500000001</v>
      </c>
      <c r="D196" s="86"/>
      <c r="E196" s="86">
        <v>75734.207999999999</v>
      </c>
      <c r="F196" s="86">
        <v>58341.440000000002</v>
      </c>
      <c r="G196" s="86">
        <v>37521.017999999996</v>
      </c>
      <c r="H196" s="86">
        <v>0</v>
      </c>
      <c r="I196" s="86">
        <v>95781.773000000001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46928.37</v>
      </c>
      <c r="C199" s="86">
        <v>11631.95</v>
      </c>
      <c r="D199" s="86">
        <v>0</v>
      </c>
      <c r="E199" s="86">
        <v>58560.31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9.42</v>
      </c>
      <c r="C200" s="86">
        <v>2.33</v>
      </c>
      <c r="D200" s="86">
        <v>0</v>
      </c>
      <c r="E200" s="86">
        <v>11.75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9.42</v>
      </c>
      <c r="C201" s="86">
        <v>2.33</v>
      </c>
      <c r="D201" s="86">
        <v>0</v>
      </c>
      <c r="E201" s="86">
        <v>11.75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3666.19</v>
      </c>
      <c r="C2" s="86">
        <v>735.86</v>
      </c>
      <c r="D2" s="86">
        <v>735.86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3666.19</v>
      </c>
      <c r="C3" s="86">
        <v>735.86</v>
      </c>
      <c r="D3" s="86">
        <v>735.86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10020.6</v>
      </c>
      <c r="C4" s="86">
        <v>2011.29</v>
      </c>
      <c r="D4" s="86">
        <v>2011.29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10020.6</v>
      </c>
      <c r="C5" s="86">
        <v>2011.29</v>
      </c>
      <c r="D5" s="86">
        <v>2011.29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1098.48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107.32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34.200000000000003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708.77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43.75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2523.96</v>
      </c>
      <c r="C28" s="86">
        <v>1142.24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0.82299999999999995</v>
      </c>
      <c r="E55" s="86">
        <v>0.93899999999999995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0.82299999999999995</v>
      </c>
      <c r="E56" s="86">
        <v>0.93899999999999995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0.82299999999999995</v>
      </c>
      <c r="E57" s="86">
        <v>0.93899999999999995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0.82299999999999995</v>
      </c>
      <c r="E58" s="86">
        <v>0.93899999999999995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0.82299999999999995</v>
      </c>
      <c r="E59" s="86">
        <v>0.93899999999999995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0.82299999999999995</v>
      </c>
      <c r="E60" s="86">
        <v>0.93899999999999995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0.82299999999999995</v>
      </c>
      <c r="E61" s="86">
        <v>0.93899999999999995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0.82299999999999995</v>
      </c>
      <c r="E62" s="86">
        <v>0.93899999999999995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0.82299999999999995</v>
      </c>
      <c r="E63" s="86">
        <v>0.93899999999999995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0.82299999999999995</v>
      </c>
      <c r="E65" s="86">
        <v>0.93899999999999995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0.82299999999999995</v>
      </c>
      <c r="E67" s="86">
        <v>0.93899999999999995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0.82299999999999995</v>
      </c>
      <c r="E69" s="86">
        <v>0.93899999999999995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0.82299999999999995</v>
      </c>
      <c r="E71" s="86">
        <v>0.93899999999999995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0.82299999999999995</v>
      </c>
      <c r="E72" s="86">
        <v>0.93899999999999995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0.82299999999999995</v>
      </c>
      <c r="E73" s="86">
        <v>0.93899999999999995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0.82299999999999995</v>
      </c>
      <c r="E74" s="86">
        <v>0.93899999999999995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0.82299999999999995</v>
      </c>
      <c r="E75" s="86">
        <v>0.93899999999999995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0.82299999999999995</v>
      </c>
      <c r="E76" s="86">
        <v>0.93899999999999995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0.82299999999999995</v>
      </c>
      <c r="E77" s="86">
        <v>0.93899999999999995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0.82299999999999995</v>
      </c>
      <c r="E78" s="86">
        <v>0.93899999999999995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0.82299999999999995</v>
      </c>
      <c r="E79" s="86">
        <v>0.93899999999999995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0.82299999999999995</v>
      </c>
      <c r="E80" s="86">
        <v>0.93899999999999995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0.82299999999999995</v>
      </c>
      <c r="E81" s="86">
        <v>0.93899999999999995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0.82299999999999995</v>
      </c>
      <c r="E82" s="86">
        <v>0.93899999999999995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0.33500000000000002</v>
      </c>
      <c r="E83" s="86">
        <v>0.35699999999999998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59098.34</v>
      </c>
      <c r="D106" s="86">
        <v>47199.199999999997</v>
      </c>
      <c r="E106" s="86">
        <v>11899.14</v>
      </c>
      <c r="F106" s="86">
        <v>0.8</v>
      </c>
      <c r="G106" s="86">
        <v>4.17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21461.61</v>
      </c>
      <c r="D107" s="86">
        <v>17140.43</v>
      </c>
      <c r="E107" s="86">
        <v>4321.18</v>
      </c>
      <c r="F107" s="86">
        <v>0.8</v>
      </c>
      <c r="G107" s="86">
        <v>3.6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15328.87</v>
      </c>
      <c r="D108" s="86">
        <v>12242.48</v>
      </c>
      <c r="E108" s="86">
        <v>3086.39</v>
      </c>
      <c r="F108" s="86">
        <v>0.8</v>
      </c>
      <c r="G108" s="86">
        <v>3.61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21783.78</v>
      </c>
      <c r="D109" s="86">
        <v>17180.669999999998</v>
      </c>
      <c r="E109" s="86">
        <v>4603.1099999999997</v>
      </c>
      <c r="F109" s="86">
        <v>0.79</v>
      </c>
      <c r="G109" s="86">
        <v>3.57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20421.82</v>
      </c>
      <c r="D110" s="86">
        <v>16309.99</v>
      </c>
      <c r="E110" s="86">
        <v>4111.83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65358.16</v>
      </c>
      <c r="D111" s="86">
        <v>52198.64</v>
      </c>
      <c r="E111" s="86">
        <v>13159.52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23016.959999999999</v>
      </c>
      <c r="D112" s="86">
        <v>18382.61</v>
      </c>
      <c r="E112" s="86">
        <v>4634.34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18469.54</v>
      </c>
      <c r="D113" s="86">
        <v>14750.8</v>
      </c>
      <c r="E113" s="86">
        <v>3718.75</v>
      </c>
      <c r="F113" s="86">
        <v>0.8</v>
      </c>
      <c r="G113" s="86">
        <v>3.61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22769.43</v>
      </c>
      <c r="D114" s="86">
        <v>18184.919999999998</v>
      </c>
      <c r="E114" s="86">
        <v>4584.5</v>
      </c>
      <c r="F114" s="86">
        <v>0.8</v>
      </c>
      <c r="G114" s="86">
        <v>3.6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23267.78</v>
      </c>
      <c r="D115" s="86">
        <v>18582.939999999999</v>
      </c>
      <c r="E115" s="86">
        <v>4684.8500000000004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55496.7</v>
      </c>
      <c r="D116" s="86">
        <v>44322.73</v>
      </c>
      <c r="E116" s="86">
        <v>11173.97</v>
      </c>
      <c r="F116" s="86">
        <v>0.8</v>
      </c>
      <c r="G116" s="86">
        <v>3.35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31217.67</v>
      </c>
      <c r="D117" s="86">
        <v>24932.16</v>
      </c>
      <c r="E117" s="86">
        <v>6285.51</v>
      </c>
      <c r="F117" s="86">
        <v>0.8</v>
      </c>
      <c r="G117" s="86">
        <v>3.56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20421.099999999999</v>
      </c>
      <c r="D118" s="86">
        <v>16309.42</v>
      </c>
      <c r="E118" s="86">
        <v>4111.68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31033.91</v>
      </c>
      <c r="D119" s="86">
        <v>24785.39</v>
      </c>
      <c r="E119" s="86">
        <v>6248.51</v>
      </c>
      <c r="F119" s="86">
        <v>0.8</v>
      </c>
      <c r="G119" s="86">
        <v>3.56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23793.37</v>
      </c>
      <c r="D120" s="86">
        <v>19002.7</v>
      </c>
      <c r="E120" s="86">
        <v>4790.67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97990.57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31512.14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22048.9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31188.99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28185.17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105528.67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33385.97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25832.959999999999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33087.75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31614.09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93653.56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43266.03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28183.9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43044.66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32246.81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3.57</v>
      </c>
      <c r="F140" s="86">
        <v>6809.78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1.3</v>
      </c>
      <c r="F141" s="86">
        <v>1476.96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0.93</v>
      </c>
      <c r="F142" s="86">
        <v>1054.9100000000001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1.28</v>
      </c>
      <c r="F143" s="86">
        <v>1458.5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1.23</v>
      </c>
      <c r="F144" s="86">
        <v>1405.4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3.95</v>
      </c>
      <c r="F145" s="86">
        <v>7531.08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1.39</v>
      </c>
      <c r="F146" s="86">
        <v>1584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1.1200000000000001</v>
      </c>
      <c r="F147" s="86">
        <v>1271.05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1.38</v>
      </c>
      <c r="F148" s="86">
        <v>1566.96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1.41</v>
      </c>
      <c r="F149" s="86">
        <v>1601.26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0.56999999999999995</v>
      </c>
      <c r="D150" s="86">
        <v>622</v>
      </c>
      <c r="E150" s="86">
        <v>3.35</v>
      </c>
      <c r="F150" s="86">
        <v>3666.44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1.89</v>
      </c>
      <c r="F151" s="86">
        <v>2062.4299999999998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1.23</v>
      </c>
      <c r="F152" s="86">
        <v>1405.35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0.56999999999999995</v>
      </c>
      <c r="D153" s="86">
        <v>622</v>
      </c>
      <c r="E153" s="86">
        <v>1.87</v>
      </c>
      <c r="F153" s="86">
        <v>2050.29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1.44</v>
      </c>
      <c r="F154" s="86">
        <v>1637.43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67282.233500000002</v>
      </c>
      <c r="C163" s="86">
        <v>105.297</v>
      </c>
      <c r="D163" s="86">
        <v>160.2441</v>
      </c>
      <c r="E163" s="86">
        <v>0</v>
      </c>
      <c r="F163" s="86">
        <v>1.1000000000000001E-3</v>
      </c>
      <c r="G163" s="87">
        <v>3799540</v>
      </c>
      <c r="H163" s="86">
        <v>27561.390500000001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56523.527399999999</v>
      </c>
      <c r="C164" s="86">
        <v>90.760900000000007</v>
      </c>
      <c r="D164" s="86">
        <v>142.94329999999999</v>
      </c>
      <c r="E164" s="86">
        <v>0</v>
      </c>
      <c r="F164" s="86">
        <v>1E-3</v>
      </c>
      <c r="G164" s="87">
        <v>3389740</v>
      </c>
      <c r="H164" s="86">
        <v>23376.6685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57400.574200000003</v>
      </c>
      <c r="C165" s="86">
        <v>96.668099999999995</v>
      </c>
      <c r="D165" s="86">
        <v>161.43170000000001</v>
      </c>
      <c r="E165" s="86">
        <v>0</v>
      </c>
      <c r="F165" s="86">
        <v>1.1000000000000001E-3</v>
      </c>
      <c r="G165" s="87">
        <v>3828960</v>
      </c>
      <c r="H165" s="86">
        <v>24174.2768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48121.688600000001</v>
      </c>
      <c r="C166" s="86">
        <v>83.195099999999996</v>
      </c>
      <c r="D166" s="86">
        <v>143.12430000000001</v>
      </c>
      <c r="E166" s="86">
        <v>0</v>
      </c>
      <c r="F166" s="86">
        <v>1E-3</v>
      </c>
      <c r="G166" s="87">
        <v>3395070</v>
      </c>
      <c r="H166" s="86">
        <v>20474.6391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49594.634899999997</v>
      </c>
      <c r="C167" s="86">
        <v>87.187299999999993</v>
      </c>
      <c r="D167" s="86">
        <v>152.73330000000001</v>
      </c>
      <c r="E167" s="86">
        <v>0</v>
      </c>
      <c r="F167" s="86">
        <v>1.1000000000000001E-3</v>
      </c>
      <c r="G167" s="87">
        <v>3623220</v>
      </c>
      <c r="H167" s="86">
        <v>21241.083200000001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52764.377</v>
      </c>
      <c r="C168" s="86">
        <v>93.331000000000003</v>
      </c>
      <c r="D168" s="86">
        <v>164.56120000000001</v>
      </c>
      <c r="E168" s="86">
        <v>0</v>
      </c>
      <c r="F168" s="86">
        <v>1.1000000000000001E-3</v>
      </c>
      <c r="G168" s="87">
        <v>3903890</v>
      </c>
      <c r="H168" s="86">
        <v>22653.892500000002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53788.6685</v>
      </c>
      <c r="C169" s="86">
        <v>95.326499999999996</v>
      </c>
      <c r="D169" s="86">
        <v>168.42019999999999</v>
      </c>
      <c r="E169" s="86">
        <v>0</v>
      </c>
      <c r="F169" s="86">
        <v>1.1999999999999999E-3</v>
      </c>
      <c r="G169" s="87">
        <v>3995470</v>
      </c>
      <c r="H169" s="86">
        <v>23111.4241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55663.960099999997</v>
      </c>
      <c r="C170" s="86">
        <v>98.635499999999993</v>
      </c>
      <c r="D170" s="86">
        <v>174.23949999999999</v>
      </c>
      <c r="E170" s="86">
        <v>0</v>
      </c>
      <c r="F170" s="86">
        <v>1.1999999999999999E-3</v>
      </c>
      <c r="G170" s="87">
        <v>4133520</v>
      </c>
      <c r="H170" s="86">
        <v>23915.776600000001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47691.658600000002</v>
      </c>
      <c r="C171" s="86">
        <v>84.225499999999997</v>
      </c>
      <c r="D171" s="86">
        <v>148.26009999999999</v>
      </c>
      <c r="E171" s="86">
        <v>0</v>
      </c>
      <c r="F171" s="86">
        <v>1E-3</v>
      </c>
      <c r="G171" s="87">
        <v>3517160</v>
      </c>
      <c r="H171" s="86">
        <v>20463.131300000001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49306.249900000003</v>
      </c>
      <c r="C172" s="86">
        <v>85.7804</v>
      </c>
      <c r="D172" s="86">
        <v>148.5909</v>
      </c>
      <c r="E172" s="86">
        <v>0</v>
      </c>
      <c r="F172" s="86">
        <v>1E-3</v>
      </c>
      <c r="G172" s="87">
        <v>3524830</v>
      </c>
      <c r="H172" s="86">
        <v>21030.587899999999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54048.834799999997</v>
      </c>
      <c r="C173" s="86">
        <v>90.967699999999994</v>
      </c>
      <c r="D173" s="86">
        <v>151.80369999999999</v>
      </c>
      <c r="E173" s="86">
        <v>0</v>
      </c>
      <c r="F173" s="86">
        <v>1.1000000000000001E-3</v>
      </c>
      <c r="G173" s="87">
        <v>3600590</v>
      </c>
      <c r="H173" s="86">
        <v>22757.301800000001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63230.417300000001</v>
      </c>
      <c r="C174" s="86">
        <v>100.4431</v>
      </c>
      <c r="D174" s="86">
        <v>155.97280000000001</v>
      </c>
      <c r="E174" s="86">
        <v>0</v>
      </c>
      <c r="F174" s="86">
        <v>1.1000000000000001E-3</v>
      </c>
      <c r="G174" s="87">
        <v>3698540</v>
      </c>
      <c r="H174" s="86">
        <v>26045.377100000002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655416.82460000005</v>
      </c>
      <c r="C176" s="86">
        <v>1111.8181999999999</v>
      </c>
      <c r="D176" s="86">
        <v>1872.3251</v>
      </c>
      <c r="E176" s="86">
        <v>0</v>
      </c>
      <c r="F176" s="86">
        <v>1.3100000000000001E-2</v>
      </c>
      <c r="G176" s="87">
        <v>44410500</v>
      </c>
      <c r="H176" s="86">
        <v>276805.54930000001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47691.658600000002</v>
      </c>
      <c r="C177" s="86">
        <v>83.195099999999996</v>
      </c>
      <c r="D177" s="86">
        <v>142.94329999999999</v>
      </c>
      <c r="E177" s="86">
        <v>0</v>
      </c>
      <c r="F177" s="86">
        <v>1E-3</v>
      </c>
      <c r="G177" s="87">
        <v>3389740</v>
      </c>
      <c r="H177" s="86">
        <v>20463.131300000001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67282.233500000002</v>
      </c>
      <c r="C178" s="86">
        <v>105.297</v>
      </c>
      <c r="D178" s="86">
        <v>174.23949999999999</v>
      </c>
      <c r="E178" s="86">
        <v>0</v>
      </c>
      <c r="F178" s="86">
        <v>1.1999999999999999E-3</v>
      </c>
      <c r="G178" s="87">
        <v>4133520</v>
      </c>
      <c r="H178" s="86">
        <v>27561.390500000001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215937000000</v>
      </c>
      <c r="C181" s="86">
        <v>172844.93700000001</v>
      </c>
      <c r="D181" s="86" t="s">
        <v>527</v>
      </c>
      <c r="E181" s="86">
        <v>75734.207999999999</v>
      </c>
      <c r="F181" s="86">
        <v>58341.440000000002</v>
      </c>
      <c r="G181" s="86">
        <v>36581.849000000002</v>
      </c>
      <c r="H181" s="86">
        <v>0</v>
      </c>
      <c r="I181" s="86">
        <v>0</v>
      </c>
      <c r="J181" s="86">
        <v>2179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192647000000</v>
      </c>
      <c r="C182" s="86">
        <v>170782.87100000001</v>
      </c>
      <c r="D182" s="86" t="s">
        <v>733</v>
      </c>
      <c r="E182" s="86">
        <v>75734.207999999999</v>
      </c>
      <c r="F182" s="86">
        <v>58341.440000000002</v>
      </c>
      <c r="G182" s="86">
        <v>36581.849000000002</v>
      </c>
      <c r="H182" s="86">
        <v>0</v>
      </c>
      <c r="I182" s="86">
        <v>116.934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217609000000</v>
      </c>
      <c r="C183" s="86">
        <v>179117.33300000001</v>
      </c>
      <c r="D183" s="86" t="s">
        <v>587</v>
      </c>
      <c r="E183" s="86">
        <v>75734.207999999999</v>
      </c>
      <c r="F183" s="86">
        <v>50956.165999999997</v>
      </c>
      <c r="G183" s="86">
        <v>36581.849000000002</v>
      </c>
      <c r="H183" s="86">
        <v>0</v>
      </c>
      <c r="I183" s="86">
        <v>15836.67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192950000000</v>
      </c>
      <c r="C184" s="86">
        <v>172087.35699999999</v>
      </c>
      <c r="D184" s="86" t="s">
        <v>709</v>
      </c>
      <c r="E184" s="86">
        <v>75734.207999999999</v>
      </c>
      <c r="F184" s="86">
        <v>58341.440000000002</v>
      </c>
      <c r="G184" s="86">
        <v>36581.849000000002</v>
      </c>
      <c r="H184" s="86">
        <v>0</v>
      </c>
      <c r="I184" s="86">
        <v>1421.42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205916000000</v>
      </c>
      <c r="C185" s="86">
        <v>206537.36300000001</v>
      </c>
      <c r="D185" s="86" t="s">
        <v>710</v>
      </c>
      <c r="E185" s="86">
        <v>75734.207999999999</v>
      </c>
      <c r="F185" s="86">
        <v>50956.165999999997</v>
      </c>
      <c r="G185" s="86">
        <v>36581.849000000002</v>
      </c>
      <c r="H185" s="86">
        <v>0</v>
      </c>
      <c r="I185" s="86">
        <v>43256.701000000001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221868000000</v>
      </c>
      <c r="C186" s="86">
        <v>244123.321</v>
      </c>
      <c r="D186" s="86" t="s">
        <v>711</v>
      </c>
      <c r="E186" s="86">
        <v>75734.207999999999</v>
      </c>
      <c r="F186" s="86">
        <v>50956.165999999997</v>
      </c>
      <c r="G186" s="86">
        <v>36581.849000000002</v>
      </c>
      <c r="H186" s="86">
        <v>0</v>
      </c>
      <c r="I186" s="86">
        <v>80842.659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227072000000</v>
      </c>
      <c r="C187" s="86">
        <v>241705.86</v>
      </c>
      <c r="D187" s="86" t="s">
        <v>712</v>
      </c>
      <c r="E187" s="86">
        <v>75734.207999999999</v>
      </c>
      <c r="F187" s="86">
        <v>50956.165999999997</v>
      </c>
      <c r="G187" s="86">
        <v>36581.849000000002</v>
      </c>
      <c r="H187" s="86">
        <v>0</v>
      </c>
      <c r="I187" s="86">
        <v>78425.198000000004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234918000000</v>
      </c>
      <c r="C188" s="86">
        <v>235003.679</v>
      </c>
      <c r="D188" s="86" t="s">
        <v>713</v>
      </c>
      <c r="E188" s="86">
        <v>75734.207999999999</v>
      </c>
      <c r="F188" s="86">
        <v>50956.165999999997</v>
      </c>
      <c r="G188" s="86">
        <v>36581.849000000002</v>
      </c>
      <c r="H188" s="86">
        <v>0</v>
      </c>
      <c r="I188" s="86">
        <v>71723.017000000007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199889000000</v>
      </c>
      <c r="C189" s="86">
        <v>222353.353</v>
      </c>
      <c r="D189" s="86" t="s">
        <v>714</v>
      </c>
      <c r="E189" s="86">
        <v>75734.207999999999</v>
      </c>
      <c r="F189" s="86">
        <v>50956.165999999997</v>
      </c>
      <c r="G189" s="86">
        <v>36581.849000000002</v>
      </c>
      <c r="H189" s="86">
        <v>0</v>
      </c>
      <c r="I189" s="86">
        <v>59072.690999999999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200324000000</v>
      </c>
      <c r="C190" s="86">
        <v>198964.62100000001</v>
      </c>
      <c r="D190" s="86" t="s">
        <v>580</v>
      </c>
      <c r="E190" s="86">
        <v>75734.207999999999</v>
      </c>
      <c r="F190" s="86">
        <v>50956.165999999997</v>
      </c>
      <c r="G190" s="86">
        <v>36581.849000000002</v>
      </c>
      <c r="H190" s="86">
        <v>0</v>
      </c>
      <c r="I190" s="86">
        <v>35683.959000000003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204630000000</v>
      </c>
      <c r="C191" s="86">
        <v>172844.93700000001</v>
      </c>
      <c r="D191" s="86" t="s">
        <v>577</v>
      </c>
      <c r="E191" s="86">
        <v>75734.207999999999</v>
      </c>
      <c r="F191" s="86">
        <v>58341.440000000002</v>
      </c>
      <c r="G191" s="86">
        <v>36581.849000000002</v>
      </c>
      <c r="H191" s="86">
        <v>0</v>
      </c>
      <c r="I191" s="86">
        <v>0</v>
      </c>
      <c r="J191" s="86">
        <v>2179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210197000000</v>
      </c>
      <c r="C192" s="86">
        <v>172844.93700000001</v>
      </c>
      <c r="D192" s="86" t="s">
        <v>589</v>
      </c>
      <c r="E192" s="86">
        <v>75734.207999999999</v>
      </c>
      <c r="F192" s="86">
        <v>58341.440000000002</v>
      </c>
      <c r="G192" s="86">
        <v>36581.849000000002</v>
      </c>
      <c r="H192" s="86">
        <v>0</v>
      </c>
      <c r="I192" s="86">
        <v>0</v>
      </c>
      <c r="J192" s="86">
        <v>2179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2523960000000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192647000000</v>
      </c>
      <c r="C195" s="86">
        <v>170782.87100000001</v>
      </c>
      <c r="D195" s="86"/>
      <c r="E195" s="86">
        <v>75734.207999999999</v>
      </c>
      <c r="F195" s="86">
        <v>50956.165999999997</v>
      </c>
      <c r="G195" s="86">
        <v>36581.849000000002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234918000000</v>
      </c>
      <c r="C196" s="86">
        <v>244123.321</v>
      </c>
      <c r="D196" s="86"/>
      <c r="E196" s="86">
        <v>75734.207999999999</v>
      </c>
      <c r="F196" s="86">
        <v>58341.440000000002</v>
      </c>
      <c r="G196" s="86">
        <v>36581.849000000002</v>
      </c>
      <c r="H196" s="86">
        <v>0</v>
      </c>
      <c r="I196" s="86">
        <v>80842.659</v>
      </c>
      <c r="J196" s="86">
        <v>2179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55491.18</v>
      </c>
      <c r="C199" s="86">
        <v>9105.33</v>
      </c>
      <c r="D199" s="86">
        <v>0</v>
      </c>
      <c r="E199" s="86">
        <v>64596.51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11.14</v>
      </c>
      <c r="C200" s="86">
        <v>1.83</v>
      </c>
      <c r="D200" s="86">
        <v>0</v>
      </c>
      <c r="E200" s="86">
        <v>12.97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11.14</v>
      </c>
      <c r="C201" s="86">
        <v>1.83</v>
      </c>
      <c r="D201" s="86">
        <v>0</v>
      </c>
      <c r="E201" s="86">
        <v>12.97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4444.5600000000004</v>
      </c>
      <c r="C2" s="86">
        <v>892.09</v>
      </c>
      <c r="D2" s="86">
        <v>892.09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4444.5600000000004</v>
      </c>
      <c r="C3" s="86">
        <v>892.09</v>
      </c>
      <c r="D3" s="86">
        <v>892.09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10858.66</v>
      </c>
      <c r="C4" s="86">
        <v>2179.5</v>
      </c>
      <c r="D4" s="86">
        <v>2179.5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10858.66</v>
      </c>
      <c r="C5" s="86">
        <v>2179.5</v>
      </c>
      <c r="D5" s="86">
        <v>2179.5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1836.63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104.43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34.18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748.57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47.08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2560.85</v>
      </c>
      <c r="C28" s="86">
        <v>1883.71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0.77200000000000002</v>
      </c>
      <c r="E55" s="86">
        <v>0.873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0.77200000000000002</v>
      </c>
      <c r="E56" s="86">
        <v>0.873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0.77200000000000002</v>
      </c>
      <c r="E57" s="86">
        <v>0.873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0.77200000000000002</v>
      </c>
      <c r="E58" s="86">
        <v>0.873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0.77200000000000002</v>
      </c>
      <c r="E59" s="86">
        <v>0.873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0.77200000000000002</v>
      </c>
      <c r="E60" s="86">
        <v>0.873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0.77200000000000002</v>
      </c>
      <c r="E61" s="86">
        <v>0.873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0.77200000000000002</v>
      </c>
      <c r="E62" s="86">
        <v>0.873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0.77200000000000002</v>
      </c>
      <c r="E63" s="86">
        <v>0.873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0.77200000000000002</v>
      </c>
      <c r="E65" s="86">
        <v>0.873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0.77200000000000002</v>
      </c>
      <c r="E67" s="86">
        <v>0.873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0.77200000000000002</v>
      </c>
      <c r="E69" s="86">
        <v>0.873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0.77200000000000002</v>
      </c>
      <c r="E71" s="86">
        <v>0.873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0.77200000000000002</v>
      </c>
      <c r="E72" s="86">
        <v>0.873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0.77200000000000002</v>
      </c>
      <c r="E73" s="86">
        <v>0.873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0.77200000000000002</v>
      </c>
      <c r="E74" s="86">
        <v>0.873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0.77200000000000002</v>
      </c>
      <c r="E75" s="86">
        <v>0.873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0.77200000000000002</v>
      </c>
      <c r="E76" s="86">
        <v>0.873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0.77200000000000002</v>
      </c>
      <c r="E77" s="86">
        <v>0.873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0.77200000000000002</v>
      </c>
      <c r="E78" s="86">
        <v>0.873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0.77200000000000002</v>
      </c>
      <c r="E79" s="86">
        <v>0.873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0.77200000000000002</v>
      </c>
      <c r="E80" s="86">
        <v>0.873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0.77200000000000002</v>
      </c>
      <c r="E81" s="86">
        <v>0.873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0.77200000000000002</v>
      </c>
      <c r="E82" s="86">
        <v>0.873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0.34100000000000003</v>
      </c>
      <c r="E83" s="86">
        <v>0.36499999999999999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58868.98</v>
      </c>
      <c r="D106" s="86">
        <v>45054.33</v>
      </c>
      <c r="E106" s="86">
        <v>13814.65</v>
      </c>
      <c r="F106" s="86">
        <v>0.77</v>
      </c>
      <c r="G106" s="86">
        <v>3.28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24480.38</v>
      </c>
      <c r="D107" s="86">
        <v>18443.09</v>
      </c>
      <c r="E107" s="86">
        <v>6037.3</v>
      </c>
      <c r="F107" s="86">
        <v>0.75</v>
      </c>
      <c r="G107" s="86">
        <v>3.48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14235.46</v>
      </c>
      <c r="D108" s="86">
        <v>11369.22</v>
      </c>
      <c r="E108" s="86">
        <v>2866.23</v>
      </c>
      <c r="F108" s="86">
        <v>0.8</v>
      </c>
      <c r="G108" s="86">
        <v>3.63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28315.87</v>
      </c>
      <c r="D109" s="86">
        <v>19998.84</v>
      </c>
      <c r="E109" s="86">
        <v>8317.0300000000007</v>
      </c>
      <c r="F109" s="86">
        <v>0.71</v>
      </c>
      <c r="G109" s="86">
        <v>3.36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18381.46</v>
      </c>
      <c r="D110" s="86">
        <v>14680.45</v>
      </c>
      <c r="E110" s="86">
        <v>3701.01</v>
      </c>
      <c r="F110" s="86">
        <v>0.8</v>
      </c>
      <c r="G110" s="86">
        <v>3.61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68575.710000000006</v>
      </c>
      <c r="D111" s="86">
        <v>54768.35</v>
      </c>
      <c r="E111" s="86">
        <v>13807.36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24680.18</v>
      </c>
      <c r="D112" s="86">
        <v>19134.07</v>
      </c>
      <c r="E112" s="86">
        <v>5546.11</v>
      </c>
      <c r="F112" s="86">
        <v>0.78</v>
      </c>
      <c r="G112" s="86">
        <v>3.53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17495</v>
      </c>
      <c r="D113" s="86">
        <v>13972.47</v>
      </c>
      <c r="E113" s="86">
        <v>3522.53</v>
      </c>
      <c r="F113" s="86">
        <v>0.8</v>
      </c>
      <c r="G113" s="86">
        <v>3.61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27256.799999999999</v>
      </c>
      <c r="D114" s="86">
        <v>20175.29</v>
      </c>
      <c r="E114" s="86">
        <v>7081.51</v>
      </c>
      <c r="F114" s="86">
        <v>0.74</v>
      </c>
      <c r="G114" s="86">
        <v>3.45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21253.74</v>
      </c>
      <c r="D115" s="86">
        <v>16974.419999999998</v>
      </c>
      <c r="E115" s="86">
        <v>4279.33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61645.49</v>
      </c>
      <c r="D116" s="86">
        <v>49233.5</v>
      </c>
      <c r="E116" s="86">
        <v>12412</v>
      </c>
      <c r="F116" s="86">
        <v>0.8</v>
      </c>
      <c r="G116" s="86">
        <v>4.17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33403.870000000003</v>
      </c>
      <c r="D117" s="86">
        <v>25820.65</v>
      </c>
      <c r="E117" s="86">
        <v>7583.22</v>
      </c>
      <c r="F117" s="86">
        <v>0.77</v>
      </c>
      <c r="G117" s="86">
        <v>3.49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20335.990000000002</v>
      </c>
      <c r="D118" s="86">
        <v>16241.44</v>
      </c>
      <c r="E118" s="86">
        <v>4094.54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36119.15</v>
      </c>
      <c r="D119" s="86">
        <v>26957.19</v>
      </c>
      <c r="E119" s="86">
        <v>9161.9599999999991</v>
      </c>
      <c r="F119" s="86">
        <v>0.75</v>
      </c>
      <c r="G119" s="86">
        <v>3.43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21735.56</v>
      </c>
      <c r="D120" s="86">
        <v>17359.22</v>
      </c>
      <c r="E120" s="86">
        <v>4376.34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101050.85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34749.24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22852.02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34399.760000000002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28325.040000000001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120896.64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36920.9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27154.9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36672.07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32116.639999999999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111753.53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47428.56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30904.83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47307.41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32752.14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3.23</v>
      </c>
      <c r="F140" s="86">
        <v>3536.73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1.3</v>
      </c>
      <c r="F141" s="86">
        <v>1477.25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0.54</v>
      </c>
      <c r="D142" s="86">
        <v>622</v>
      </c>
      <c r="E142" s="86">
        <v>0.86</v>
      </c>
      <c r="F142" s="86">
        <v>997.48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1.28</v>
      </c>
      <c r="F143" s="86">
        <v>1459.03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1.1100000000000001</v>
      </c>
      <c r="F144" s="86">
        <v>1264.99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4.1399999999999997</v>
      </c>
      <c r="F145" s="86">
        <v>7901.84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1.4</v>
      </c>
      <c r="F146" s="86">
        <v>1590.48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1.06</v>
      </c>
      <c r="F147" s="86">
        <v>1203.98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1.38</v>
      </c>
      <c r="F148" s="86">
        <v>1577.5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1.28</v>
      </c>
      <c r="F149" s="86">
        <v>1462.66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3.72</v>
      </c>
      <c r="F150" s="86">
        <v>7103.28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1.88</v>
      </c>
      <c r="F151" s="86">
        <v>2052.77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1.23</v>
      </c>
      <c r="F152" s="86">
        <v>1399.5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0.56999999999999995</v>
      </c>
      <c r="D153" s="86">
        <v>622</v>
      </c>
      <c r="E153" s="86">
        <v>1.87</v>
      </c>
      <c r="F153" s="86">
        <v>2046.7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1.31</v>
      </c>
      <c r="F154" s="86">
        <v>1495.81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72486.674400000004</v>
      </c>
      <c r="C163" s="86">
        <v>110.15649999999999</v>
      </c>
      <c r="D163" s="86">
        <v>144.7775</v>
      </c>
      <c r="E163" s="86">
        <v>0</v>
      </c>
      <c r="F163" s="86">
        <v>1.1000000000000001E-3</v>
      </c>
      <c r="G163" s="86">
        <v>95087.239199999996</v>
      </c>
      <c r="H163" s="86">
        <v>29327.986099999998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62045.576099999998</v>
      </c>
      <c r="C164" s="86">
        <v>96.156599999999997</v>
      </c>
      <c r="D164" s="86">
        <v>130.0035</v>
      </c>
      <c r="E164" s="86">
        <v>0</v>
      </c>
      <c r="F164" s="86">
        <v>1E-3</v>
      </c>
      <c r="G164" s="86">
        <v>85394.271900000007</v>
      </c>
      <c r="H164" s="86">
        <v>25282.017899999999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62221.527800000003</v>
      </c>
      <c r="C165" s="86">
        <v>101.9344</v>
      </c>
      <c r="D165" s="86">
        <v>148.29750000000001</v>
      </c>
      <c r="E165" s="86">
        <v>0</v>
      </c>
      <c r="F165" s="86">
        <v>1.1000000000000001E-3</v>
      </c>
      <c r="G165" s="86">
        <v>97439.848199999993</v>
      </c>
      <c r="H165" s="86">
        <v>25879.922200000001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48593.3652</v>
      </c>
      <c r="C166" s="86">
        <v>84.380899999999997</v>
      </c>
      <c r="D166" s="86">
        <v>131.35759999999999</v>
      </c>
      <c r="E166" s="86">
        <v>0</v>
      </c>
      <c r="F166" s="86">
        <v>1E-3</v>
      </c>
      <c r="G166" s="86">
        <v>86331.492499999993</v>
      </c>
      <c r="H166" s="86">
        <v>20667.7562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47084.0913</v>
      </c>
      <c r="C167" s="86">
        <v>84.403000000000006</v>
      </c>
      <c r="D167" s="86">
        <v>135.8836</v>
      </c>
      <c r="E167" s="86">
        <v>0</v>
      </c>
      <c r="F167" s="86">
        <v>1E-3</v>
      </c>
      <c r="G167" s="86">
        <v>89316.860100000005</v>
      </c>
      <c r="H167" s="86">
        <v>20278.4611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48294.760900000001</v>
      </c>
      <c r="C168" s="86">
        <v>87.8536</v>
      </c>
      <c r="D168" s="86">
        <v>143.54640000000001</v>
      </c>
      <c r="E168" s="86">
        <v>0</v>
      </c>
      <c r="F168" s="86">
        <v>1E-3</v>
      </c>
      <c r="G168" s="86">
        <v>94358.560800000007</v>
      </c>
      <c r="H168" s="86">
        <v>20922.259099999999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50021.163</v>
      </c>
      <c r="C169" s="86">
        <v>91.083699999999993</v>
      </c>
      <c r="D169" s="86">
        <v>148.96940000000001</v>
      </c>
      <c r="E169" s="86">
        <v>0</v>
      </c>
      <c r="F169" s="86">
        <v>1.1000000000000001E-3</v>
      </c>
      <c r="G169" s="86">
        <v>97923.638000000006</v>
      </c>
      <c r="H169" s="86">
        <v>21678.731800000001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51856.943299999999</v>
      </c>
      <c r="C170" s="86">
        <v>94.326999999999998</v>
      </c>
      <c r="D170" s="86">
        <v>154.11279999999999</v>
      </c>
      <c r="E170" s="86">
        <v>0</v>
      </c>
      <c r="F170" s="86">
        <v>1.1000000000000001E-3</v>
      </c>
      <c r="G170" s="86">
        <v>101304.18399999999</v>
      </c>
      <c r="H170" s="86">
        <v>22464.835500000001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44089.636700000003</v>
      </c>
      <c r="C171" s="86">
        <v>79.675600000000003</v>
      </c>
      <c r="D171" s="86">
        <v>129.32689999999999</v>
      </c>
      <c r="E171" s="86">
        <v>0</v>
      </c>
      <c r="F171" s="86">
        <v>8.9999999999999998E-4</v>
      </c>
      <c r="G171" s="86">
        <v>85009.568799999994</v>
      </c>
      <c r="H171" s="86">
        <v>19050.004799999999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48117.5092</v>
      </c>
      <c r="C172" s="86">
        <v>84.805800000000005</v>
      </c>
      <c r="D172" s="86">
        <v>134.14529999999999</v>
      </c>
      <c r="E172" s="86">
        <v>0</v>
      </c>
      <c r="F172" s="86">
        <v>1E-3</v>
      </c>
      <c r="G172" s="86">
        <v>88168.716499999995</v>
      </c>
      <c r="H172" s="86">
        <v>20584.959500000001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56688.624600000003</v>
      </c>
      <c r="C173" s="86">
        <v>93.551500000000004</v>
      </c>
      <c r="D173" s="86">
        <v>137.32919999999999</v>
      </c>
      <c r="E173" s="86">
        <v>0</v>
      </c>
      <c r="F173" s="86">
        <v>1E-3</v>
      </c>
      <c r="G173" s="86">
        <v>90236.197100000005</v>
      </c>
      <c r="H173" s="86">
        <v>23643.741999999998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67979.991699999999</v>
      </c>
      <c r="C174" s="86">
        <v>105.1116</v>
      </c>
      <c r="D174" s="86">
        <v>141.64959999999999</v>
      </c>
      <c r="E174" s="86">
        <v>0</v>
      </c>
      <c r="F174" s="86">
        <v>1.1000000000000001E-3</v>
      </c>
      <c r="G174" s="86">
        <v>93042.851500000004</v>
      </c>
      <c r="H174" s="86">
        <v>27677.004000000001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659479.86410000001</v>
      </c>
      <c r="C176" s="86">
        <v>1113.4401</v>
      </c>
      <c r="D176" s="86">
        <v>1679.3993</v>
      </c>
      <c r="E176" s="86">
        <v>0</v>
      </c>
      <c r="F176" s="86">
        <v>1.24E-2</v>
      </c>
      <c r="G176" s="87">
        <v>1103610</v>
      </c>
      <c r="H176" s="86">
        <v>277457.6802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44089.636700000003</v>
      </c>
      <c r="C177" s="86">
        <v>79.675600000000003</v>
      </c>
      <c r="D177" s="86">
        <v>129.32689999999999</v>
      </c>
      <c r="E177" s="86">
        <v>0</v>
      </c>
      <c r="F177" s="86">
        <v>8.9999999999999998E-4</v>
      </c>
      <c r="G177" s="86">
        <v>85009.568799999994</v>
      </c>
      <c r="H177" s="86">
        <v>19050.004799999999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72486.674400000004</v>
      </c>
      <c r="C178" s="86">
        <v>110.15649999999999</v>
      </c>
      <c r="D178" s="86">
        <v>154.11279999999999</v>
      </c>
      <c r="E178" s="86">
        <v>0</v>
      </c>
      <c r="F178" s="86">
        <v>1.1000000000000001E-3</v>
      </c>
      <c r="G178" s="86">
        <v>101304.18399999999</v>
      </c>
      <c r="H178" s="86">
        <v>29327.986099999998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220643000000</v>
      </c>
      <c r="C181" s="86">
        <v>170654.084</v>
      </c>
      <c r="D181" s="86" t="s">
        <v>527</v>
      </c>
      <c r="E181" s="86">
        <v>75734.207999999999</v>
      </c>
      <c r="F181" s="86">
        <v>58341.440000000002</v>
      </c>
      <c r="G181" s="86">
        <v>36569.995000000003</v>
      </c>
      <c r="H181" s="86">
        <v>0</v>
      </c>
      <c r="I181" s="86">
        <v>0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198151000000</v>
      </c>
      <c r="C182" s="86">
        <v>170766.226</v>
      </c>
      <c r="D182" s="86" t="s">
        <v>689</v>
      </c>
      <c r="E182" s="86">
        <v>75734.207999999999</v>
      </c>
      <c r="F182" s="86">
        <v>58341.440000000002</v>
      </c>
      <c r="G182" s="86">
        <v>36569.995000000003</v>
      </c>
      <c r="H182" s="86">
        <v>0</v>
      </c>
      <c r="I182" s="86">
        <v>112.143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226102000000</v>
      </c>
      <c r="C183" s="86">
        <v>170781.182</v>
      </c>
      <c r="D183" s="86" t="s">
        <v>734</v>
      </c>
      <c r="E183" s="86">
        <v>75734.207999999999</v>
      </c>
      <c r="F183" s="86">
        <v>58341.440000000002</v>
      </c>
      <c r="G183" s="86">
        <v>36569.995000000003</v>
      </c>
      <c r="H183" s="86">
        <v>0</v>
      </c>
      <c r="I183" s="86">
        <v>127.098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200326000000</v>
      </c>
      <c r="C184" s="86">
        <v>174275.48300000001</v>
      </c>
      <c r="D184" s="86" t="s">
        <v>735</v>
      </c>
      <c r="E184" s="86">
        <v>75734.207999999999</v>
      </c>
      <c r="F184" s="86">
        <v>50956.165999999997</v>
      </c>
      <c r="G184" s="86">
        <v>36569.995000000003</v>
      </c>
      <c r="H184" s="86">
        <v>0</v>
      </c>
      <c r="I184" s="86">
        <v>11006.674000000001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207253000000</v>
      </c>
      <c r="C185" s="86">
        <v>204190.003</v>
      </c>
      <c r="D185" s="86" t="s">
        <v>510</v>
      </c>
      <c r="E185" s="86">
        <v>75734.207999999999</v>
      </c>
      <c r="F185" s="86">
        <v>50956.165999999997</v>
      </c>
      <c r="G185" s="86">
        <v>36569.995000000003</v>
      </c>
      <c r="H185" s="86">
        <v>0</v>
      </c>
      <c r="I185" s="86">
        <v>40921.194000000003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218952000000</v>
      </c>
      <c r="C186" s="86">
        <v>232070.50899999999</v>
      </c>
      <c r="D186" s="86" t="s">
        <v>715</v>
      </c>
      <c r="E186" s="86">
        <v>75734.207999999999</v>
      </c>
      <c r="F186" s="86">
        <v>50956.165999999997</v>
      </c>
      <c r="G186" s="86">
        <v>36569.995000000003</v>
      </c>
      <c r="H186" s="86">
        <v>0</v>
      </c>
      <c r="I186" s="86">
        <v>68801.7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227224000000</v>
      </c>
      <c r="C187" s="86">
        <v>244182.54800000001</v>
      </c>
      <c r="D187" s="86" t="s">
        <v>716</v>
      </c>
      <c r="E187" s="86">
        <v>75734.207999999999</v>
      </c>
      <c r="F187" s="86">
        <v>50956.165999999997</v>
      </c>
      <c r="G187" s="86">
        <v>36569.995000000003</v>
      </c>
      <c r="H187" s="86">
        <v>0</v>
      </c>
      <c r="I187" s="86">
        <v>80913.739000000001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235069000000</v>
      </c>
      <c r="C188" s="86">
        <v>236649.60500000001</v>
      </c>
      <c r="D188" s="86" t="s">
        <v>717</v>
      </c>
      <c r="E188" s="86">
        <v>75734.207999999999</v>
      </c>
      <c r="F188" s="86">
        <v>50956.165999999997</v>
      </c>
      <c r="G188" s="86">
        <v>36569.995000000003</v>
      </c>
      <c r="H188" s="86">
        <v>0</v>
      </c>
      <c r="I188" s="86">
        <v>73380.796000000002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197258000000</v>
      </c>
      <c r="C189" s="86">
        <v>223494.429</v>
      </c>
      <c r="D189" s="86" t="s">
        <v>718</v>
      </c>
      <c r="E189" s="86">
        <v>75734.207999999999</v>
      </c>
      <c r="F189" s="86">
        <v>50956.165999999997</v>
      </c>
      <c r="G189" s="86">
        <v>36569.995000000003</v>
      </c>
      <c r="H189" s="86">
        <v>0</v>
      </c>
      <c r="I189" s="86">
        <v>60225.62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204589000000</v>
      </c>
      <c r="C190" s="86">
        <v>178527.35</v>
      </c>
      <c r="D190" s="86" t="s">
        <v>708</v>
      </c>
      <c r="E190" s="86">
        <v>75734.207999999999</v>
      </c>
      <c r="F190" s="86">
        <v>50956.165999999997</v>
      </c>
      <c r="G190" s="86">
        <v>36569.995000000003</v>
      </c>
      <c r="H190" s="86">
        <v>0</v>
      </c>
      <c r="I190" s="86">
        <v>15258.540999999999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209386000000</v>
      </c>
      <c r="C191" s="86">
        <v>170994.52499999999</v>
      </c>
      <c r="D191" s="86" t="s">
        <v>736</v>
      </c>
      <c r="E191" s="86">
        <v>75734.207999999999</v>
      </c>
      <c r="F191" s="86">
        <v>58341.440000000002</v>
      </c>
      <c r="G191" s="86">
        <v>36569.995000000003</v>
      </c>
      <c r="H191" s="86">
        <v>0</v>
      </c>
      <c r="I191" s="86">
        <v>340.44200000000001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215899000000</v>
      </c>
      <c r="C192" s="86">
        <v>170654.084</v>
      </c>
      <c r="D192" s="86" t="s">
        <v>578</v>
      </c>
      <c r="E192" s="86">
        <v>75734.207999999999</v>
      </c>
      <c r="F192" s="86">
        <v>58341.440000000002</v>
      </c>
      <c r="G192" s="86">
        <v>36569.995000000003</v>
      </c>
      <c r="H192" s="86">
        <v>0</v>
      </c>
      <c r="I192" s="86">
        <v>0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2560850000000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197258000000</v>
      </c>
      <c r="C195" s="86">
        <v>170654.084</v>
      </c>
      <c r="D195" s="86"/>
      <c r="E195" s="86">
        <v>75734.207999999999</v>
      </c>
      <c r="F195" s="86">
        <v>50956.165999999997</v>
      </c>
      <c r="G195" s="86">
        <v>36569.995000000003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235069000000</v>
      </c>
      <c r="C196" s="86">
        <v>244182.54800000001</v>
      </c>
      <c r="D196" s="86"/>
      <c r="E196" s="86">
        <v>75734.207999999999</v>
      </c>
      <c r="F196" s="86">
        <v>58341.440000000002</v>
      </c>
      <c r="G196" s="86">
        <v>36569.995000000003</v>
      </c>
      <c r="H196" s="86">
        <v>0</v>
      </c>
      <c r="I196" s="86">
        <v>80913.739000000001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44280.58</v>
      </c>
      <c r="C199" s="86">
        <v>14847.01</v>
      </c>
      <c r="D199" s="86">
        <v>0</v>
      </c>
      <c r="E199" s="86">
        <v>59127.59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8.89</v>
      </c>
      <c r="C200" s="86">
        <v>2.98</v>
      </c>
      <c r="D200" s="86">
        <v>0</v>
      </c>
      <c r="E200" s="86">
        <v>11.87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8.89</v>
      </c>
      <c r="C201" s="86">
        <v>2.98</v>
      </c>
      <c r="D201" s="86">
        <v>0</v>
      </c>
      <c r="E201" s="86">
        <v>11.87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6215.67</v>
      </c>
      <c r="C2" s="86">
        <v>1247.58</v>
      </c>
      <c r="D2" s="86">
        <v>1247.58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6215.67</v>
      </c>
      <c r="C3" s="86">
        <v>1247.58</v>
      </c>
      <c r="D3" s="86">
        <v>1247.58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13353.23</v>
      </c>
      <c r="C4" s="86">
        <v>2680.2</v>
      </c>
      <c r="D4" s="86">
        <v>2680.2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13353.23</v>
      </c>
      <c r="C5" s="86">
        <v>2680.2</v>
      </c>
      <c r="D5" s="86">
        <v>2680.2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3516.6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67.040000000000006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33.97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872.79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51.6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2647.47</v>
      </c>
      <c r="C28" s="86">
        <v>3568.2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0.71</v>
      </c>
      <c r="E55" s="86">
        <v>0.79400000000000004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0.71</v>
      </c>
      <c r="E56" s="86">
        <v>0.79400000000000004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0.71</v>
      </c>
      <c r="E57" s="86">
        <v>0.79400000000000004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0.71</v>
      </c>
      <c r="E58" s="86">
        <v>0.79400000000000004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0.71</v>
      </c>
      <c r="E59" s="86">
        <v>0.79400000000000004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0.71</v>
      </c>
      <c r="E60" s="86">
        <v>0.79400000000000004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0.71</v>
      </c>
      <c r="E61" s="86">
        <v>0.79400000000000004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0.71</v>
      </c>
      <c r="E62" s="86">
        <v>0.79400000000000004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0.71</v>
      </c>
      <c r="E63" s="86">
        <v>0.79400000000000004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0.71</v>
      </c>
      <c r="E65" s="86">
        <v>0.79400000000000004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0.71</v>
      </c>
      <c r="E67" s="86">
        <v>0.79400000000000004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0.71</v>
      </c>
      <c r="E69" s="86">
        <v>0.79400000000000004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0.71</v>
      </c>
      <c r="E71" s="86">
        <v>0.79400000000000004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0.71</v>
      </c>
      <c r="E72" s="86">
        <v>0.79400000000000004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0.71</v>
      </c>
      <c r="E73" s="86">
        <v>0.79400000000000004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0.71</v>
      </c>
      <c r="E74" s="86">
        <v>0.79400000000000004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0.71</v>
      </c>
      <c r="E75" s="86">
        <v>0.79400000000000004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0.71</v>
      </c>
      <c r="E76" s="86">
        <v>0.79400000000000004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0.71</v>
      </c>
      <c r="E77" s="86">
        <v>0.79400000000000004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0.71</v>
      </c>
      <c r="E78" s="86">
        <v>0.79400000000000004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0.71</v>
      </c>
      <c r="E79" s="86">
        <v>0.79400000000000004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0.71</v>
      </c>
      <c r="E80" s="86">
        <v>0.79400000000000004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0.71</v>
      </c>
      <c r="E81" s="86">
        <v>0.79400000000000004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0.71</v>
      </c>
      <c r="E82" s="86">
        <v>0.79400000000000004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0.33500000000000002</v>
      </c>
      <c r="E83" s="86">
        <v>0.35699999999999998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3.5249999999999999</v>
      </c>
      <c r="F86" s="86">
        <v>0.40699999999999997</v>
      </c>
      <c r="G86" s="86">
        <v>0.316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3.5249999999999999</v>
      </c>
      <c r="F87" s="86">
        <v>0.40699999999999997</v>
      </c>
      <c r="G87" s="86">
        <v>0.316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3.5249999999999999</v>
      </c>
      <c r="F88" s="86">
        <v>0.40699999999999997</v>
      </c>
      <c r="G88" s="86">
        <v>0.316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3.5249999999999999</v>
      </c>
      <c r="F89" s="86">
        <v>0.40699999999999997</v>
      </c>
      <c r="G89" s="86">
        <v>0.316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3.5249999999999999</v>
      </c>
      <c r="F90" s="86">
        <v>0.40699999999999997</v>
      </c>
      <c r="G90" s="86">
        <v>0.316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3.5249999999999999</v>
      </c>
      <c r="F91" s="86">
        <v>0.40699999999999997</v>
      </c>
      <c r="G91" s="86">
        <v>0.316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3.5249999999999999</v>
      </c>
      <c r="F92" s="86">
        <v>0.40699999999999997</v>
      </c>
      <c r="G92" s="86">
        <v>0.316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3.5249999999999999</v>
      </c>
      <c r="F93" s="86">
        <v>0.40699999999999997</v>
      </c>
      <c r="G93" s="86">
        <v>0.316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3.5249999999999999</v>
      </c>
      <c r="F94" s="86">
        <v>0.40699999999999997</v>
      </c>
      <c r="G94" s="86">
        <v>0.316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3.5249999999999999</v>
      </c>
      <c r="F95" s="86">
        <v>0.40699999999999997</v>
      </c>
      <c r="G95" s="86">
        <v>0.316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3.5249999999999999</v>
      </c>
      <c r="F96" s="86">
        <v>0.40699999999999997</v>
      </c>
      <c r="G96" s="86">
        <v>0.316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3.5249999999999999</v>
      </c>
      <c r="F97" s="86">
        <v>0.40699999999999997</v>
      </c>
      <c r="G97" s="86">
        <v>0.316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3.52</v>
      </c>
      <c r="F98" s="86">
        <v>0.40699999999999997</v>
      </c>
      <c r="G98" s="86">
        <v>0.316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3.52</v>
      </c>
      <c r="F99" s="86">
        <v>0.40699999999999997</v>
      </c>
      <c r="G99" s="86">
        <v>0.316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3.52</v>
      </c>
      <c r="F100" s="86">
        <v>0.40699999999999997</v>
      </c>
      <c r="G100" s="86">
        <v>0.316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46678.87</v>
      </c>
      <c r="D106" s="86">
        <v>37280.32</v>
      </c>
      <c r="E106" s="86">
        <v>9398.5400000000009</v>
      </c>
      <c r="F106" s="86">
        <v>0.8</v>
      </c>
      <c r="G106" s="86">
        <v>3.35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27217.360000000001</v>
      </c>
      <c r="D107" s="86">
        <v>21737.29</v>
      </c>
      <c r="E107" s="86">
        <v>5480.07</v>
      </c>
      <c r="F107" s="86">
        <v>0.8</v>
      </c>
      <c r="G107" s="86">
        <v>3.6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18029.259999999998</v>
      </c>
      <c r="D108" s="86">
        <v>14399.17</v>
      </c>
      <c r="E108" s="86">
        <v>3630.1</v>
      </c>
      <c r="F108" s="86">
        <v>0.8</v>
      </c>
      <c r="G108" s="86">
        <v>3.61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26984.89</v>
      </c>
      <c r="D109" s="86">
        <v>21551.63</v>
      </c>
      <c r="E109" s="86">
        <v>5433.27</v>
      </c>
      <c r="F109" s="86">
        <v>0.8</v>
      </c>
      <c r="G109" s="86">
        <v>3.6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18029.14</v>
      </c>
      <c r="D110" s="86">
        <v>14399.07</v>
      </c>
      <c r="E110" s="86">
        <v>3630.07</v>
      </c>
      <c r="F110" s="86">
        <v>0.8</v>
      </c>
      <c r="G110" s="86">
        <v>3.61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67660.86</v>
      </c>
      <c r="D111" s="86">
        <v>54037.7</v>
      </c>
      <c r="E111" s="86">
        <v>13623.16</v>
      </c>
      <c r="F111" s="86">
        <v>0.8</v>
      </c>
      <c r="G111" s="86">
        <v>4.17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28880.240000000002</v>
      </c>
      <c r="D112" s="86">
        <v>23065.35</v>
      </c>
      <c r="E112" s="86">
        <v>5814.88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19087.400000000001</v>
      </c>
      <c r="D113" s="86">
        <v>15244.26</v>
      </c>
      <c r="E113" s="86">
        <v>3843.15</v>
      </c>
      <c r="F113" s="86">
        <v>0.8</v>
      </c>
      <c r="G113" s="86">
        <v>3.61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28676.15</v>
      </c>
      <c r="D114" s="86">
        <v>22902.35</v>
      </c>
      <c r="E114" s="86">
        <v>5773.79</v>
      </c>
      <c r="F114" s="86">
        <v>0.8</v>
      </c>
      <c r="G114" s="86">
        <v>3.6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19327.13</v>
      </c>
      <c r="D115" s="86">
        <v>15435.71</v>
      </c>
      <c r="E115" s="86">
        <v>3891.42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68615.16</v>
      </c>
      <c r="D116" s="86">
        <v>54799.86</v>
      </c>
      <c r="E116" s="86">
        <v>13815.3</v>
      </c>
      <c r="F116" s="86">
        <v>0.8</v>
      </c>
      <c r="G116" s="86">
        <v>4.17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39152.080000000002</v>
      </c>
      <c r="D117" s="86">
        <v>31269.01</v>
      </c>
      <c r="E117" s="86">
        <v>7883.06</v>
      </c>
      <c r="F117" s="86">
        <v>0.8</v>
      </c>
      <c r="G117" s="86">
        <v>3.56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25582.15</v>
      </c>
      <c r="D118" s="86">
        <v>20431.32</v>
      </c>
      <c r="E118" s="86">
        <v>5150.83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39024.44</v>
      </c>
      <c r="D119" s="86">
        <v>31167.07</v>
      </c>
      <c r="E119" s="86">
        <v>7857.37</v>
      </c>
      <c r="F119" s="86">
        <v>0.8</v>
      </c>
      <c r="G119" s="86">
        <v>3.56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25581.56</v>
      </c>
      <c r="D120" s="86">
        <v>20430.849999999999</v>
      </c>
      <c r="E120" s="86">
        <v>5150.71</v>
      </c>
      <c r="F120" s="86">
        <v>0.8</v>
      </c>
      <c r="G120" s="86">
        <v>3.6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103800.36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45649.25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29992.01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45331.43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29991.49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132470.79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47922.62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31438.65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47643.61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31766.09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133774.84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61965.97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40318.239999999998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61791.51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40317.08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2.82</v>
      </c>
      <c r="F140" s="86">
        <v>3083.88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1.64</v>
      </c>
      <c r="F141" s="86">
        <v>1873.06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1.0900000000000001</v>
      </c>
      <c r="F142" s="86">
        <v>1240.75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1.63</v>
      </c>
      <c r="F143" s="86">
        <v>1857.07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1.0900000000000001</v>
      </c>
      <c r="F144" s="86">
        <v>1240.74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4.09</v>
      </c>
      <c r="F145" s="86">
        <v>7796.42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1.74</v>
      </c>
      <c r="F146" s="86">
        <v>1987.5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1.1499999999999999</v>
      </c>
      <c r="F147" s="86">
        <v>1313.57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1.73</v>
      </c>
      <c r="F148" s="86">
        <v>1973.46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1.17</v>
      </c>
      <c r="F149" s="86">
        <v>1330.07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4.1500000000000004</v>
      </c>
      <c r="F150" s="86">
        <v>7906.38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2.37</v>
      </c>
      <c r="F151" s="86">
        <v>2586.62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1.55</v>
      </c>
      <c r="F152" s="86">
        <v>1760.53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0.56999999999999995</v>
      </c>
      <c r="D153" s="86">
        <v>622</v>
      </c>
      <c r="E153" s="86">
        <v>2.36</v>
      </c>
      <c r="F153" s="86">
        <v>2578.19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0.55000000000000004</v>
      </c>
      <c r="D154" s="86">
        <v>622</v>
      </c>
      <c r="E154" s="86">
        <v>1.55</v>
      </c>
      <c r="F154" s="86">
        <v>1760.49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87174.937600000005</v>
      </c>
      <c r="C163" s="86">
        <v>94.819000000000003</v>
      </c>
      <c r="D163" s="86">
        <v>328.39679999999998</v>
      </c>
      <c r="E163" s="86">
        <v>0</v>
      </c>
      <c r="F163" s="86">
        <v>1.1999999999999999E-3</v>
      </c>
      <c r="G163" s="86">
        <v>65868.522700000001</v>
      </c>
      <c r="H163" s="86">
        <v>32585.0056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73885.868199999997</v>
      </c>
      <c r="C164" s="86">
        <v>81.243300000000005</v>
      </c>
      <c r="D164" s="86">
        <v>296.71890000000002</v>
      </c>
      <c r="E164" s="86">
        <v>0</v>
      </c>
      <c r="F164" s="86">
        <v>1.1000000000000001E-3</v>
      </c>
      <c r="G164" s="86">
        <v>59519.728600000002</v>
      </c>
      <c r="H164" s="86">
        <v>27752.9215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69150.197</v>
      </c>
      <c r="C165" s="86">
        <v>78.909899999999993</v>
      </c>
      <c r="D165" s="86">
        <v>337.8245</v>
      </c>
      <c r="E165" s="86">
        <v>0</v>
      </c>
      <c r="F165" s="86">
        <v>1.1999999999999999E-3</v>
      </c>
      <c r="G165" s="86">
        <v>67780.696400000001</v>
      </c>
      <c r="H165" s="86">
        <v>26416.357400000001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50099.749300000003</v>
      </c>
      <c r="C166" s="86">
        <v>59.679000000000002</v>
      </c>
      <c r="D166" s="86">
        <v>297.2321</v>
      </c>
      <c r="E166" s="86">
        <v>0</v>
      </c>
      <c r="F166" s="86">
        <v>1E-3</v>
      </c>
      <c r="G166" s="86">
        <v>59647.380599999997</v>
      </c>
      <c r="H166" s="86">
        <v>19524.807100000002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43080.264799999997</v>
      </c>
      <c r="C167" s="86">
        <v>53.489100000000001</v>
      </c>
      <c r="D167" s="86">
        <v>301.02190000000002</v>
      </c>
      <c r="E167" s="86">
        <v>0</v>
      </c>
      <c r="F167" s="86">
        <v>1E-3</v>
      </c>
      <c r="G167" s="86">
        <v>60415.821100000001</v>
      </c>
      <c r="H167" s="86">
        <v>17123.383399999999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43946.483899999999</v>
      </c>
      <c r="C168" s="86">
        <v>54.921100000000003</v>
      </c>
      <c r="D168" s="86">
        <v>314.53190000000001</v>
      </c>
      <c r="E168" s="86">
        <v>0</v>
      </c>
      <c r="F168" s="86">
        <v>1.1000000000000001E-3</v>
      </c>
      <c r="G168" s="86">
        <v>63128.420700000002</v>
      </c>
      <c r="H168" s="86">
        <v>17522.538100000002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42880.149899999997</v>
      </c>
      <c r="C169" s="86">
        <v>53.624299999999998</v>
      </c>
      <c r="D169" s="86">
        <v>307.65030000000002</v>
      </c>
      <c r="E169" s="86">
        <v>0</v>
      </c>
      <c r="F169" s="86">
        <v>1E-3</v>
      </c>
      <c r="G169" s="86">
        <v>61747.3508</v>
      </c>
      <c r="H169" s="86">
        <v>17102.883600000001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44586.071199999998</v>
      </c>
      <c r="C170" s="86">
        <v>55.672199999999997</v>
      </c>
      <c r="D170" s="86">
        <v>318.1026</v>
      </c>
      <c r="E170" s="86">
        <v>0</v>
      </c>
      <c r="F170" s="86">
        <v>1.1000000000000001E-3</v>
      </c>
      <c r="G170" s="86">
        <v>63844.925799999997</v>
      </c>
      <c r="H170" s="86">
        <v>17770.150300000001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42022.337099999997</v>
      </c>
      <c r="C171" s="86">
        <v>51.722200000000001</v>
      </c>
      <c r="D171" s="86">
        <v>284.14449999999999</v>
      </c>
      <c r="E171" s="86">
        <v>0</v>
      </c>
      <c r="F171" s="86">
        <v>1E-3</v>
      </c>
      <c r="G171" s="86">
        <v>57027.085500000001</v>
      </c>
      <c r="H171" s="86">
        <v>16633.113600000001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55754.306600000004</v>
      </c>
      <c r="C172" s="86">
        <v>65.6691</v>
      </c>
      <c r="D172" s="86">
        <v>315.17939999999999</v>
      </c>
      <c r="E172" s="86">
        <v>0</v>
      </c>
      <c r="F172" s="86">
        <v>1.1000000000000001E-3</v>
      </c>
      <c r="G172" s="86">
        <v>63246.260999999999</v>
      </c>
      <c r="H172" s="86">
        <v>21613.746299999999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71733.455499999996</v>
      </c>
      <c r="C173" s="86">
        <v>80.408699999999996</v>
      </c>
      <c r="D173" s="86">
        <v>320.1284</v>
      </c>
      <c r="E173" s="86">
        <v>0</v>
      </c>
      <c r="F173" s="86">
        <v>1.1000000000000001E-3</v>
      </c>
      <c r="G173" s="86">
        <v>64223.756399999998</v>
      </c>
      <c r="H173" s="86">
        <v>27180.205399999999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79963.712599999999</v>
      </c>
      <c r="C174" s="86">
        <v>88.042000000000002</v>
      </c>
      <c r="D174" s="86">
        <v>323.54610000000002</v>
      </c>
      <c r="E174" s="86">
        <v>0</v>
      </c>
      <c r="F174" s="86">
        <v>1.1999999999999999E-3</v>
      </c>
      <c r="G174" s="86">
        <v>64901.715199999999</v>
      </c>
      <c r="H174" s="86">
        <v>30053.668799999999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704277.53390000004</v>
      </c>
      <c r="C176" s="86">
        <v>818.19989999999996</v>
      </c>
      <c r="D176" s="86">
        <v>3744.4773</v>
      </c>
      <c r="E176" s="86">
        <v>0</v>
      </c>
      <c r="F176" s="86">
        <v>1.2999999999999999E-2</v>
      </c>
      <c r="G176" s="86">
        <v>751351.66480000003</v>
      </c>
      <c r="H176" s="86">
        <v>271278.78100000002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42022.337099999997</v>
      </c>
      <c r="C177" s="86">
        <v>51.722200000000001</v>
      </c>
      <c r="D177" s="86">
        <v>284.14449999999999</v>
      </c>
      <c r="E177" s="86">
        <v>0</v>
      </c>
      <c r="F177" s="86">
        <v>1E-3</v>
      </c>
      <c r="G177" s="86">
        <v>57027.085500000001</v>
      </c>
      <c r="H177" s="86">
        <v>16633.113600000001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87174.937600000005</v>
      </c>
      <c r="C178" s="86">
        <v>94.819000000000003</v>
      </c>
      <c r="D178" s="86">
        <v>337.8245</v>
      </c>
      <c r="E178" s="86">
        <v>0</v>
      </c>
      <c r="F178" s="86">
        <v>1.1999999999999999E-3</v>
      </c>
      <c r="G178" s="86">
        <v>67780.696400000001</v>
      </c>
      <c r="H178" s="86">
        <v>32585.0056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232095000000</v>
      </c>
      <c r="C181" s="86">
        <v>176551.81899999999</v>
      </c>
      <c r="D181" s="86" t="s">
        <v>527</v>
      </c>
      <c r="E181" s="86">
        <v>75734.207999999999</v>
      </c>
      <c r="F181" s="86">
        <v>58341.440000000002</v>
      </c>
      <c r="G181" s="86">
        <v>40288.731</v>
      </c>
      <c r="H181" s="86">
        <v>0</v>
      </c>
      <c r="I181" s="86">
        <v>0</v>
      </c>
      <c r="J181" s="86">
        <v>2179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209724000000</v>
      </c>
      <c r="C182" s="86">
        <v>176551.81899999999</v>
      </c>
      <c r="D182" s="86" t="s">
        <v>575</v>
      </c>
      <c r="E182" s="86">
        <v>75734.207999999999</v>
      </c>
      <c r="F182" s="86">
        <v>58341.440000000002</v>
      </c>
      <c r="G182" s="86">
        <v>40288.731</v>
      </c>
      <c r="H182" s="86">
        <v>0</v>
      </c>
      <c r="I182" s="86">
        <v>0</v>
      </c>
      <c r="J182" s="86">
        <v>2179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238833000000</v>
      </c>
      <c r="C183" s="86">
        <v>176551.81899999999</v>
      </c>
      <c r="D183" s="86" t="s">
        <v>576</v>
      </c>
      <c r="E183" s="86">
        <v>75734.207999999999</v>
      </c>
      <c r="F183" s="86">
        <v>58341.440000000002</v>
      </c>
      <c r="G183" s="86">
        <v>40288.731</v>
      </c>
      <c r="H183" s="86">
        <v>0</v>
      </c>
      <c r="I183" s="86">
        <v>0</v>
      </c>
      <c r="J183" s="86">
        <v>2179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210174000000</v>
      </c>
      <c r="C184" s="86">
        <v>175804.29699999999</v>
      </c>
      <c r="D184" s="86" t="s">
        <v>737</v>
      </c>
      <c r="E184" s="86">
        <v>75734.207999999999</v>
      </c>
      <c r="F184" s="86">
        <v>50956.165999999997</v>
      </c>
      <c r="G184" s="86">
        <v>40288.731</v>
      </c>
      <c r="H184" s="86">
        <v>0</v>
      </c>
      <c r="I184" s="86">
        <v>8816.7530000000006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212882000000</v>
      </c>
      <c r="C185" s="86">
        <v>192731.755</v>
      </c>
      <c r="D185" s="86" t="s">
        <v>719</v>
      </c>
      <c r="E185" s="86">
        <v>75734.207999999999</v>
      </c>
      <c r="F185" s="86">
        <v>50956.165999999997</v>
      </c>
      <c r="G185" s="86">
        <v>40288.731</v>
      </c>
      <c r="H185" s="86">
        <v>0</v>
      </c>
      <c r="I185" s="86">
        <v>25744.210999999999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222440000000</v>
      </c>
      <c r="C186" s="86">
        <v>224334.019</v>
      </c>
      <c r="D186" s="86" t="s">
        <v>720</v>
      </c>
      <c r="E186" s="86">
        <v>75734.207999999999</v>
      </c>
      <c r="F186" s="86">
        <v>50956.165999999997</v>
      </c>
      <c r="G186" s="86">
        <v>40288.731</v>
      </c>
      <c r="H186" s="86">
        <v>0</v>
      </c>
      <c r="I186" s="86">
        <v>57346.474000000002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217573000000</v>
      </c>
      <c r="C187" s="86">
        <v>224079.052</v>
      </c>
      <c r="D187" s="86" t="s">
        <v>712</v>
      </c>
      <c r="E187" s="86">
        <v>75734.207999999999</v>
      </c>
      <c r="F187" s="86">
        <v>50956.165999999997</v>
      </c>
      <c r="G187" s="86">
        <v>40288.731</v>
      </c>
      <c r="H187" s="86">
        <v>0</v>
      </c>
      <c r="I187" s="86">
        <v>57091.506999999998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224965000000</v>
      </c>
      <c r="C188" s="86">
        <v>220682.13699999999</v>
      </c>
      <c r="D188" s="86" t="s">
        <v>738</v>
      </c>
      <c r="E188" s="86">
        <v>75734.207999999999</v>
      </c>
      <c r="F188" s="86">
        <v>50956.165999999997</v>
      </c>
      <c r="G188" s="86">
        <v>40288.731</v>
      </c>
      <c r="H188" s="86">
        <v>0</v>
      </c>
      <c r="I188" s="86">
        <v>53694.593000000001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200941000000</v>
      </c>
      <c r="C189" s="86">
        <v>180635.41800000001</v>
      </c>
      <c r="D189" s="86" t="s">
        <v>721</v>
      </c>
      <c r="E189" s="86">
        <v>75734.207999999999</v>
      </c>
      <c r="F189" s="86">
        <v>50956.165999999997</v>
      </c>
      <c r="G189" s="86">
        <v>40288.731</v>
      </c>
      <c r="H189" s="86">
        <v>0</v>
      </c>
      <c r="I189" s="86">
        <v>13647.873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222855000000</v>
      </c>
      <c r="C190" s="86">
        <v>176551.81899999999</v>
      </c>
      <c r="D190" s="86" t="s">
        <v>590</v>
      </c>
      <c r="E190" s="86">
        <v>75734.207999999999</v>
      </c>
      <c r="F190" s="86">
        <v>58341.440000000002</v>
      </c>
      <c r="G190" s="86">
        <v>40288.731</v>
      </c>
      <c r="H190" s="86">
        <v>0</v>
      </c>
      <c r="I190" s="86">
        <v>0</v>
      </c>
      <c r="J190" s="86">
        <v>2179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226299000000</v>
      </c>
      <c r="C191" s="86">
        <v>176551.81899999999</v>
      </c>
      <c r="D191" s="86" t="s">
        <v>577</v>
      </c>
      <c r="E191" s="86">
        <v>75734.207999999999</v>
      </c>
      <c r="F191" s="86">
        <v>58341.440000000002</v>
      </c>
      <c r="G191" s="86">
        <v>40288.731</v>
      </c>
      <c r="H191" s="86">
        <v>0</v>
      </c>
      <c r="I191" s="86">
        <v>0</v>
      </c>
      <c r="J191" s="86">
        <v>2179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228688000000</v>
      </c>
      <c r="C192" s="86">
        <v>176551.81899999999</v>
      </c>
      <c r="D192" s="86" t="s">
        <v>578</v>
      </c>
      <c r="E192" s="86">
        <v>75734.207999999999</v>
      </c>
      <c r="F192" s="86">
        <v>58341.440000000002</v>
      </c>
      <c r="G192" s="86">
        <v>40288.731</v>
      </c>
      <c r="H192" s="86">
        <v>0</v>
      </c>
      <c r="I192" s="86">
        <v>0</v>
      </c>
      <c r="J192" s="86">
        <v>2179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2647470000000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200941000000</v>
      </c>
      <c r="C195" s="86">
        <v>175804.29699999999</v>
      </c>
      <c r="D195" s="86"/>
      <c r="E195" s="86">
        <v>75734.207999999999</v>
      </c>
      <c r="F195" s="86">
        <v>50956.165999999997</v>
      </c>
      <c r="G195" s="86">
        <v>40288.731</v>
      </c>
      <c r="H195" s="86">
        <v>0</v>
      </c>
      <c r="I195" s="86">
        <v>0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238833000000</v>
      </c>
      <c r="C196" s="86">
        <v>224334.019</v>
      </c>
      <c r="D196" s="86"/>
      <c r="E196" s="86">
        <v>75734.207999999999</v>
      </c>
      <c r="F196" s="86">
        <v>58341.440000000002</v>
      </c>
      <c r="G196" s="86">
        <v>40288.731</v>
      </c>
      <c r="H196" s="86">
        <v>0</v>
      </c>
      <c r="I196" s="86">
        <v>57346.474000000002</v>
      </c>
      <c r="J196" s="86">
        <v>2179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73369.17</v>
      </c>
      <c r="C199" s="86">
        <v>14651.34</v>
      </c>
      <c r="D199" s="86">
        <v>0</v>
      </c>
      <c r="E199" s="86">
        <v>88020.51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14.73</v>
      </c>
      <c r="C200" s="86">
        <v>2.94</v>
      </c>
      <c r="D200" s="86">
        <v>0</v>
      </c>
      <c r="E200" s="86">
        <v>17.670000000000002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14.73</v>
      </c>
      <c r="C201" s="86">
        <v>2.94</v>
      </c>
      <c r="D201" s="86">
        <v>0</v>
      </c>
      <c r="E201" s="86">
        <v>17.670000000000002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207</v>
      </c>
      <c r="E2" s="13" t="s">
        <v>208</v>
      </c>
      <c r="F2" s="12" t="s">
        <v>206</v>
      </c>
      <c r="G2" s="12" t="s">
        <v>209</v>
      </c>
      <c r="H2" s="12" t="s">
        <v>210</v>
      </c>
      <c r="I2" s="14" t="s">
        <v>211</v>
      </c>
      <c r="J2" s="14" t="s">
        <v>6</v>
      </c>
      <c r="K2" s="14" t="s">
        <v>212</v>
      </c>
      <c r="L2" s="14" t="s">
        <v>213</v>
      </c>
      <c r="M2" s="14" t="s">
        <v>214</v>
      </c>
      <c r="N2" s="42" t="s">
        <v>205</v>
      </c>
      <c r="O2" s="14" t="s">
        <v>204</v>
      </c>
      <c r="P2" s="14" t="s">
        <v>215</v>
      </c>
      <c r="Q2" s="14" t="s">
        <v>203</v>
      </c>
      <c r="R2" s="14" t="s">
        <v>202</v>
      </c>
      <c r="S2" s="14" t="s">
        <v>54</v>
      </c>
    </row>
    <row r="3" spans="1:19">
      <c r="A3" s="2" t="s">
        <v>260</v>
      </c>
      <c r="B3" s="2" t="s">
        <v>3</v>
      </c>
      <c r="C3" s="2">
        <v>1</v>
      </c>
      <c r="D3" s="89">
        <v>207.34</v>
      </c>
      <c r="E3" s="3">
        <v>568.77</v>
      </c>
      <c r="F3" s="4">
        <v>2.7431754605961221</v>
      </c>
      <c r="G3" s="3">
        <v>136.92012720296543</v>
      </c>
      <c r="H3" s="3">
        <v>65.280060647163197</v>
      </c>
      <c r="I3" s="4">
        <v>18.580625981289309</v>
      </c>
      <c r="J3" s="4">
        <v>11.15893513</v>
      </c>
      <c r="K3" s="4">
        <v>16.899322999999999</v>
      </c>
      <c r="L3" s="4">
        <v>8.0701999999999998</v>
      </c>
      <c r="M3" s="4"/>
      <c r="N3" s="5"/>
      <c r="O3" s="4">
        <v>10</v>
      </c>
      <c r="P3" s="4"/>
      <c r="Q3" s="4">
        <v>111.5893513</v>
      </c>
      <c r="R3" s="4"/>
      <c r="S3" s="4">
        <v>0.9825095882229159</v>
      </c>
    </row>
    <row r="4" spans="1:19">
      <c r="A4" s="2" t="s">
        <v>263</v>
      </c>
      <c r="B4" s="2" t="s">
        <v>3</v>
      </c>
      <c r="C4" s="2">
        <v>1</v>
      </c>
      <c r="D4" s="89">
        <v>131.26</v>
      </c>
      <c r="E4" s="3">
        <v>360.08</v>
      </c>
      <c r="F4" s="4">
        <v>2.7432576565595004</v>
      </c>
      <c r="G4" s="3">
        <v>91.280084801976983</v>
      </c>
      <c r="H4" s="3">
        <v>43.520040431442133</v>
      </c>
      <c r="I4" s="4">
        <v>18.580625981289309</v>
      </c>
      <c r="J4" s="4">
        <v>7.0643475699999989</v>
      </c>
      <c r="K4" s="4">
        <v>16.899322999999999</v>
      </c>
      <c r="L4" s="4">
        <v>8.0698000000000008</v>
      </c>
      <c r="M4" s="4"/>
      <c r="N4" s="5"/>
      <c r="O4" s="4">
        <v>10</v>
      </c>
      <c r="P4" s="4"/>
      <c r="Q4" s="4">
        <v>70.643475699999982</v>
      </c>
      <c r="R4" s="4"/>
      <c r="S4" s="4">
        <v>1.0346255989290305</v>
      </c>
    </row>
    <row r="5" spans="1:19">
      <c r="A5" s="2" t="s">
        <v>266</v>
      </c>
      <c r="B5" s="2" t="s">
        <v>3</v>
      </c>
      <c r="C5" s="2">
        <v>1</v>
      </c>
      <c r="D5" s="89">
        <v>207.34</v>
      </c>
      <c r="E5" s="3">
        <v>568.77</v>
      </c>
      <c r="F5" s="4">
        <v>2.7431754605961221</v>
      </c>
      <c r="G5" s="3">
        <v>136.92012720296543</v>
      </c>
      <c r="H5" s="3">
        <v>65.280060647163197</v>
      </c>
      <c r="I5" s="4">
        <v>18.580625981289309</v>
      </c>
      <c r="J5" s="4">
        <v>11.15893513</v>
      </c>
      <c r="K5" s="4">
        <v>16.899322999999999</v>
      </c>
      <c r="L5" s="4">
        <v>8.0701000000000001</v>
      </c>
      <c r="M5" s="4"/>
      <c r="N5" s="5"/>
      <c r="O5" s="4">
        <v>10</v>
      </c>
      <c r="P5" s="4"/>
      <c r="Q5" s="4">
        <v>111.5893513</v>
      </c>
      <c r="R5" s="4"/>
      <c r="S5" s="4">
        <v>0.9825095882229159</v>
      </c>
    </row>
    <row r="6" spans="1:19">
      <c r="A6" s="2" t="s">
        <v>269</v>
      </c>
      <c r="B6" s="2" t="s">
        <v>3</v>
      </c>
      <c r="C6" s="2">
        <v>1</v>
      </c>
      <c r="D6" s="89">
        <v>131.25</v>
      </c>
      <c r="E6" s="3">
        <v>360.05</v>
      </c>
      <c r="F6" s="4">
        <v>2.7432380952380955</v>
      </c>
      <c r="G6" s="3">
        <v>91.280084801976983</v>
      </c>
      <c r="H6" s="3">
        <v>43.520040431442133</v>
      </c>
      <c r="I6" s="4">
        <v>18.580625981289309</v>
      </c>
      <c r="J6" s="4">
        <v>7.0638093749999999</v>
      </c>
      <c r="K6" s="4">
        <v>16.899322999999999</v>
      </c>
      <c r="L6" s="4">
        <v>8.0698000000000008</v>
      </c>
      <c r="M6" s="4"/>
      <c r="N6" s="5"/>
      <c r="O6" s="4">
        <v>10</v>
      </c>
      <c r="P6" s="4"/>
      <c r="Q6" s="4">
        <v>70.638093749999996</v>
      </c>
      <c r="R6" s="4"/>
      <c r="S6" s="4">
        <v>1.0347118057557707</v>
      </c>
    </row>
    <row r="7" spans="1:19">
      <c r="A7" s="2" t="s">
        <v>274</v>
      </c>
      <c r="B7" s="2" t="s">
        <v>3</v>
      </c>
      <c r="C7" s="2">
        <v>1</v>
      </c>
      <c r="D7" s="89">
        <v>983.54</v>
      </c>
      <c r="E7" s="3">
        <v>2698.04</v>
      </c>
      <c r="F7" s="4">
        <v>2.7431929560566934</v>
      </c>
      <c r="G7" s="3">
        <v>0</v>
      </c>
      <c r="H7" s="3">
        <v>0</v>
      </c>
      <c r="I7" s="4">
        <v>18.580625981289309</v>
      </c>
      <c r="J7" s="4">
        <v>52.933631029999994</v>
      </c>
      <c r="K7" s="4">
        <v>16.899322999999999</v>
      </c>
      <c r="L7" s="4">
        <v>8.07</v>
      </c>
      <c r="M7" s="4"/>
      <c r="N7" s="5">
        <v>37.475460000000005</v>
      </c>
      <c r="O7" s="4">
        <v>10</v>
      </c>
      <c r="P7" s="4"/>
      <c r="Q7" s="4">
        <v>529.33631029999992</v>
      </c>
      <c r="R7" s="4"/>
      <c r="S7" s="4">
        <v>0</v>
      </c>
    </row>
    <row r="8" spans="1:19">
      <c r="A8" s="2" t="s">
        <v>261</v>
      </c>
      <c r="B8" s="2" t="s">
        <v>3</v>
      </c>
      <c r="C8" s="2">
        <v>1</v>
      </c>
      <c r="D8" s="89">
        <v>207.34</v>
      </c>
      <c r="E8" s="3">
        <v>568.77</v>
      </c>
      <c r="F8" s="4">
        <v>2.7431754605961221</v>
      </c>
      <c r="G8" s="3">
        <v>136.92012720296543</v>
      </c>
      <c r="H8" s="3">
        <v>65.280060647163197</v>
      </c>
      <c r="I8" s="4">
        <v>18.580625981289309</v>
      </c>
      <c r="J8" s="4">
        <v>11.15893513</v>
      </c>
      <c r="K8" s="4">
        <v>16.899322999999999</v>
      </c>
      <c r="L8" s="4">
        <v>8.0701999999999998</v>
      </c>
      <c r="M8" s="4"/>
      <c r="N8" s="5"/>
      <c r="O8" s="4">
        <v>10</v>
      </c>
      <c r="P8" s="4"/>
      <c r="Q8" s="4">
        <v>111.5893513</v>
      </c>
      <c r="R8" s="4"/>
      <c r="S8" s="4">
        <v>0.9825095882229159</v>
      </c>
    </row>
    <row r="9" spans="1:19">
      <c r="A9" s="2" t="s">
        <v>264</v>
      </c>
      <c r="B9" s="2" t="s">
        <v>3</v>
      </c>
      <c r="C9" s="2">
        <v>1</v>
      </c>
      <c r="D9" s="89">
        <v>131.26</v>
      </c>
      <c r="E9" s="3">
        <v>360.08</v>
      </c>
      <c r="F9" s="4">
        <v>2.7432576565595004</v>
      </c>
      <c r="G9" s="3">
        <v>91.280084801976983</v>
      </c>
      <c r="H9" s="3">
        <v>43.520040431442133</v>
      </c>
      <c r="I9" s="4">
        <v>18.580625981289309</v>
      </c>
      <c r="J9" s="4">
        <v>7.0643475699999989</v>
      </c>
      <c r="K9" s="4">
        <v>16.899322999999999</v>
      </c>
      <c r="L9" s="4">
        <v>8.0698000000000008</v>
      </c>
      <c r="M9" s="4"/>
      <c r="N9" s="5"/>
      <c r="O9" s="4">
        <v>10</v>
      </c>
      <c r="P9" s="4"/>
      <c r="Q9" s="4">
        <v>70.643475699999982</v>
      </c>
      <c r="R9" s="4"/>
      <c r="S9" s="4">
        <v>1.0346255989290305</v>
      </c>
    </row>
    <row r="10" spans="1:19">
      <c r="A10" s="2" t="s">
        <v>267</v>
      </c>
      <c r="B10" s="2" t="s">
        <v>3</v>
      </c>
      <c r="C10" s="2">
        <v>1</v>
      </c>
      <c r="D10" s="89">
        <v>207.34</v>
      </c>
      <c r="E10" s="3">
        <v>568.77</v>
      </c>
      <c r="F10" s="4">
        <v>2.7431754605961221</v>
      </c>
      <c r="G10" s="3">
        <v>136.92012720296543</v>
      </c>
      <c r="H10" s="3">
        <v>65.280060647163197</v>
      </c>
      <c r="I10" s="4">
        <v>18.580625981289309</v>
      </c>
      <c r="J10" s="4">
        <v>11.15893513</v>
      </c>
      <c r="K10" s="4">
        <v>16.899322999999999</v>
      </c>
      <c r="L10" s="4">
        <v>8.0701000000000001</v>
      </c>
      <c r="M10" s="4"/>
      <c r="N10" s="5"/>
      <c r="O10" s="4">
        <v>10</v>
      </c>
      <c r="P10" s="4"/>
      <c r="Q10" s="4">
        <v>111.5893513</v>
      </c>
      <c r="R10" s="4"/>
      <c r="S10" s="4">
        <v>0.9825095882229159</v>
      </c>
    </row>
    <row r="11" spans="1:19">
      <c r="A11" s="2" t="s">
        <v>270</v>
      </c>
      <c r="B11" s="2" t="s">
        <v>3</v>
      </c>
      <c r="C11" s="2">
        <v>1</v>
      </c>
      <c r="D11" s="89">
        <v>131.25</v>
      </c>
      <c r="E11" s="3">
        <v>360.05</v>
      </c>
      <c r="F11" s="4">
        <v>2.7432380952380955</v>
      </c>
      <c r="G11" s="3">
        <v>91.280084801976983</v>
      </c>
      <c r="H11" s="3">
        <v>43.520040431442133</v>
      </c>
      <c r="I11" s="4">
        <v>18.580625981289309</v>
      </c>
      <c r="J11" s="4">
        <v>7.0638093749999999</v>
      </c>
      <c r="K11" s="4">
        <v>16.899322999999999</v>
      </c>
      <c r="L11" s="4">
        <v>8.0698000000000008</v>
      </c>
      <c r="M11" s="4"/>
      <c r="N11" s="5"/>
      <c r="O11" s="4">
        <v>10</v>
      </c>
      <c r="P11" s="4"/>
      <c r="Q11" s="4">
        <v>70.638093749999996</v>
      </c>
      <c r="R11" s="4"/>
      <c r="S11" s="4">
        <v>1.0347118057557707</v>
      </c>
    </row>
    <row r="12" spans="1:19">
      <c r="A12" s="2" t="s">
        <v>273</v>
      </c>
      <c r="B12" s="2" t="s">
        <v>3</v>
      </c>
      <c r="C12" s="2">
        <v>1</v>
      </c>
      <c r="D12" s="89">
        <v>983.54</v>
      </c>
      <c r="E12" s="3">
        <v>2698.04</v>
      </c>
      <c r="F12" s="4">
        <v>2.7431929560566934</v>
      </c>
      <c r="G12" s="3">
        <v>0</v>
      </c>
      <c r="H12" s="3">
        <v>0</v>
      </c>
      <c r="I12" s="4">
        <v>18.580625981289309</v>
      </c>
      <c r="J12" s="4">
        <v>52.933631029999994</v>
      </c>
      <c r="K12" s="4">
        <v>16.899322999999999</v>
      </c>
      <c r="L12" s="4">
        <v>8.07</v>
      </c>
      <c r="M12" s="4"/>
      <c r="N12" s="5">
        <v>37.475460000000005</v>
      </c>
      <c r="O12" s="4">
        <v>10</v>
      </c>
      <c r="P12" s="4"/>
      <c r="Q12" s="4">
        <v>529.33631029999992</v>
      </c>
      <c r="R12" s="4"/>
      <c r="S12" s="4">
        <v>0</v>
      </c>
    </row>
    <row r="13" spans="1:19">
      <c r="A13" s="2" t="s">
        <v>262</v>
      </c>
      <c r="B13" s="2" t="s">
        <v>3</v>
      </c>
      <c r="C13" s="2">
        <v>1</v>
      </c>
      <c r="D13" s="89">
        <v>207.34</v>
      </c>
      <c r="E13" s="3">
        <v>568.77</v>
      </c>
      <c r="F13" s="4">
        <v>2.7431754605961221</v>
      </c>
      <c r="G13" s="3">
        <v>136.92012720296543</v>
      </c>
      <c r="H13" s="3">
        <v>65.280060647163197</v>
      </c>
      <c r="I13" s="4">
        <v>18.580625981289309</v>
      </c>
      <c r="J13" s="4">
        <v>11.15893513</v>
      </c>
      <c r="K13" s="4">
        <v>16.899322999999999</v>
      </c>
      <c r="L13" s="4">
        <v>8.0701999999999998</v>
      </c>
      <c r="M13" s="4"/>
      <c r="N13" s="5"/>
      <c r="O13" s="4">
        <v>10</v>
      </c>
      <c r="P13" s="4"/>
      <c r="Q13" s="4">
        <v>111.5893513</v>
      </c>
      <c r="R13" s="4"/>
      <c r="S13" s="4">
        <v>0.9825095882229159</v>
      </c>
    </row>
    <row r="14" spans="1:19">
      <c r="A14" s="2" t="s">
        <v>265</v>
      </c>
      <c r="B14" s="2" t="s">
        <v>3</v>
      </c>
      <c r="C14" s="2">
        <v>1</v>
      </c>
      <c r="D14" s="89">
        <v>131.26</v>
      </c>
      <c r="E14" s="3">
        <v>360.08</v>
      </c>
      <c r="F14" s="4">
        <v>2.7432576565595004</v>
      </c>
      <c r="G14" s="3">
        <v>91.280084801976983</v>
      </c>
      <c r="H14" s="3">
        <v>43.520040431442133</v>
      </c>
      <c r="I14" s="4">
        <v>18.580625981289309</v>
      </c>
      <c r="J14" s="4">
        <v>7.0643475699999989</v>
      </c>
      <c r="K14" s="4">
        <v>16.899322999999999</v>
      </c>
      <c r="L14" s="4">
        <v>8.0698000000000008</v>
      </c>
      <c r="M14" s="4"/>
      <c r="N14" s="5"/>
      <c r="O14" s="4">
        <v>10</v>
      </c>
      <c r="P14" s="4"/>
      <c r="Q14" s="4">
        <v>70.643475699999982</v>
      </c>
      <c r="R14" s="4"/>
      <c r="S14" s="4">
        <v>1.0346255989290305</v>
      </c>
    </row>
    <row r="15" spans="1:19">
      <c r="A15" s="2" t="s">
        <v>268</v>
      </c>
      <c r="B15" s="2" t="s">
        <v>3</v>
      </c>
      <c r="C15" s="2">
        <v>1</v>
      </c>
      <c r="D15" s="89">
        <v>207.34</v>
      </c>
      <c r="E15" s="3">
        <v>568.77</v>
      </c>
      <c r="F15" s="4">
        <v>2.7431754605961221</v>
      </c>
      <c r="G15" s="3">
        <v>136.92012720296543</v>
      </c>
      <c r="H15" s="3">
        <v>65.280060647163197</v>
      </c>
      <c r="I15" s="4">
        <v>18.580625981289309</v>
      </c>
      <c r="J15" s="4">
        <v>11.15893513</v>
      </c>
      <c r="K15" s="4">
        <v>16.899322999999999</v>
      </c>
      <c r="L15" s="4">
        <v>8.0701000000000001</v>
      </c>
      <c r="M15" s="4"/>
      <c r="N15" s="5"/>
      <c r="O15" s="4">
        <v>10</v>
      </c>
      <c r="P15" s="4"/>
      <c r="Q15" s="4">
        <v>111.5893513</v>
      </c>
      <c r="R15" s="4"/>
      <c r="S15" s="4">
        <v>0.9825095882229159</v>
      </c>
    </row>
    <row r="16" spans="1:19">
      <c r="A16" s="2" t="s">
        <v>271</v>
      </c>
      <c r="B16" s="2" t="s">
        <v>3</v>
      </c>
      <c r="C16" s="2">
        <v>1</v>
      </c>
      <c r="D16" s="89">
        <v>131.25</v>
      </c>
      <c r="E16" s="3">
        <v>360.05</v>
      </c>
      <c r="F16" s="4">
        <v>2.7432380952380955</v>
      </c>
      <c r="G16" s="3">
        <v>91.280084801976983</v>
      </c>
      <c r="H16" s="3">
        <v>43.520040431442133</v>
      </c>
      <c r="I16" s="4">
        <v>18.580625981289309</v>
      </c>
      <c r="J16" s="4">
        <v>7.0638093749999999</v>
      </c>
      <c r="K16" s="4">
        <v>16.899322999999999</v>
      </c>
      <c r="L16" s="4">
        <v>8.0698000000000008</v>
      </c>
      <c r="M16" s="4"/>
      <c r="N16" s="5"/>
      <c r="O16" s="4">
        <v>10</v>
      </c>
      <c r="P16" s="4"/>
      <c r="Q16" s="4">
        <v>70.638093749999996</v>
      </c>
      <c r="R16" s="4"/>
      <c r="S16" s="4">
        <v>1.0347118057557707</v>
      </c>
    </row>
    <row r="17" spans="1:19">
      <c r="A17" s="2" t="s">
        <v>272</v>
      </c>
      <c r="B17" s="2" t="s">
        <v>3</v>
      </c>
      <c r="C17" s="2">
        <v>1</v>
      </c>
      <c r="D17" s="89">
        <v>983.54</v>
      </c>
      <c r="E17" s="3">
        <v>2698.04</v>
      </c>
      <c r="F17" s="4">
        <v>2.7431929560566934</v>
      </c>
      <c r="G17" s="3">
        <v>0</v>
      </c>
      <c r="H17" s="3">
        <v>0</v>
      </c>
      <c r="I17" s="4">
        <v>18.580625981289309</v>
      </c>
      <c r="J17" s="4">
        <v>52.933631029999994</v>
      </c>
      <c r="K17" s="4">
        <v>16.899322999999999</v>
      </c>
      <c r="L17" s="4">
        <v>8.07</v>
      </c>
      <c r="M17" s="4"/>
      <c r="N17" s="5">
        <v>37.475460000000005</v>
      </c>
      <c r="O17" s="4">
        <v>10</v>
      </c>
      <c r="P17" s="4"/>
      <c r="Q17" s="4">
        <v>529.33631029999992</v>
      </c>
      <c r="R17" s="4"/>
      <c r="S17" s="4">
        <v>0</v>
      </c>
    </row>
    <row r="18" spans="1:19">
      <c r="A18" s="2" t="s">
        <v>277</v>
      </c>
      <c r="B18" s="2" t="s">
        <v>64</v>
      </c>
      <c r="C18" s="2">
        <v>1</v>
      </c>
      <c r="D18" s="89">
        <v>1660.7300000000002</v>
      </c>
      <c r="E18" s="3">
        <v>2024.76</v>
      </c>
      <c r="F18" s="4">
        <v>1.2191987860760025</v>
      </c>
      <c r="G18" s="3">
        <v>202.84018844470873</v>
      </c>
      <c r="H18" s="3"/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0.40887130975271424</v>
      </c>
    </row>
    <row r="19" spans="1:19">
      <c r="A19" s="2" t="s">
        <v>276</v>
      </c>
      <c r="B19" s="2" t="s">
        <v>64</v>
      </c>
      <c r="C19" s="2">
        <v>1</v>
      </c>
      <c r="D19" s="89">
        <v>1660.7300000000002</v>
      </c>
      <c r="E19" s="3">
        <v>2024.76</v>
      </c>
      <c r="F19" s="4">
        <v>1.2191987860760025</v>
      </c>
      <c r="G19" s="3">
        <v>202.84018844470873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0.40887130975271424</v>
      </c>
    </row>
    <row r="20" spans="1:19">
      <c r="A20" s="2" t="s">
        <v>275</v>
      </c>
      <c r="B20" s="2" t="s">
        <v>64</v>
      </c>
      <c r="C20" s="2">
        <v>1</v>
      </c>
      <c r="D20" s="89">
        <v>1660.7300000000002</v>
      </c>
      <c r="E20" s="3">
        <v>2024.76</v>
      </c>
      <c r="F20" s="4">
        <v>1.2191987860760025</v>
      </c>
      <c r="G20" s="3">
        <v>202.84018844470873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3.7564566943458546</v>
      </c>
    </row>
    <row r="21" spans="1:19">
      <c r="A21" s="25" t="s">
        <v>158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1977.7218373637804</v>
      </c>
      <c r="H21" s="31">
        <f>SUM(H3:H20)</f>
        <v>652.8006064716318</v>
      </c>
      <c r="I21" s="26"/>
      <c r="J21" s="31">
        <f>SUM(J3:J20)</f>
        <v>268.13897470500001</v>
      </c>
      <c r="Q21" s="31"/>
    </row>
    <row r="23" spans="1:19">
      <c r="A23" s="25" t="s">
        <v>150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154</v>
      </c>
    </row>
    <row r="26" spans="1:19">
      <c r="A26" s="27" t="s">
        <v>159</v>
      </c>
    </row>
    <row r="27" spans="1:19">
      <c r="A27" s="27" t="s">
        <v>744</v>
      </c>
    </row>
    <row r="28" spans="1:19">
      <c r="A28" s="27" t="s">
        <v>188</v>
      </c>
    </row>
    <row r="29" spans="1:19">
      <c r="A29" s="27" t="s">
        <v>189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91" t="s">
        <v>230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" activePane="bottomLeft" state="frozen"/>
      <selection pane="bottomLeft" activeCell="A2" sqref="A2:AE90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155</v>
      </c>
      <c r="AD1" s="29" t="s">
        <v>156</v>
      </c>
      <c r="AE1" s="29" t="s">
        <v>157</v>
      </c>
    </row>
    <row r="2" spans="1:31">
      <c r="A2" s="37" t="s">
        <v>93</v>
      </c>
      <c r="B2" s="37" t="s">
        <v>118</v>
      </c>
      <c r="C2" s="37" t="s">
        <v>119</v>
      </c>
      <c r="D2" s="37" t="s">
        <v>140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138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147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139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145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95</v>
      </c>
      <c r="B7" s="37" t="s">
        <v>118</v>
      </c>
      <c r="C7" s="37" t="s">
        <v>119</v>
      </c>
      <c r="D7" s="37" t="s">
        <v>140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138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147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139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145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94</v>
      </c>
      <c r="B12" s="37" t="s">
        <v>118</v>
      </c>
      <c r="C12" s="37" t="s">
        <v>119</v>
      </c>
      <c r="D12" s="37" t="s">
        <v>140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138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139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190</v>
      </c>
      <c r="B17" s="37" t="s">
        <v>118</v>
      </c>
      <c r="C17" s="37" t="s">
        <v>119</v>
      </c>
      <c r="D17" s="37" t="s">
        <v>136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144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145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113</v>
      </c>
      <c r="B20" s="37" t="s">
        <v>118</v>
      </c>
      <c r="C20" s="37" t="s">
        <v>119</v>
      </c>
      <c r="D20" s="37" t="s">
        <v>136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144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145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146</v>
      </c>
      <c r="B23" s="37" t="s">
        <v>118</v>
      </c>
      <c r="C23" s="37" t="s">
        <v>119</v>
      </c>
      <c r="D23" s="37" t="s">
        <v>136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144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145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308</v>
      </c>
      <c r="B26" s="37" t="s">
        <v>118</v>
      </c>
      <c r="C26" s="37" t="s">
        <v>119</v>
      </c>
      <c r="D26" s="37" t="s">
        <v>136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144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145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114</v>
      </c>
      <c r="B29" s="37" t="s">
        <v>118</v>
      </c>
      <c r="C29" s="37" t="s">
        <v>119</v>
      </c>
      <c r="D29" s="37" t="s">
        <v>136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144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145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135</v>
      </c>
      <c r="B32" s="37" t="s">
        <v>123</v>
      </c>
      <c r="C32" s="37" t="s">
        <v>119</v>
      </c>
      <c r="D32" s="37" t="s">
        <v>136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144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145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122</v>
      </c>
      <c r="B35" s="37" t="s">
        <v>118</v>
      </c>
      <c r="C35" s="37" t="s">
        <v>119</v>
      </c>
      <c r="D35" s="37" t="s">
        <v>120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124</v>
      </c>
      <c r="B36" s="37" t="s">
        <v>118</v>
      </c>
      <c r="C36" s="37" t="s">
        <v>119</v>
      </c>
      <c r="D36" s="37" t="s">
        <v>120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137</v>
      </c>
      <c r="B37" s="37" t="s">
        <v>123</v>
      </c>
      <c r="C37" s="37" t="s">
        <v>119</v>
      </c>
      <c r="D37" s="37" t="s">
        <v>136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144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145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131</v>
      </c>
      <c r="B40" s="37" t="s">
        <v>123</v>
      </c>
      <c r="C40" s="37" t="s">
        <v>119</v>
      </c>
      <c r="D40" s="37" t="s">
        <v>120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132</v>
      </c>
      <c r="B41" s="37" t="s">
        <v>118</v>
      </c>
      <c r="C41" s="37" t="s">
        <v>119</v>
      </c>
      <c r="D41" s="37" t="s">
        <v>120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191</v>
      </c>
      <c r="B42" s="37" t="s">
        <v>118</v>
      </c>
      <c r="C42" s="37" t="s">
        <v>119</v>
      </c>
      <c r="D42" s="37" t="s">
        <v>120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192</v>
      </c>
      <c r="B43" s="37" t="s">
        <v>118</v>
      </c>
      <c r="C43" s="37" t="s">
        <v>119</v>
      </c>
      <c r="D43" s="37" t="s">
        <v>120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96</v>
      </c>
      <c r="B44" s="37" t="s">
        <v>121</v>
      </c>
      <c r="C44" s="37" t="s">
        <v>119</v>
      </c>
      <c r="D44" s="37" t="s">
        <v>140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138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147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139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145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97</v>
      </c>
      <c r="B49" s="37" t="s">
        <v>121</v>
      </c>
      <c r="C49" s="37" t="s">
        <v>119</v>
      </c>
      <c r="D49" s="37" t="s">
        <v>136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147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139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145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193</v>
      </c>
      <c r="B53" s="37" t="s">
        <v>194</v>
      </c>
      <c r="C53" s="37" t="s">
        <v>119</v>
      </c>
      <c r="D53" s="37" t="s">
        <v>136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144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145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309</v>
      </c>
      <c r="B56" s="37" t="s">
        <v>194</v>
      </c>
      <c r="C56" s="37" t="s">
        <v>119</v>
      </c>
      <c r="D56" s="37" t="s">
        <v>120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310</v>
      </c>
      <c r="B57" s="37" t="s">
        <v>194</v>
      </c>
      <c r="C57" s="37" t="s">
        <v>119</v>
      </c>
      <c r="D57" s="37" t="s">
        <v>120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142</v>
      </c>
      <c r="B58" s="37" t="s">
        <v>118</v>
      </c>
      <c r="C58" s="37" t="s">
        <v>119</v>
      </c>
      <c r="D58" s="37" t="s">
        <v>136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144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145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141</v>
      </c>
      <c r="B61" s="37" t="s">
        <v>118</v>
      </c>
      <c r="C61" s="37" t="s">
        <v>119</v>
      </c>
      <c r="D61" s="37" t="s">
        <v>120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133</v>
      </c>
      <c r="B62" s="37" t="s">
        <v>134</v>
      </c>
      <c r="C62" s="37" t="s">
        <v>119</v>
      </c>
      <c r="D62" s="37" t="s">
        <v>120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195</v>
      </c>
      <c r="B63" s="37" t="s">
        <v>121</v>
      </c>
      <c r="C63" s="37" t="s">
        <v>196</v>
      </c>
      <c r="D63" s="37" t="s">
        <v>120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197</v>
      </c>
      <c r="D64" s="37" t="s">
        <v>120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119</v>
      </c>
      <c r="D65" s="37" t="s">
        <v>120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198</v>
      </c>
      <c r="B66" s="37" t="s">
        <v>121</v>
      </c>
      <c r="C66" s="37" t="s">
        <v>119</v>
      </c>
      <c r="D66" s="37" t="s">
        <v>120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199</v>
      </c>
      <c r="B67" s="37" t="s">
        <v>121</v>
      </c>
      <c r="C67" s="37" t="s">
        <v>119</v>
      </c>
      <c r="D67" s="37" t="s">
        <v>120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200</v>
      </c>
      <c r="B68" s="37" t="s">
        <v>121</v>
      </c>
      <c r="C68" s="37" t="s">
        <v>119</v>
      </c>
      <c r="D68" s="37" t="s">
        <v>120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143</v>
      </c>
      <c r="B69" s="37" t="s">
        <v>127</v>
      </c>
      <c r="C69" s="37" t="s">
        <v>119</v>
      </c>
      <c r="D69" s="37" t="s">
        <v>120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125</v>
      </c>
      <c r="B70" s="37" t="s">
        <v>118</v>
      </c>
      <c r="C70" s="37" t="s">
        <v>119</v>
      </c>
      <c r="D70" s="37" t="s">
        <v>120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126</v>
      </c>
      <c r="B71" s="37" t="s">
        <v>127</v>
      </c>
      <c r="C71" s="37" t="s">
        <v>119</v>
      </c>
      <c r="D71" s="37" t="s">
        <v>120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128</v>
      </c>
      <c r="B72" s="37" t="s">
        <v>127</v>
      </c>
      <c r="C72" s="37" t="s">
        <v>129</v>
      </c>
      <c r="D72" s="37" t="s">
        <v>120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130</v>
      </c>
      <c r="D73" s="36" t="s">
        <v>120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119</v>
      </c>
      <c r="D74" s="36" t="s">
        <v>120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201</v>
      </c>
      <c r="B75" s="36" t="s">
        <v>127</v>
      </c>
      <c r="C75" s="36" t="s">
        <v>119</v>
      </c>
      <c r="D75" s="36" t="s">
        <v>120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311</v>
      </c>
      <c r="B76" s="36" t="s">
        <v>118</v>
      </c>
      <c r="C76" s="36" t="s">
        <v>119</v>
      </c>
      <c r="D76" s="36" t="s">
        <v>120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312</v>
      </c>
      <c r="B77" s="36" t="s">
        <v>118</v>
      </c>
      <c r="C77" s="36" t="s">
        <v>119</v>
      </c>
      <c r="D77" s="36" t="s">
        <v>120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313</v>
      </c>
      <c r="B78" s="36" t="s">
        <v>121</v>
      </c>
      <c r="C78" s="36" t="s">
        <v>119</v>
      </c>
      <c r="D78" s="36" t="s">
        <v>120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314</v>
      </c>
      <c r="B79" s="36" t="s">
        <v>121</v>
      </c>
      <c r="C79" s="36" t="s">
        <v>119</v>
      </c>
      <c r="D79" s="36" t="s">
        <v>120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315</v>
      </c>
      <c r="B80" s="36" t="s">
        <v>118</v>
      </c>
      <c r="C80" s="36" t="s">
        <v>119</v>
      </c>
      <c r="D80" s="36" t="s">
        <v>120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316</v>
      </c>
      <c r="B81" s="36" t="s">
        <v>118</v>
      </c>
      <c r="C81" s="36" t="s">
        <v>119</v>
      </c>
      <c r="D81" s="36" t="s">
        <v>120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317</v>
      </c>
      <c r="B82" s="36" t="s">
        <v>121</v>
      </c>
      <c r="C82" s="36" t="s">
        <v>119</v>
      </c>
      <c r="D82" s="36" t="s">
        <v>120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318</v>
      </c>
      <c r="B83" s="36" t="s">
        <v>121</v>
      </c>
      <c r="C83" s="36" t="s">
        <v>119</v>
      </c>
      <c r="D83" s="36" t="s">
        <v>120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319</v>
      </c>
      <c r="B84" s="36" t="s">
        <v>118</v>
      </c>
      <c r="C84" s="36" t="s">
        <v>119</v>
      </c>
      <c r="D84" s="36" t="s">
        <v>120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320</v>
      </c>
      <c r="B85" s="36" t="s">
        <v>118</v>
      </c>
      <c r="C85" s="36" t="s">
        <v>119</v>
      </c>
      <c r="D85" s="36" t="s">
        <v>120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321</v>
      </c>
      <c r="B86" s="36" t="s">
        <v>121</v>
      </c>
      <c r="C86" s="36" t="s">
        <v>119</v>
      </c>
      <c r="D86" s="36" t="s">
        <v>120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322</v>
      </c>
      <c r="B87" s="36" t="s">
        <v>121</v>
      </c>
      <c r="C87" s="36" t="s">
        <v>119</v>
      </c>
      <c r="D87" s="36" t="s">
        <v>120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323</v>
      </c>
      <c r="B88" s="36" t="s">
        <v>121</v>
      </c>
      <c r="C88" s="36" t="s">
        <v>119</v>
      </c>
      <c r="D88" s="36" t="s">
        <v>120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324</v>
      </c>
      <c r="B89" s="36" t="s">
        <v>121</v>
      </c>
      <c r="C89" s="36" t="s">
        <v>119</v>
      </c>
      <c r="D89" s="36" t="s">
        <v>120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325</v>
      </c>
      <c r="B90" s="36" t="s">
        <v>121</v>
      </c>
      <c r="C90" s="36" t="s">
        <v>119</v>
      </c>
      <c r="D90" s="36" t="s">
        <v>120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73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151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90"/>
      <c r="B2" s="90"/>
      <c r="C2" s="52" t="s">
        <v>98</v>
      </c>
      <c r="D2" s="52" t="s">
        <v>99</v>
      </c>
      <c r="E2" s="52" t="s">
        <v>100</v>
      </c>
      <c r="F2" s="52" t="s">
        <v>101</v>
      </c>
      <c r="G2" s="52" t="s">
        <v>102</v>
      </c>
      <c r="H2" s="52" t="s">
        <v>103</v>
      </c>
      <c r="I2" s="52" t="s">
        <v>104</v>
      </c>
      <c r="J2" s="52" t="s">
        <v>105</v>
      </c>
      <c r="K2" s="52" t="s">
        <v>106</v>
      </c>
      <c r="L2" s="52" t="s">
        <v>107</v>
      </c>
      <c r="M2" s="52" t="s">
        <v>304</v>
      </c>
      <c r="N2" s="52" t="s">
        <v>108</v>
      </c>
      <c r="O2" s="52" t="s">
        <v>109</v>
      </c>
      <c r="P2" s="52" t="s">
        <v>110</v>
      </c>
      <c r="Q2" s="52" t="s">
        <v>111</v>
      </c>
      <c r="R2" s="52" t="s">
        <v>112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81" t="s">
        <v>10</v>
      </c>
      <c r="D4" s="81" t="s">
        <v>11</v>
      </c>
      <c r="E4" s="81" t="s">
        <v>12</v>
      </c>
      <c r="F4" s="81" t="s">
        <v>13</v>
      </c>
      <c r="G4" s="81" t="s">
        <v>522</v>
      </c>
      <c r="H4" s="81" t="s">
        <v>14</v>
      </c>
      <c r="I4" s="81" t="s">
        <v>15</v>
      </c>
      <c r="J4" s="81" t="s">
        <v>16</v>
      </c>
      <c r="K4" s="81" t="s">
        <v>17</v>
      </c>
      <c r="L4" s="81" t="s">
        <v>18</v>
      </c>
      <c r="M4" s="81" t="s">
        <v>19</v>
      </c>
      <c r="N4" s="81" t="s">
        <v>20</v>
      </c>
      <c r="O4" s="81" t="s">
        <v>21</v>
      </c>
      <c r="P4" s="81" t="s">
        <v>22</v>
      </c>
      <c r="Q4" s="81">
        <v>7</v>
      </c>
      <c r="R4" s="81">
        <v>8</v>
      </c>
    </row>
    <row r="5" spans="1:18">
      <c r="A5" s="51"/>
      <c r="B5" s="55" t="s">
        <v>23</v>
      </c>
      <c r="C5" s="81" t="s">
        <v>24</v>
      </c>
      <c r="D5" s="81" t="s">
        <v>24</v>
      </c>
      <c r="E5" s="81" t="s">
        <v>24</v>
      </c>
      <c r="F5" s="81" t="s">
        <v>24</v>
      </c>
      <c r="G5" s="81" t="s">
        <v>24</v>
      </c>
      <c r="H5" s="81" t="s">
        <v>24</v>
      </c>
      <c r="I5" s="81" t="s">
        <v>24</v>
      </c>
      <c r="J5" s="81" t="s">
        <v>24</v>
      </c>
      <c r="K5" s="81" t="s">
        <v>24</v>
      </c>
      <c r="L5" s="81" t="s">
        <v>24</v>
      </c>
      <c r="M5" s="81" t="s">
        <v>24</v>
      </c>
      <c r="N5" s="81" t="s">
        <v>24</v>
      </c>
      <c r="O5" s="81" t="s">
        <v>24</v>
      </c>
      <c r="P5" s="81" t="s">
        <v>24</v>
      </c>
      <c r="Q5" s="81" t="s">
        <v>24</v>
      </c>
      <c r="R5" s="81" t="s">
        <v>24</v>
      </c>
    </row>
    <row r="6" spans="1:18">
      <c r="A6" s="51"/>
      <c r="B6" s="55"/>
      <c r="C6" s="82"/>
      <c r="D6" s="83"/>
      <c r="E6" s="83"/>
      <c r="F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54" t="s">
        <v>36</v>
      </c>
      <c r="B7" s="48"/>
      <c r="C7" s="74"/>
      <c r="D7" s="74"/>
      <c r="E7" s="74"/>
      <c r="F7" s="74"/>
      <c r="G7" s="74"/>
      <c r="H7" s="84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>
      <c r="A8" s="51"/>
      <c r="B8" s="54" t="s">
        <v>37</v>
      </c>
      <c r="C8" s="53"/>
    </row>
    <row r="9" spans="1:18">
      <c r="A9" s="51"/>
      <c r="B9" s="55" t="s">
        <v>38</v>
      </c>
      <c r="C9" s="56" t="str">
        <f>BuildingSummary!$C$27</f>
        <v>Steel frame</v>
      </c>
      <c r="D9" s="56" t="str">
        <f>BuildingSummary!$C$27</f>
        <v>Steel frame</v>
      </c>
      <c r="E9" s="56" t="str">
        <f>BuildingSummary!$C$27</f>
        <v>Steel frame</v>
      </c>
      <c r="F9" s="56" t="str">
        <f>BuildingSummary!$C$27</f>
        <v>Steel frame</v>
      </c>
      <c r="G9" s="56" t="str">
        <f>BuildingSummary!$C$27</f>
        <v>Steel frame</v>
      </c>
      <c r="H9" s="56" t="str">
        <f>BuildingSummary!$C$27</f>
        <v>Steel frame</v>
      </c>
      <c r="I9" s="56" t="str">
        <f>BuildingSummary!$C$27</f>
        <v>Steel frame</v>
      </c>
      <c r="J9" s="56" t="str">
        <f>BuildingSummary!$C$27</f>
        <v>Steel frame</v>
      </c>
      <c r="K9" s="56" t="str">
        <f>BuildingSummary!$C$27</f>
        <v>Steel frame</v>
      </c>
      <c r="L9" s="56" t="str">
        <f>BuildingSummary!$C$27</f>
        <v>Steel frame</v>
      </c>
      <c r="M9" s="56" t="str">
        <f>BuildingSummary!$C$27</f>
        <v>Steel frame</v>
      </c>
      <c r="N9" s="56" t="str">
        <f>BuildingSummary!$C$27</f>
        <v>Steel frame</v>
      </c>
      <c r="O9" s="56" t="str">
        <f>BuildingSummary!$C$27</f>
        <v>Steel frame</v>
      </c>
      <c r="P9" s="56" t="str">
        <f>BuildingSummary!$C$27</f>
        <v>Steel frame</v>
      </c>
      <c r="Q9" s="56" t="str">
        <f>BuildingSummary!$C$27</f>
        <v>Steel frame</v>
      </c>
      <c r="R9" s="56" t="str">
        <f>BuildingSummary!$C$27</f>
        <v>Steel frame</v>
      </c>
    </row>
    <row r="10" spans="1:18">
      <c r="A10" s="51"/>
      <c r="B10" s="55" t="s">
        <v>250</v>
      </c>
      <c r="C10" s="56">
        <f>1/Miami!$D$55</f>
        <v>0.76569678407350683</v>
      </c>
      <c r="D10" s="56">
        <f>1/Houston!$D$55</f>
        <v>0.76569678407350683</v>
      </c>
      <c r="E10" s="56">
        <f>1/Phoenix!$D$55</f>
        <v>0.76569678407350683</v>
      </c>
      <c r="F10" s="56">
        <f>1/Atlanta!$D$55</f>
        <v>0.78247261345852892</v>
      </c>
      <c r="G10" s="56">
        <f>1/LosAngeles!$D$55</f>
        <v>0.76569678407350683</v>
      </c>
      <c r="H10" s="56">
        <f>1/LasVegas!$D$55</f>
        <v>0.76569678407350683</v>
      </c>
      <c r="I10" s="56">
        <f>1/SanFrancisco!$D$55</f>
        <v>0.78616352201257855</v>
      </c>
      <c r="J10" s="56">
        <f>1/Baltimore!$D$55</f>
        <v>0.98911968348170143</v>
      </c>
      <c r="K10" s="56">
        <f>1/Albuquerque!$D$55</f>
        <v>0.95693779904306231</v>
      </c>
      <c r="L10" s="56">
        <f>1/Seattle!$D$55</f>
        <v>1.0060362173038229</v>
      </c>
      <c r="M10" s="56">
        <f>1/Chicago!$D$55</f>
        <v>1.1286681715575622</v>
      </c>
      <c r="N10" s="56">
        <f>1/Boulder!$D$55</f>
        <v>1.0940919037199124</v>
      </c>
      <c r="O10" s="56">
        <f>1/Minneapolis!$D$55</f>
        <v>1.2150668286755772</v>
      </c>
      <c r="P10" s="56">
        <f>1/Helena!$D$55</f>
        <v>1.2150668286755772</v>
      </c>
      <c r="Q10" s="56">
        <f>1/Duluth!$D$55</f>
        <v>1.2953367875647668</v>
      </c>
      <c r="R10" s="56">
        <f>1/Fairbanks!$D$55</f>
        <v>1.4084507042253522</v>
      </c>
    </row>
    <row r="11" spans="1:18">
      <c r="A11" s="51"/>
      <c r="B11" s="54" t="s">
        <v>40</v>
      </c>
      <c r="C11" s="53"/>
    </row>
    <row r="12" spans="1:18">
      <c r="A12" s="51"/>
      <c r="B12" s="58" t="s">
        <v>38</v>
      </c>
      <c r="C12" s="56" t="str">
        <f>BuildingSummary!$C$32</f>
        <v>IEAD</v>
      </c>
      <c r="D12" s="56" t="str">
        <f>BuildingSummary!$C$32</f>
        <v>IEAD</v>
      </c>
      <c r="E12" s="56" t="str">
        <f>BuildingSummary!$C$32</f>
        <v>IEAD</v>
      </c>
      <c r="F12" s="56" t="str">
        <f>BuildingSummary!$C$32</f>
        <v>IEAD</v>
      </c>
      <c r="G12" s="56" t="str">
        <f>BuildingSummary!$C$32</f>
        <v>IEAD</v>
      </c>
      <c r="H12" s="56" t="str">
        <f>BuildingSummary!$C$32</f>
        <v>IEAD</v>
      </c>
      <c r="I12" s="56" t="str">
        <f>BuildingSummary!$C$32</f>
        <v>IEAD</v>
      </c>
      <c r="J12" s="56" t="str">
        <f>BuildingSummary!$C$32</f>
        <v>IEAD</v>
      </c>
      <c r="K12" s="56" t="str">
        <f>BuildingSummary!$C$32</f>
        <v>IEAD</v>
      </c>
      <c r="L12" s="56" t="str">
        <f>BuildingSummary!$C$32</f>
        <v>IEAD</v>
      </c>
      <c r="M12" s="56" t="str">
        <f>BuildingSummary!$C$32</f>
        <v>IEAD</v>
      </c>
      <c r="N12" s="56" t="str">
        <f>BuildingSummary!$C$32</f>
        <v>IEAD</v>
      </c>
      <c r="O12" s="56" t="str">
        <f>BuildingSummary!$C$32</f>
        <v>IEAD</v>
      </c>
      <c r="P12" s="56" t="str">
        <f>BuildingSummary!$C$32</f>
        <v>IEAD</v>
      </c>
      <c r="Q12" s="56" t="str">
        <f>BuildingSummary!$C$32</f>
        <v>IEAD</v>
      </c>
      <c r="R12" s="56" t="str">
        <f>BuildingSummary!$C$32</f>
        <v>IEAD</v>
      </c>
    </row>
    <row r="13" spans="1:18">
      <c r="A13" s="51"/>
      <c r="B13" s="55" t="s">
        <v>250</v>
      </c>
      <c r="C13" s="56">
        <f>1/Miami!$D$83</f>
        <v>1.7574692442882252</v>
      </c>
      <c r="D13" s="56">
        <f>1/Houston!$D$83</f>
        <v>1.7574692442882252</v>
      </c>
      <c r="E13" s="56">
        <f>1/Phoenix!$D$83</f>
        <v>1.7574692442882252</v>
      </c>
      <c r="F13" s="56">
        <f>1/Atlanta!$D$83</f>
        <v>1.7574692442882252</v>
      </c>
      <c r="G13" s="56">
        <f>1/LosAngeles!$D$83</f>
        <v>1.7574692442882252</v>
      </c>
      <c r="H13" s="56">
        <f>1/LasVegas!$D$83</f>
        <v>1.7574692442882252</v>
      </c>
      <c r="I13" s="56">
        <f>1/SanFrancisco!$D$83</f>
        <v>1.7574692442882252</v>
      </c>
      <c r="J13" s="56">
        <f>1/Baltimore!$D$83</f>
        <v>2.0449897750511248</v>
      </c>
      <c r="K13" s="56">
        <f>1/Albuquerque!$D$83</f>
        <v>1.9762845849802371</v>
      </c>
      <c r="L13" s="56">
        <f>1/Seattle!$D$83</f>
        <v>2.0703933747412009</v>
      </c>
      <c r="M13" s="56">
        <f>1/Chicago!$D$83</f>
        <v>2.5</v>
      </c>
      <c r="N13" s="56">
        <f>1/Boulder!$D$83</f>
        <v>2.3696682464454977</v>
      </c>
      <c r="O13" s="56">
        <f>1/Minneapolis!$D$83</f>
        <v>2.9850746268656714</v>
      </c>
      <c r="P13" s="56">
        <f>1/Helena!$D$83</f>
        <v>2.9850746268656714</v>
      </c>
      <c r="Q13" s="56">
        <f>1/Duluth!$D$83</f>
        <v>2.9325513196480935</v>
      </c>
      <c r="R13" s="56">
        <f>1/Fairbanks!$D$83</f>
        <v>2.9850746268656714</v>
      </c>
    </row>
    <row r="14" spans="1:18">
      <c r="A14" s="51"/>
      <c r="B14" s="54" t="s">
        <v>42</v>
      </c>
      <c r="C14" s="53"/>
    </row>
    <row r="15" spans="1:18">
      <c r="A15" s="51"/>
      <c r="B15" s="55" t="s">
        <v>251</v>
      </c>
      <c r="C15" s="56">
        <f>Miami!$E$86</f>
        <v>5.835</v>
      </c>
      <c r="D15" s="56">
        <f>Houston!$E$86</f>
        <v>5.835</v>
      </c>
      <c r="E15" s="56">
        <f>Phoenix!$E$86</f>
        <v>5.835</v>
      </c>
      <c r="F15" s="56">
        <f>Atlanta!$E$86</f>
        <v>5.835</v>
      </c>
      <c r="G15" s="56">
        <f>LosAngeles!$E$86</f>
        <v>5.835</v>
      </c>
      <c r="H15" s="56">
        <f>LasVegas!$E$86</f>
        <v>5.835</v>
      </c>
      <c r="I15" s="56">
        <f>SanFrancisco!$E$86</f>
        <v>5.835</v>
      </c>
      <c r="J15" s="56">
        <f>Baltimore!$E$86</f>
        <v>5.835</v>
      </c>
      <c r="K15" s="56">
        <f>Albuquerque!$E$86</f>
        <v>5.835</v>
      </c>
      <c r="L15" s="56">
        <f>Seattle!$E$86</f>
        <v>5.835</v>
      </c>
      <c r="M15" s="56">
        <f>Chicago!$E$86</f>
        <v>3.5249999999999999</v>
      </c>
      <c r="N15" s="56">
        <f>Boulder!$E$86</f>
        <v>3.5249999999999999</v>
      </c>
      <c r="O15" s="56">
        <f>Minneapolis!$E$86</f>
        <v>3.5249999999999999</v>
      </c>
      <c r="P15" s="56">
        <f>Helena!$E$86</f>
        <v>3.5249999999999999</v>
      </c>
      <c r="Q15" s="56">
        <f>Duluth!$E$86</f>
        <v>3.5249999999999999</v>
      </c>
      <c r="R15" s="56">
        <f>Fairbanks!$E$86</f>
        <v>3.5249999999999999</v>
      </c>
    </row>
    <row r="16" spans="1:18">
      <c r="A16" s="51"/>
      <c r="B16" s="55" t="s">
        <v>43</v>
      </c>
      <c r="C16" s="56">
        <f>Miami!$F$86</f>
        <v>0.54</v>
      </c>
      <c r="D16" s="56">
        <f>Houston!$F$86</f>
        <v>0.54</v>
      </c>
      <c r="E16" s="56">
        <f>Phoenix!$F$86</f>
        <v>0.54</v>
      </c>
      <c r="F16" s="56">
        <f>Atlanta!$F$86</f>
        <v>0.54</v>
      </c>
      <c r="G16" s="56">
        <f>LosAngeles!$F$86</f>
        <v>0.54</v>
      </c>
      <c r="H16" s="56">
        <f>LasVegas!$F$86</f>
        <v>0.54</v>
      </c>
      <c r="I16" s="56">
        <f>SanFrancisco!$F$86</f>
        <v>0.54</v>
      </c>
      <c r="J16" s="56">
        <f>Baltimore!$F$86</f>
        <v>0.54</v>
      </c>
      <c r="K16" s="56">
        <f>Albuquerque!$F$86</f>
        <v>0.54</v>
      </c>
      <c r="L16" s="56">
        <f>Seattle!$F$86</f>
        <v>0.54</v>
      </c>
      <c r="M16" s="56">
        <f>Chicago!$F$86</f>
        <v>0.40699999999999997</v>
      </c>
      <c r="N16" s="56">
        <f>Boulder!$F$86</f>
        <v>0.40699999999999997</v>
      </c>
      <c r="O16" s="56">
        <f>Minneapolis!$F$86</f>
        <v>0.40699999999999997</v>
      </c>
      <c r="P16" s="56">
        <f>Helena!$F$86</f>
        <v>0.40699999999999997</v>
      </c>
      <c r="Q16" s="56">
        <f>Duluth!$F$86</f>
        <v>0.40699999999999997</v>
      </c>
      <c r="R16" s="56">
        <f>Fairbanks!$F$86</f>
        <v>0.40699999999999997</v>
      </c>
    </row>
    <row r="17" spans="1:19">
      <c r="A17" s="51"/>
      <c r="B17" s="55" t="s">
        <v>44</v>
      </c>
      <c r="C17" s="56">
        <f>Miami!$G$86</f>
        <v>0.38400000000000001</v>
      </c>
      <c r="D17" s="56">
        <f>Houston!$G$86</f>
        <v>0.38400000000000001</v>
      </c>
      <c r="E17" s="56">
        <f>Phoenix!$G$86</f>
        <v>0.38400000000000001</v>
      </c>
      <c r="F17" s="56">
        <f>Atlanta!$G$86</f>
        <v>0.38400000000000001</v>
      </c>
      <c r="G17" s="56">
        <f>LosAngeles!$G$86</f>
        <v>0.38400000000000001</v>
      </c>
      <c r="H17" s="56">
        <f>LasVegas!$G$86</f>
        <v>0.38400000000000001</v>
      </c>
      <c r="I17" s="56">
        <f>SanFrancisco!$G$86</f>
        <v>0.38400000000000001</v>
      </c>
      <c r="J17" s="56">
        <f>Baltimore!$G$86</f>
        <v>0.38400000000000001</v>
      </c>
      <c r="K17" s="56">
        <f>Albuquerque!$G$86</f>
        <v>0.38400000000000001</v>
      </c>
      <c r="L17" s="56">
        <f>Seattle!$G$86</f>
        <v>0.38400000000000001</v>
      </c>
      <c r="M17" s="56">
        <f>Chicago!$G$86</f>
        <v>0.316</v>
      </c>
      <c r="N17" s="56">
        <f>Boulder!$G$86</f>
        <v>0.316</v>
      </c>
      <c r="O17" s="56">
        <f>Minneapolis!$G$86</f>
        <v>0.316</v>
      </c>
      <c r="P17" s="56">
        <f>Helena!$G$86</f>
        <v>0.316</v>
      </c>
      <c r="Q17" s="56">
        <f>Duluth!$G$86</f>
        <v>0.316</v>
      </c>
      <c r="R17" s="56">
        <f>Fairbanks!$G$86</f>
        <v>0.316</v>
      </c>
    </row>
    <row r="18" spans="1:19">
      <c r="A18" s="51"/>
      <c r="B18" s="54" t="s">
        <v>45</v>
      </c>
      <c r="C18" s="53"/>
    </row>
    <row r="19" spans="1:19">
      <c r="A19" s="51"/>
      <c r="B19" s="55" t="s">
        <v>251</v>
      </c>
      <c r="C19" s="56" t="s">
        <v>241</v>
      </c>
      <c r="D19" s="56" t="s">
        <v>241</v>
      </c>
      <c r="E19" s="56" t="s">
        <v>241</v>
      </c>
      <c r="F19" s="56" t="s">
        <v>241</v>
      </c>
      <c r="G19" s="56" t="s">
        <v>241</v>
      </c>
      <c r="H19" s="56" t="s">
        <v>241</v>
      </c>
      <c r="I19" s="56" t="s">
        <v>241</v>
      </c>
      <c r="J19" s="56" t="s">
        <v>241</v>
      </c>
      <c r="K19" s="56" t="s">
        <v>241</v>
      </c>
      <c r="L19" s="56" t="s">
        <v>241</v>
      </c>
      <c r="M19" s="56" t="s">
        <v>241</v>
      </c>
      <c r="N19" s="56" t="s">
        <v>241</v>
      </c>
      <c r="O19" s="56" t="s">
        <v>241</v>
      </c>
      <c r="P19" s="56" t="s">
        <v>241</v>
      </c>
      <c r="Q19" s="56" t="s">
        <v>241</v>
      </c>
      <c r="R19" s="56" t="s">
        <v>241</v>
      </c>
    </row>
    <row r="20" spans="1:19">
      <c r="A20" s="51"/>
      <c r="B20" s="55" t="s">
        <v>43</v>
      </c>
      <c r="C20" s="56" t="s">
        <v>241</v>
      </c>
      <c r="D20" s="56" t="s">
        <v>241</v>
      </c>
      <c r="E20" s="56" t="s">
        <v>241</v>
      </c>
      <c r="F20" s="56" t="s">
        <v>241</v>
      </c>
      <c r="G20" s="56" t="s">
        <v>241</v>
      </c>
      <c r="H20" s="56" t="s">
        <v>241</v>
      </c>
      <c r="I20" s="56" t="s">
        <v>241</v>
      </c>
      <c r="J20" s="56" t="s">
        <v>241</v>
      </c>
      <c r="K20" s="56" t="s">
        <v>241</v>
      </c>
      <c r="L20" s="56" t="s">
        <v>241</v>
      </c>
      <c r="M20" s="56" t="s">
        <v>241</v>
      </c>
      <c r="N20" s="56" t="s">
        <v>241</v>
      </c>
      <c r="O20" s="56" t="s">
        <v>241</v>
      </c>
      <c r="P20" s="56" t="s">
        <v>241</v>
      </c>
      <c r="Q20" s="56" t="s">
        <v>241</v>
      </c>
      <c r="R20" s="56" t="s">
        <v>241</v>
      </c>
    </row>
    <row r="21" spans="1:19">
      <c r="A21" s="51"/>
      <c r="B21" s="55" t="s">
        <v>44</v>
      </c>
      <c r="C21" s="56" t="s">
        <v>241</v>
      </c>
      <c r="D21" s="56" t="s">
        <v>241</v>
      </c>
      <c r="E21" s="56" t="s">
        <v>241</v>
      </c>
      <c r="F21" s="56" t="s">
        <v>241</v>
      </c>
      <c r="G21" s="56" t="s">
        <v>241</v>
      </c>
      <c r="H21" s="56" t="s">
        <v>241</v>
      </c>
      <c r="I21" s="56" t="s">
        <v>241</v>
      </c>
      <c r="J21" s="56" t="s">
        <v>241</v>
      </c>
      <c r="K21" s="56" t="s">
        <v>241</v>
      </c>
      <c r="L21" s="56" t="s">
        <v>241</v>
      </c>
      <c r="M21" s="56" t="s">
        <v>241</v>
      </c>
      <c r="N21" s="56" t="s">
        <v>241</v>
      </c>
      <c r="O21" s="56" t="s">
        <v>241</v>
      </c>
      <c r="P21" s="56" t="s">
        <v>241</v>
      </c>
      <c r="Q21" s="56" t="s">
        <v>241</v>
      </c>
      <c r="R21" s="56" t="s">
        <v>241</v>
      </c>
    </row>
    <row r="22" spans="1:19">
      <c r="A22" s="51"/>
      <c r="B22" s="54" t="s">
        <v>46</v>
      </c>
      <c r="C22" s="53"/>
    </row>
    <row r="23" spans="1:19">
      <c r="A23" s="51"/>
      <c r="B23" s="55" t="s">
        <v>47</v>
      </c>
      <c r="C23" s="56" t="str">
        <f>BuildingSummary!$C$47</f>
        <v>Mass Floor</v>
      </c>
      <c r="D23" s="56" t="str">
        <f>BuildingSummary!$C$47</f>
        <v>Mass Floor</v>
      </c>
      <c r="E23" s="56" t="str">
        <f>BuildingSummary!$C$47</f>
        <v>Mass Floor</v>
      </c>
      <c r="F23" s="56" t="str">
        <f>BuildingSummary!$C$47</f>
        <v>Mass Floor</v>
      </c>
      <c r="G23" s="56" t="str">
        <f>BuildingSummary!$C$47</f>
        <v>Mass Floor</v>
      </c>
      <c r="H23" s="56" t="str">
        <f>BuildingSummary!$C$47</f>
        <v>Mass Floor</v>
      </c>
      <c r="I23" s="56" t="str">
        <f>BuildingSummary!$C$47</f>
        <v>Mass Floor</v>
      </c>
      <c r="J23" s="56" t="str">
        <f>BuildingSummary!$C$47</f>
        <v>Mass Floor</v>
      </c>
      <c r="K23" s="56" t="str">
        <f>BuildingSummary!$C$47</f>
        <v>Mass Floor</v>
      </c>
      <c r="L23" s="56" t="str">
        <f>BuildingSummary!$C$47</f>
        <v>Mass Floor</v>
      </c>
      <c r="M23" s="56" t="str">
        <f>BuildingSummary!$C$47</f>
        <v>Mass Floor</v>
      </c>
      <c r="N23" s="56" t="str">
        <f>BuildingSummary!$C$47</f>
        <v>Mass Floor</v>
      </c>
      <c r="O23" s="56" t="str">
        <f>BuildingSummary!$C$47</f>
        <v>Mass Floor</v>
      </c>
      <c r="P23" s="56" t="str">
        <f>BuildingSummary!$C$47</f>
        <v>Mass Floor</v>
      </c>
      <c r="Q23" s="56" t="str">
        <f>BuildingSummary!$C$47</f>
        <v>Mass Floor</v>
      </c>
      <c r="R23" s="56" t="str">
        <f>BuildingSummary!$C$47</f>
        <v>Mass Floor</v>
      </c>
    </row>
    <row r="24" spans="1:19">
      <c r="A24" s="51"/>
      <c r="B24" s="55" t="s">
        <v>49</v>
      </c>
      <c r="C24" s="56" t="str">
        <f>BuildingSummary!$C$48</f>
        <v>4 in slab w/carpet</v>
      </c>
      <c r="D24" s="56" t="str">
        <f>BuildingSummary!$C$48</f>
        <v>4 in slab w/carpet</v>
      </c>
      <c r="E24" s="56" t="str">
        <f>BuildingSummary!$C$48</f>
        <v>4 in slab w/carpet</v>
      </c>
      <c r="F24" s="56" t="str">
        <f>BuildingSummary!$C$48</f>
        <v>4 in slab w/carpet</v>
      </c>
      <c r="G24" s="56" t="str">
        <f>BuildingSummary!$C$48</f>
        <v>4 in slab w/carpet</v>
      </c>
      <c r="H24" s="56" t="str">
        <f>BuildingSummary!$C$48</f>
        <v>4 in slab w/carpet</v>
      </c>
      <c r="I24" s="56" t="str">
        <f>BuildingSummary!$C$48</f>
        <v>4 in slab w/carpet</v>
      </c>
      <c r="J24" s="56" t="str">
        <f>BuildingSummary!$C$48</f>
        <v>4 in slab w/carpet</v>
      </c>
      <c r="K24" s="56" t="str">
        <f>BuildingSummary!$C$48</f>
        <v>4 in slab w/carpet</v>
      </c>
      <c r="L24" s="56" t="str">
        <f>BuildingSummary!$C$48</f>
        <v>4 in slab w/carpet</v>
      </c>
      <c r="M24" s="56" t="str">
        <f>BuildingSummary!$C$48</f>
        <v>4 in slab w/carpet</v>
      </c>
      <c r="N24" s="56" t="str">
        <f>BuildingSummary!$C$48</f>
        <v>4 in slab w/carpet</v>
      </c>
      <c r="O24" s="56" t="str">
        <f>BuildingSummary!$C$48</f>
        <v>4 in slab w/carpet</v>
      </c>
      <c r="P24" s="56" t="str">
        <f>BuildingSummary!$C$48</f>
        <v>4 in slab w/carpet</v>
      </c>
      <c r="Q24" s="56" t="str">
        <f>BuildingSummary!$C$48</f>
        <v>4 in slab w/carpet</v>
      </c>
      <c r="R24" s="56" t="str">
        <f>BuildingSummary!$C$48</f>
        <v>4 in slab w/carpet</v>
      </c>
    </row>
    <row r="25" spans="1:19">
      <c r="A25" s="51"/>
      <c r="B25" s="55" t="s">
        <v>250</v>
      </c>
      <c r="C25" s="56">
        <f>1/Miami!$D$54</f>
        <v>0.53705692803437166</v>
      </c>
      <c r="D25" s="56">
        <f>1/Houston!$D$54</f>
        <v>0.53705692803437166</v>
      </c>
      <c r="E25" s="56">
        <f>1/Phoenix!$D$54</f>
        <v>0.53705692803437166</v>
      </c>
      <c r="F25" s="56">
        <f>1/Atlanta!$D$54</f>
        <v>0.53705692803437166</v>
      </c>
      <c r="G25" s="56">
        <f>1/LosAngeles!$D$54</f>
        <v>0.53705692803437166</v>
      </c>
      <c r="H25" s="56">
        <f>1/LasVegas!$D$54</f>
        <v>0.53705692803437166</v>
      </c>
      <c r="I25" s="56">
        <f>1/SanFrancisco!$D$54</f>
        <v>0.53705692803437166</v>
      </c>
      <c r="J25" s="56">
        <f>1/Baltimore!$D$54</f>
        <v>0.53705692803437166</v>
      </c>
      <c r="K25" s="56">
        <f>1/Albuquerque!$D$54</f>
        <v>0.53705692803437166</v>
      </c>
      <c r="L25" s="56">
        <f>1/Seattle!$D$54</f>
        <v>0.53705692803437166</v>
      </c>
      <c r="M25" s="56">
        <f>1/Chicago!$D$54</f>
        <v>0.53705692803437166</v>
      </c>
      <c r="N25" s="56">
        <f>1/Boulder!$D$54</f>
        <v>0.53705692803437166</v>
      </c>
      <c r="O25" s="56">
        <f>1/Minneapolis!$D$54</f>
        <v>0.53705692803437166</v>
      </c>
      <c r="P25" s="56">
        <f>1/Helena!$D$54</f>
        <v>0.53705692803437166</v>
      </c>
      <c r="Q25" s="56">
        <f>1/Duluth!$D$54</f>
        <v>0.53705692803437166</v>
      </c>
      <c r="R25" s="56">
        <f>1/Fairbanks!$D$54</f>
        <v>0.53705692803437166</v>
      </c>
      <c r="S25" s="56"/>
    </row>
    <row r="26" spans="1:19">
      <c r="A26" s="54" t="s">
        <v>55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242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tr">
        <f>Miami!$A$106</f>
        <v>PSZ_1:1_COOLC DXCOIL</v>
      </c>
      <c r="C29" s="56">
        <f>Miami!$C$106*10^(-3)</f>
        <v>79.248740000000012</v>
      </c>
      <c r="D29" s="56">
        <f>Houston!$C$106*10^(-3)</f>
        <v>76.914539999999988</v>
      </c>
      <c r="E29" s="56">
        <f>Phoenix!$C$106*10^(-3)</f>
        <v>68.988759999999999</v>
      </c>
      <c r="F29" s="56">
        <f>Atlanta!$C$106*10^(-3)</f>
        <v>74.132899999999992</v>
      </c>
      <c r="G29" s="56">
        <f>LosAngeles!$C$106*10^(-3)</f>
        <v>62.25958</v>
      </c>
      <c r="H29" s="56">
        <f>LasVegas!$C$106*10^(-3)</f>
        <v>62.080870000000004</v>
      </c>
      <c r="I29" s="56">
        <f>SanFrancisco!$C$106*10^(-3)</f>
        <v>48.87209</v>
      </c>
      <c r="J29" s="56">
        <f>Baltimore!$C$106*10^(-3)</f>
        <v>66.492570000000015</v>
      </c>
      <c r="K29" s="56">
        <f>Albuquerque!$C$106*10^(-3)</f>
        <v>64.351330000000004</v>
      </c>
      <c r="L29" s="56">
        <f>Seattle!$C$106*10^(-3)</f>
        <v>53.915889999999997</v>
      </c>
      <c r="M29" s="56">
        <f>Chicago!$C$106*10^(-3)</f>
        <v>66.47681</v>
      </c>
      <c r="N29" s="56">
        <f>Boulder!$C$106*10^(-3)</f>
        <v>62.682130000000001</v>
      </c>
      <c r="O29" s="56">
        <f>Minneapolis!$C$106*10^(-3)</f>
        <v>65.751039999999989</v>
      </c>
      <c r="P29" s="56">
        <f>Helena!$C$106*10^(-3)</f>
        <v>59.09834</v>
      </c>
      <c r="Q29" s="56">
        <f>Duluth!$C$106*10^(-3)</f>
        <v>58.868980000000008</v>
      </c>
      <c r="R29" s="56">
        <f>Fairbanks!$C$106*10^(-3)</f>
        <v>46.678870000000003</v>
      </c>
    </row>
    <row r="30" spans="1:19">
      <c r="A30" s="51"/>
      <c r="B30" s="55" t="str">
        <f>Miami!$A$107</f>
        <v>PSZ_1:2_COOLC DXCOIL</v>
      </c>
      <c r="C30" s="56">
        <f>Miami!$C$107*10^(-3)</f>
        <v>20.651830000000004</v>
      </c>
      <c r="D30" s="56">
        <f>Houston!$C$107*10^(-3)</f>
        <v>23.265930000000001</v>
      </c>
      <c r="E30" s="56">
        <f>Phoenix!$C$107*10^(-3)</f>
        <v>25.293900000000001</v>
      </c>
      <c r="F30" s="56">
        <f>Atlanta!$C$107*10^(-3)</f>
        <v>24.270110000000003</v>
      </c>
      <c r="G30" s="56">
        <f>LosAngeles!$C$107*10^(-3)</f>
        <v>23.78922</v>
      </c>
      <c r="H30" s="56">
        <f>LasVegas!$C$107*10^(-3)</f>
        <v>23.666720000000002</v>
      </c>
      <c r="I30" s="56">
        <f>SanFrancisco!$C$107*10^(-3)</f>
        <v>31.18984</v>
      </c>
      <c r="J30" s="56">
        <f>Baltimore!$C$107*10^(-3)</f>
        <v>26.813509999999997</v>
      </c>
      <c r="K30" s="56">
        <f>Albuquerque!$C$107*10^(-3)</f>
        <v>20.818919999999999</v>
      </c>
      <c r="L30" s="56">
        <f>Seattle!$C$107*10^(-3)</f>
        <v>31.243840000000002</v>
      </c>
      <c r="M30" s="56">
        <f>Chicago!$C$107*10^(-3)</f>
        <v>22.551099999999998</v>
      </c>
      <c r="N30" s="56">
        <f>Boulder!$C$107*10^(-3)</f>
        <v>18.06429</v>
      </c>
      <c r="O30" s="56">
        <f>Minneapolis!$C$107*10^(-3)</f>
        <v>24.36514</v>
      </c>
      <c r="P30" s="56">
        <f>Helena!$C$107*10^(-3)</f>
        <v>21.46161</v>
      </c>
      <c r="Q30" s="56">
        <f>Duluth!$C$107*10^(-3)</f>
        <v>24.48038</v>
      </c>
      <c r="R30" s="56">
        <f>Fairbanks!$C$107*10^(-3)</f>
        <v>27.217360000000003</v>
      </c>
    </row>
    <row r="31" spans="1:19">
      <c r="A31" s="51"/>
      <c r="B31" s="55" t="str">
        <f>Miami!$A$108</f>
        <v>PSZ_1:3_COOLC DXCOIL</v>
      </c>
      <c r="C31" s="56">
        <f>Miami!$C$108*10^(-3)</f>
        <v>24.917999999999999</v>
      </c>
      <c r="D31" s="56">
        <f>Houston!$C$108*10^(-3)</f>
        <v>24.555890000000002</v>
      </c>
      <c r="E31" s="56">
        <f>Phoenix!$C$108*10^(-3)</f>
        <v>25.221900000000002</v>
      </c>
      <c r="F31" s="56">
        <f>Atlanta!$C$108*10^(-3)</f>
        <v>24.627419999999997</v>
      </c>
      <c r="G31" s="56">
        <f>LosAngeles!$C$108*10^(-3)</f>
        <v>21.828980000000001</v>
      </c>
      <c r="H31" s="56">
        <f>LasVegas!$C$108*10^(-3)</f>
        <v>24.05171</v>
      </c>
      <c r="I31" s="56">
        <f>SanFrancisco!$C$108*10^(-3)</f>
        <v>18.075380000000003</v>
      </c>
      <c r="J31" s="56">
        <f>Baltimore!$C$108*10^(-3)</f>
        <v>22.882990000000003</v>
      </c>
      <c r="K31" s="56">
        <f>Albuquerque!$C$108*10^(-3)</f>
        <v>23.470459999999999</v>
      </c>
      <c r="L31" s="56">
        <f>Seattle!$C$108*10^(-3)</f>
        <v>20.266180000000002</v>
      </c>
      <c r="M31" s="56">
        <f>Chicago!$C$108*10^(-3)</f>
        <v>17.157250000000001</v>
      </c>
      <c r="N31" s="56">
        <f>Boulder!$C$108*10^(-3)</f>
        <v>15.888040000000002</v>
      </c>
      <c r="O31" s="56">
        <f>Minneapolis!$C$108*10^(-3)</f>
        <v>16.915839999999999</v>
      </c>
      <c r="P31" s="56">
        <f>Helena!$C$108*10^(-3)</f>
        <v>15.328870000000002</v>
      </c>
      <c r="Q31" s="56">
        <f>Duluth!$C$108*10^(-3)</f>
        <v>14.23546</v>
      </c>
      <c r="R31" s="56">
        <f>Fairbanks!$C$108*10^(-3)</f>
        <v>18.029259999999997</v>
      </c>
    </row>
    <row r="32" spans="1:19">
      <c r="A32" s="51"/>
      <c r="B32" s="55" t="str">
        <f>Miami!$A$109</f>
        <v>PSZ_1:4_COOLC DXCOIL</v>
      </c>
      <c r="C32" s="56">
        <f>Miami!$C$109*10^(-3)</f>
        <v>21.600720000000003</v>
      </c>
      <c r="D32" s="56">
        <f>Houston!$C$109*10^(-3)</f>
        <v>21.172000000000001</v>
      </c>
      <c r="E32" s="56">
        <f>Phoenix!$C$109*10^(-3)</f>
        <v>20.26202</v>
      </c>
      <c r="F32" s="56">
        <f>Atlanta!$C$109*10^(-3)</f>
        <v>19.539270000000002</v>
      </c>
      <c r="G32" s="56">
        <f>LosAngeles!$C$109*10^(-3)</f>
        <v>13.081850000000001</v>
      </c>
      <c r="H32" s="56">
        <f>LasVegas!$C$109*10^(-3)</f>
        <v>18.160979999999999</v>
      </c>
      <c r="I32" s="56">
        <f>SanFrancisco!$C$109*10^(-3)</f>
        <v>9.5432100000000002</v>
      </c>
      <c r="J32" s="56">
        <f>Baltimore!$C$109*10^(-3)</f>
        <v>18.927060000000001</v>
      </c>
      <c r="K32" s="56">
        <f>Albuquerque!$C$109*10^(-3)</f>
        <v>15.63048</v>
      </c>
      <c r="L32" s="56">
        <f>Seattle!$C$109*10^(-3)</f>
        <v>13.222659999999999</v>
      </c>
      <c r="M32" s="56">
        <f>Chicago!$C$109*10^(-3)</f>
        <v>24.583970000000001</v>
      </c>
      <c r="N32" s="56">
        <f>Boulder!$C$109*10^(-3)</f>
        <v>18.90662</v>
      </c>
      <c r="O32" s="56">
        <f>Minneapolis!$C$109*10^(-3)</f>
        <v>27.259130000000003</v>
      </c>
      <c r="P32" s="56">
        <f>Helena!$C$109*10^(-3)</f>
        <v>21.78378</v>
      </c>
      <c r="Q32" s="56">
        <f>Duluth!$C$109*10^(-3)</f>
        <v>28.31587</v>
      </c>
      <c r="R32" s="56">
        <f>Fairbanks!$C$109*10^(-3)</f>
        <v>26.98489</v>
      </c>
    </row>
    <row r="33" spans="1:18">
      <c r="A33" s="51"/>
      <c r="B33" s="55" t="str">
        <f>Miami!$A$110</f>
        <v>PSZ_1:5_COOLC DXCOIL</v>
      </c>
      <c r="C33" s="56">
        <f>Miami!$C$110*10^(-3)</f>
        <v>29.102730000000001</v>
      </c>
      <c r="D33" s="56">
        <f>Houston!$C$110*10^(-3)</f>
        <v>29.748880000000003</v>
      </c>
      <c r="E33" s="56">
        <f>Phoenix!$C$110*10^(-3)</f>
        <v>31.115259999999999</v>
      </c>
      <c r="F33" s="56">
        <f>Atlanta!$C$110*10^(-3)</f>
        <v>29.97522</v>
      </c>
      <c r="G33" s="56">
        <f>LosAngeles!$C$110*10^(-3)</f>
        <v>27.229209999999998</v>
      </c>
      <c r="H33" s="56">
        <f>LasVegas!$C$110*10^(-3)</f>
        <v>31.393919999999998</v>
      </c>
      <c r="I33" s="56">
        <f>SanFrancisco!$C$110*10^(-3)</f>
        <v>24.567640000000001</v>
      </c>
      <c r="J33" s="56">
        <f>Baltimore!$C$110*10^(-3)</f>
        <v>28.172139999999999</v>
      </c>
      <c r="K33" s="56">
        <f>Albuquerque!$C$110*10^(-3)</f>
        <v>31.2925</v>
      </c>
      <c r="L33" s="56">
        <f>Seattle!$C$110*10^(-3)</f>
        <v>25.841730000000002</v>
      </c>
      <c r="M33" s="56">
        <f>Chicago!$C$110*10^(-3)</f>
        <v>21.186040000000002</v>
      </c>
      <c r="N33" s="56">
        <f>Boulder!$C$110*10^(-3)</f>
        <v>21.757720000000003</v>
      </c>
      <c r="O33" s="56">
        <f>Minneapolis!$C$110*10^(-3)</f>
        <v>20.400020000000001</v>
      </c>
      <c r="P33" s="56">
        <f>Helena!$C$110*10^(-3)</f>
        <v>20.42182</v>
      </c>
      <c r="Q33" s="56">
        <f>Duluth!$C$110*10^(-3)</f>
        <v>18.381460000000001</v>
      </c>
      <c r="R33" s="56">
        <f>Fairbanks!$C$110*10^(-3)</f>
        <v>18.029139999999998</v>
      </c>
    </row>
    <row r="34" spans="1:18">
      <c r="A34" s="51"/>
      <c r="B34" s="55" t="str">
        <f>Miami!$A$111</f>
        <v>PSZ_2:1_COOLC DXCOIL</v>
      </c>
      <c r="C34" s="56">
        <f>Miami!$C$111*10^(-3)</f>
        <v>76.065730000000002</v>
      </c>
      <c r="D34" s="56">
        <f>Houston!$C$111*10^(-3)</f>
        <v>71.930679999999995</v>
      </c>
      <c r="E34" s="56">
        <f>Phoenix!$C$111*10^(-3)</f>
        <v>77.603380000000001</v>
      </c>
      <c r="F34" s="56">
        <f>Atlanta!$C$111*10^(-3)</f>
        <v>72.810050000000004</v>
      </c>
      <c r="G34" s="56">
        <f>LosAngeles!$C$111*10^(-3)</f>
        <v>69.813960000000009</v>
      </c>
      <c r="H34" s="56">
        <f>LasVegas!$C$111*10^(-3)</f>
        <v>66.346800000000002</v>
      </c>
      <c r="I34" s="56">
        <f>SanFrancisco!$C$111*10^(-3)</f>
        <v>64.488590000000002</v>
      </c>
      <c r="J34" s="56">
        <f>Baltimore!$C$111*10^(-3)</f>
        <v>77.24391</v>
      </c>
      <c r="K34" s="56">
        <f>Albuquerque!$C$111*10^(-3)</f>
        <v>67.621660000000006</v>
      </c>
      <c r="L34" s="56">
        <f>Seattle!$C$111*10^(-3)</f>
        <v>67.376100000000008</v>
      </c>
      <c r="M34" s="56">
        <f>Chicago!$C$111*10^(-3)</f>
        <v>76.333500000000001</v>
      </c>
      <c r="N34" s="56">
        <f>Boulder!$C$111*10^(-3)</f>
        <v>67.409710000000004</v>
      </c>
      <c r="O34" s="56">
        <f>Minneapolis!$C$111*10^(-3)</f>
        <v>76.05829</v>
      </c>
      <c r="P34" s="56">
        <f>Helena!$C$111*10^(-3)</f>
        <v>65.358159999999998</v>
      </c>
      <c r="Q34" s="56">
        <f>Duluth!$C$111*10^(-3)</f>
        <v>68.575710000000001</v>
      </c>
      <c r="R34" s="56">
        <f>Fairbanks!$C$111*10^(-3)</f>
        <v>67.66086</v>
      </c>
    </row>
    <row r="35" spans="1:18">
      <c r="A35" s="51"/>
      <c r="B35" s="55" t="str">
        <f>Miami!$A$112</f>
        <v>PSZ_2:2_COOLC DXCOIL</v>
      </c>
      <c r="C35" s="56">
        <f>Miami!$C$112*10^(-3)</f>
        <v>23.40897</v>
      </c>
      <c r="D35" s="56">
        <f>Houston!$C$112*10^(-3)</f>
        <v>26.093700000000002</v>
      </c>
      <c r="E35" s="56">
        <f>Phoenix!$C$112*10^(-3)</f>
        <v>29.762250000000002</v>
      </c>
      <c r="F35" s="56">
        <f>Atlanta!$C$112*10^(-3)</f>
        <v>27.298240000000003</v>
      </c>
      <c r="G35" s="56">
        <f>LosAngeles!$C$112*10^(-3)</f>
        <v>26.51661</v>
      </c>
      <c r="H35" s="56">
        <f>LasVegas!$C$112*10^(-3)</f>
        <v>28.584020000000002</v>
      </c>
      <c r="I35" s="56">
        <f>SanFrancisco!$C$112*10^(-3)</f>
        <v>35.635629999999999</v>
      </c>
      <c r="J35" s="56">
        <f>Baltimore!$C$112*10^(-3)</f>
        <v>29.849630000000001</v>
      </c>
      <c r="K35" s="56">
        <f>Albuquerque!$C$112*10^(-3)</f>
        <v>24.945970000000003</v>
      </c>
      <c r="L35" s="56">
        <f>Seattle!$C$112*10^(-3)</f>
        <v>35.748150000000003</v>
      </c>
      <c r="M35" s="56">
        <f>Chicago!$C$112*10^(-3)</f>
        <v>22.826270000000001</v>
      </c>
      <c r="N35" s="56">
        <f>Boulder!$C$112*10^(-3)</f>
        <v>19.441400000000002</v>
      </c>
      <c r="O35" s="56">
        <f>Minneapolis!$C$112*10^(-3)</f>
        <v>24.735810000000001</v>
      </c>
      <c r="P35" s="56">
        <f>Helena!$C$112*10^(-3)</f>
        <v>23.016960000000001</v>
      </c>
      <c r="Q35" s="56">
        <f>Duluth!$C$112*10^(-3)</f>
        <v>24.68018</v>
      </c>
      <c r="R35" s="56">
        <f>Fairbanks!$C$112*10^(-3)</f>
        <v>28.880240000000001</v>
      </c>
    </row>
    <row r="36" spans="1:18">
      <c r="A36" s="51"/>
      <c r="B36" s="55" t="str">
        <f>Miami!$A$113</f>
        <v>PSZ_2:3_COOLC DXCOIL</v>
      </c>
      <c r="C36" s="56">
        <f>Miami!$C$113*10^(-3)</f>
        <v>26.721959999999999</v>
      </c>
      <c r="D36" s="56">
        <f>Houston!$C$113*10^(-3)</f>
        <v>26.465590000000002</v>
      </c>
      <c r="E36" s="56">
        <f>Phoenix!$C$113*10^(-3)</f>
        <v>28.964759999999998</v>
      </c>
      <c r="F36" s="56">
        <f>Atlanta!$C$113*10^(-3)</f>
        <v>27.154140000000002</v>
      </c>
      <c r="G36" s="56">
        <f>LosAngeles!$C$113*10^(-3)</f>
        <v>23.866650000000003</v>
      </c>
      <c r="H36" s="56">
        <f>LasVegas!$C$113*10^(-3)</f>
        <v>27.910919999999997</v>
      </c>
      <c r="I36" s="56">
        <f>SanFrancisco!$C$113*10^(-3)</f>
        <v>20.932200000000002</v>
      </c>
      <c r="J36" s="56">
        <f>Baltimore!$C$113*10^(-3)</f>
        <v>25.357290000000003</v>
      </c>
      <c r="K36" s="56">
        <f>Albuquerque!$C$113*10^(-3)</f>
        <v>26.476950000000002</v>
      </c>
      <c r="L36" s="56">
        <f>Seattle!$C$113*10^(-3)</f>
        <v>23.163130000000002</v>
      </c>
      <c r="M36" s="56">
        <f>Chicago!$C$113*10^(-3)</f>
        <v>19.56748</v>
      </c>
      <c r="N36" s="56">
        <f>Boulder!$C$113*10^(-3)</f>
        <v>18.87388</v>
      </c>
      <c r="O36" s="56">
        <f>Minneapolis!$C$113*10^(-3)</f>
        <v>19.23959</v>
      </c>
      <c r="P36" s="56">
        <f>Helena!$C$113*10^(-3)</f>
        <v>18.469540000000002</v>
      </c>
      <c r="Q36" s="56">
        <f>Duluth!$C$113*10^(-3)</f>
        <v>17.495000000000001</v>
      </c>
      <c r="R36" s="56">
        <f>Fairbanks!$C$113*10^(-3)</f>
        <v>19.087400000000002</v>
      </c>
    </row>
    <row r="37" spans="1:18">
      <c r="A37" s="51"/>
      <c r="B37" s="55" t="str">
        <f>Miami!$A$114</f>
        <v>PSZ_2:4_COOLC DXCOIL</v>
      </c>
      <c r="C37" s="56">
        <f>Miami!$C$114*10^(-3)</f>
        <v>24.298400000000001</v>
      </c>
      <c r="D37" s="56">
        <f>Houston!$C$114*10^(-3)</f>
        <v>23.975709999999999</v>
      </c>
      <c r="E37" s="56">
        <f>Phoenix!$C$114*10^(-3)</f>
        <v>24.539180000000002</v>
      </c>
      <c r="F37" s="56">
        <f>Atlanta!$C$114*10^(-3)</f>
        <v>22.48002</v>
      </c>
      <c r="G37" s="56">
        <f>LosAngeles!$C$114*10^(-3)</f>
        <v>15.545170000000001</v>
      </c>
      <c r="H37" s="56">
        <f>LasVegas!$C$114*10^(-3)</f>
        <v>22.453530000000001</v>
      </c>
      <c r="I37" s="56">
        <f>SanFrancisco!$C$114*10^(-3)</f>
        <v>12.9489</v>
      </c>
      <c r="J37" s="56">
        <f>Baltimore!$C$114*10^(-3)</f>
        <v>21.893430000000002</v>
      </c>
      <c r="K37" s="56">
        <f>Albuquerque!$C$114*10^(-3)</f>
        <v>19.387119999999999</v>
      </c>
      <c r="L37" s="56">
        <f>Seattle!$C$114*10^(-3)</f>
        <v>15.167440000000001</v>
      </c>
      <c r="M37" s="56">
        <f>Chicago!$C$114*10^(-3)</f>
        <v>22.212209999999999</v>
      </c>
      <c r="N37" s="56">
        <f>Boulder!$C$114*10^(-3)</f>
        <v>19.367520000000003</v>
      </c>
      <c r="O37" s="56">
        <f>Minneapolis!$C$114*10^(-3)</f>
        <v>24.992640000000002</v>
      </c>
      <c r="P37" s="56">
        <f>Helena!$C$114*10^(-3)</f>
        <v>22.76943</v>
      </c>
      <c r="Q37" s="56">
        <f>Duluth!$C$114*10^(-3)</f>
        <v>27.256799999999998</v>
      </c>
      <c r="R37" s="56">
        <f>Fairbanks!$C$114*10^(-3)</f>
        <v>28.676150000000003</v>
      </c>
    </row>
    <row r="38" spans="1:18">
      <c r="A38" s="51"/>
      <c r="B38" s="55" t="str">
        <f>Miami!$A$115</f>
        <v>PSZ_2:5_COOLC DXCOIL</v>
      </c>
      <c r="C38" s="56">
        <f>Miami!$C$115*10^(-3)</f>
        <v>30.831140000000001</v>
      </c>
      <c r="D38" s="56">
        <f>Houston!$C$115*10^(-3)</f>
        <v>31.631580000000003</v>
      </c>
      <c r="E38" s="56">
        <f>Phoenix!$C$115*10^(-3)</f>
        <v>34.496679999999998</v>
      </c>
      <c r="F38" s="56">
        <f>Atlanta!$C$115*10^(-3)</f>
        <v>32.270780000000002</v>
      </c>
      <c r="G38" s="56">
        <f>LosAngeles!$C$115*10^(-3)</f>
        <v>29.065020000000001</v>
      </c>
      <c r="H38" s="56">
        <f>LasVegas!$C$115*10^(-3)</f>
        <v>34.748410000000007</v>
      </c>
      <c r="I38" s="56">
        <f>SanFrancisco!$C$115*10^(-3)</f>
        <v>27.060560000000002</v>
      </c>
      <c r="J38" s="56">
        <f>Baltimore!$C$115*10^(-3)</f>
        <v>30.407139999999998</v>
      </c>
      <c r="K38" s="56">
        <f>Albuquerque!$C$115*10^(-3)</f>
        <v>34.05594</v>
      </c>
      <c r="L38" s="56">
        <f>Seattle!$C$115*10^(-3)</f>
        <v>28.548830000000002</v>
      </c>
      <c r="M38" s="56">
        <f>Chicago!$C$115*10^(-3)</f>
        <v>23.265550000000001</v>
      </c>
      <c r="N38" s="56">
        <f>Boulder!$C$115*10^(-3)</f>
        <v>24.5351</v>
      </c>
      <c r="O38" s="56">
        <f>Minneapolis!$C$115*10^(-3)</f>
        <v>22.442029999999999</v>
      </c>
      <c r="P38" s="56">
        <f>Helena!$C$115*10^(-3)</f>
        <v>23.267779999999998</v>
      </c>
      <c r="Q38" s="56">
        <f>Duluth!$C$115*10^(-3)</f>
        <v>21.253740000000001</v>
      </c>
      <c r="R38" s="56">
        <f>Fairbanks!$C$115*10^(-3)</f>
        <v>19.32713</v>
      </c>
    </row>
    <row r="39" spans="1:18">
      <c r="A39" s="51"/>
      <c r="B39" s="55" t="str">
        <f>Miami!$A$116</f>
        <v>PSZ_3:1_COOLC DXCOIL</v>
      </c>
      <c r="C39" s="56">
        <f>Miami!$C$116*10^(-3)</f>
        <v>75.502080000000007</v>
      </c>
      <c r="D39" s="56">
        <f>Houston!$C$116*10^(-3)</f>
        <v>85.27488000000001</v>
      </c>
      <c r="E39" s="56">
        <f>Phoenix!$C$116*10^(-3)</f>
        <v>78.600340000000003</v>
      </c>
      <c r="F39" s="56">
        <f>Atlanta!$C$116*10^(-3)</f>
        <v>81.979789999999994</v>
      </c>
      <c r="G39" s="56">
        <f>LosAngeles!$C$116*10^(-3)</f>
        <v>65.493679999999998</v>
      </c>
      <c r="H39" s="56">
        <f>LasVegas!$C$116*10^(-3)</f>
        <v>79.988160000000008</v>
      </c>
      <c r="I39" s="56">
        <f>SanFrancisco!$C$116*10^(-3)</f>
        <v>54.247030000000002</v>
      </c>
      <c r="J39" s="56">
        <f>Baltimore!$C$116*10^(-3)</f>
        <v>73.782139999999998</v>
      </c>
      <c r="K39" s="56">
        <f>Albuquerque!$C$116*10^(-3)</f>
        <v>66.38591000000001</v>
      </c>
      <c r="L39" s="56">
        <f>Seattle!$C$116*10^(-3)</f>
        <v>59.769330000000004</v>
      </c>
      <c r="M39" s="56">
        <f>Chicago!$C$116*10^(-3)</f>
        <v>73.431950000000001</v>
      </c>
      <c r="N39" s="56">
        <f>Boulder!$C$116*10^(-3)</f>
        <v>58.310120000000005</v>
      </c>
      <c r="O39" s="56">
        <f>Minneapolis!$C$116*10^(-3)</f>
        <v>73.643050000000002</v>
      </c>
      <c r="P39" s="56">
        <f>Helena!$C$116*10^(-3)</f>
        <v>55.496699999999997</v>
      </c>
      <c r="Q39" s="56">
        <f>Duluth!$C$116*10^(-3)</f>
        <v>61.645490000000002</v>
      </c>
      <c r="R39" s="56">
        <f>Fairbanks!$C$116*10^(-3)</f>
        <v>68.615160000000003</v>
      </c>
    </row>
    <row r="40" spans="1:18">
      <c r="A40" s="51"/>
      <c r="B40" s="55" t="str">
        <f>Miami!$A$117</f>
        <v>PSZ_3:2_COOLC DXCOIL</v>
      </c>
      <c r="C40" s="56">
        <f>Miami!$C$117*10^(-3)</f>
        <v>25.600639999999999</v>
      </c>
      <c r="D40" s="56">
        <f>Houston!$C$117*10^(-3)</f>
        <v>28.44595</v>
      </c>
      <c r="E40" s="56">
        <f>Phoenix!$C$117*10^(-3)</f>
        <v>32.838000000000001</v>
      </c>
      <c r="F40" s="56">
        <f>Atlanta!$C$117*10^(-3)</f>
        <v>29.480060000000002</v>
      </c>
      <c r="G40" s="56">
        <f>LosAngeles!$C$117*10^(-3)</f>
        <v>27.23639</v>
      </c>
      <c r="H40" s="56">
        <f>LasVegas!$C$117*10^(-3)</f>
        <v>31.271060000000002</v>
      </c>
      <c r="I40" s="56">
        <f>SanFrancisco!$C$117*10^(-3)</f>
        <v>35.654859999999999</v>
      </c>
      <c r="J40" s="56">
        <f>Baltimore!$C$117*10^(-3)</f>
        <v>31.12781</v>
      </c>
      <c r="K40" s="56">
        <f>Albuquerque!$C$117*10^(-3)</f>
        <v>25.865150000000003</v>
      </c>
      <c r="L40" s="56">
        <f>Seattle!$C$117*10^(-3)</f>
        <v>36.127319999999997</v>
      </c>
      <c r="M40" s="56">
        <f>Chicago!$C$117*10^(-3)</f>
        <v>30.330439999999999</v>
      </c>
      <c r="N40" s="56">
        <f>Boulder!$C$117*10^(-3)</f>
        <v>26.515940000000001</v>
      </c>
      <c r="O40" s="56">
        <f>Minneapolis!$C$117*10^(-3)</f>
        <v>33.047429999999999</v>
      </c>
      <c r="P40" s="56">
        <f>Helena!$C$117*10^(-3)</f>
        <v>31.217669999999998</v>
      </c>
      <c r="Q40" s="56">
        <f>Duluth!$C$117*10^(-3)</f>
        <v>33.403870000000005</v>
      </c>
      <c r="R40" s="56">
        <f>Fairbanks!$C$117*10^(-3)</f>
        <v>39.152080000000005</v>
      </c>
    </row>
    <row r="41" spans="1:18">
      <c r="A41" s="51"/>
      <c r="B41" s="55" t="str">
        <f>Miami!$A$118</f>
        <v>PSZ_3:3_COOLC DXCOIL</v>
      </c>
      <c r="C41" s="56">
        <f>Miami!$C$118*10^(-3)</f>
        <v>26.219560000000001</v>
      </c>
      <c r="D41" s="56">
        <f>Houston!$C$118*10^(-3)</f>
        <v>25.824450000000002</v>
      </c>
      <c r="E41" s="56">
        <f>Phoenix!$C$118*10^(-3)</f>
        <v>28.712800000000001</v>
      </c>
      <c r="F41" s="56">
        <f>Atlanta!$C$118*10^(-3)</f>
        <v>26.40334</v>
      </c>
      <c r="G41" s="56">
        <f>LosAngeles!$C$118*10^(-3)</f>
        <v>22.42238</v>
      </c>
      <c r="H41" s="56">
        <f>LasVegas!$C$118*10^(-3)</f>
        <v>27.042159999999999</v>
      </c>
      <c r="I41" s="56">
        <f>SanFrancisco!$C$118*10^(-3)</f>
        <v>19.093799999999998</v>
      </c>
      <c r="J41" s="56">
        <f>Baltimore!$C$118*10^(-3)</f>
        <v>24.405390000000001</v>
      </c>
      <c r="K41" s="56">
        <f>Albuquerque!$C$118*10^(-3)</f>
        <v>24.153380000000002</v>
      </c>
      <c r="L41" s="56">
        <f>Seattle!$C$118*10^(-3)</f>
        <v>21.587910000000001</v>
      </c>
      <c r="M41" s="56">
        <f>Chicago!$C$118*10^(-3)</f>
        <v>18.845269999999999</v>
      </c>
      <c r="N41" s="56">
        <f>Boulder!$C$118*10^(-3)</f>
        <v>17.34029</v>
      </c>
      <c r="O41" s="56">
        <f>Minneapolis!$C$118*10^(-3)</f>
        <v>19.154319999999998</v>
      </c>
      <c r="P41" s="56">
        <f>Helena!$C$118*10^(-3)</f>
        <v>20.421099999999999</v>
      </c>
      <c r="Q41" s="56">
        <f>Duluth!$C$118*10^(-3)</f>
        <v>20.335990000000002</v>
      </c>
      <c r="R41" s="56">
        <f>Fairbanks!$C$118*10^(-3)</f>
        <v>25.582150000000002</v>
      </c>
    </row>
    <row r="42" spans="1:18">
      <c r="A42" s="51"/>
      <c r="B42" s="55" t="str">
        <f>Miami!$A$119</f>
        <v>PSZ_3:4_COOLC DXCOIL</v>
      </c>
      <c r="C42" s="56">
        <f>Miami!$C$119*10^(-3)</f>
        <v>26.885650000000002</v>
      </c>
      <c r="D42" s="56">
        <f>Houston!$C$119*10^(-3)</f>
        <v>26.888580000000001</v>
      </c>
      <c r="E42" s="56">
        <f>Phoenix!$C$119*10^(-3)</f>
        <v>28.13157</v>
      </c>
      <c r="F42" s="56">
        <f>Atlanta!$C$119*10^(-3)</f>
        <v>25.205220000000001</v>
      </c>
      <c r="G42" s="56">
        <f>LosAngeles!$C$119*10^(-3)</f>
        <v>17.03735</v>
      </c>
      <c r="H42" s="56">
        <f>LasVegas!$C$119*10^(-3)</f>
        <v>26.239540000000002</v>
      </c>
      <c r="I42" s="56">
        <f>SanFrancisco!$C$119*10^(-3)</f>
        <v>13.83423</v>
      </c>
      <c r="J42" s="56">
        <f>Baltimore!$C$119*10^(-3)</f>
        <v>24.1892</v>
      </c>
      <c r="K42" s="56">
        <f>Albuquerque!$C$119*10^(-3)</f>
        <v>22.24718</v>
      </c>
      <c r="L42" s="56">
        <f>Seattle!$C$119*10^(-3)</f>
        <v>17.294220000000003</v>
      </c>
      <c r="M42" s="56">
        <f>Chicago!$C$119*10^(-3)</f>
        <v>31.507650000000002</v>
      </c>
      <c r="N42" s="56">
        <f>Boulder!$C$119*10^(-3)</f>
        <v>26.486080000000001</v>
      </c>
      <c r="O42" s="56">
        <f>Minneapolis!$C$119*10^(-3)</f>
        <v>35.227730000000001</v>
      </c>
      <c r="P42" s="56">
        <f>Helena!$C$119*10^(-3)</f>
        <v>31.033909999999999</v>
      </c>
      <c r="Q42" s="56">
        <f>Duluth!$C$119*10^(-3)</f>
        <v>36.119150000000005</v>
      </c>
      <c r="R42" s="56">
        <f>Fairbanks!$C$119*10^(-3)</f>
        <v>39.024440000000006</v>
      </c>
    </row>
    <row r="43" spans="1:18">
      <c r="A43" s="51"/>
      <c r="B43" s="55" t="str">
        <f>Miami!$A$120</f>
        <v>PSZ_3:5_COOLC DXCOIL</v>
      </c>
      <c r="C43" s="56">
        <f>Miami!$C$120*10^(-3)</f>
        <v>32.68938</v>
      </c>
      <c r="D43" s="56">
        <f>Houston!$C$120*10^(-3)</f>
        <v>33.918160000000007</v>
      </c>
      <c r="E43" s="56">
        <f>Phoenix!$C$120*10^(-3)</f>
        <v>37.433070000000001</v>
      </c>
      <c r="F43" s="56">
        <f>Atlanta!$C$120*10^(-3)</f>
        <v>34.481010000000005</v>
      </c>
      <c r="G43" s="56">
        <f>LosAngeles!$C$120*10^(-3)</f>
        <v>30.121960000000001</v>
      </c>
      <c r="H43" s="56">
        <f>LasVegas!$C$120*10^(-3)</f>
        <v>37.24832</v>
      </c>
      <c r="I43" s="56">
        <f>SanFrancisco!$C$120*10^(-3)</f>
        <v>27.57095</v>
      </c>
      <c r="J43" s="56">
        <f>Baltimore!$C$120*10^(-3)</f>
        <v>32.051400000000001</v>
      </c>
      <c r="K43" s="56">
        <f>Albuquerque!$C$120*10^(-3)</f>
        <v>35.6173</v>
      </c>
      <c r="L43" s="56">
        <f>Seattle!$C$120*10^(-3)</f>
        <v>29.507330000000003</v>
      </c>
      <c r="M43" s="56">
        <f>Chicago!$C$120*10^(-3)</f>
        <v>24.405110000000001</v>
      </c>
      <c r="N43" s="56">
        <f>Boulder!$C$120*10^(-3)</f>
        <v>25.51145</v>
      </c>
      <c r="O43" s="56">
        <f>Minneapolis!$C$120*10^(-3)</f>
        <v>23.216740000000001</v>
      </c>
      <c r="P43" s="56">
        <f>Helena!$C$120*10^(-3)</f>
        <v>23.793369999999999</v>
      </c>
      <c r="Q43" s="56">
        <f>Duluth!$C$120*10^(-3)</f>
        <v>21.735560000000003</v>
      </c>
      <c r="R43" s="56">
        <f>Fairbanks!$C$120*10^(-3)</f>
        <v>25.581560000000003</v>
      </c>
    </row>
    <row r="44" spans="1:18">
      <c r="A44" s="51"/>
      <c r="B44" s="55" t="s">
        <v>243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</row>
    <row r="45" spans="1:18">
      <c r="A45" s="51"/>
      <c r="B45" s="55" t="str">
        <f>Miami!$A$123</f>
        <v>PSZ_1:1_HEATC</v>
      </c>
      <c r="C45" s="56">
        <f>Miami!$C$123*10^(-3)</f>
        <v>95.28152</v>
      </c>
      <c r="D45" s="56">
        <f>Houston!$C$123*10^(-3)</f>
        <v>100.17458999999999</v>
      </c>
      <c r="E45" s="56">
        <f>Phoenix!$C$123*10^(-3)</f>
        <v>89.00797</v>
      </c>
      <c r="F45" s="56">
        <f>Atlanta!$C$123*10^(-3)</f>
        <v>101.45989999999999</v>
      </c>
      <c r="G45" s="56">
        <f>LosAngeles!$C$123*10^(-3)</f>
        <v>83.286429999999996</v>
      </c>
      <c r="H45" s="56">
        <f>LasVegas!$C$123*10^(-3)</f>
        <v>88.158289999999994</v>
      </c>
      <c r="I45" s="56">
        <f>SanFrancisco!$C$123*10^(-3)</f>
        <v>78.93759</v>
      </c>
      <c r="J45" s="56">
        <f>Baltimore!$C$123*10^(-3)</f>
        <v>95.38927000000001</v>
      </c>
      <c r="K45" s="56">
        <f>Albuquerque!$C$123*10^(-3)</f>
        <v>89.313220000000001</v>
      </c>
      <c r="L45" s="56">
        <f>Seattle!$C$123*10^(-3)</f>
        <v>89.058790000000002</v>
      </c>
      <c r="M45" s="56">
        <f>Chicago!$C$123*10^(-3)</f>
        <v>100.55364999999999</v>
      </c>
      <c r="N45" s="56">
        <f>Boulder!$C$123*10^(-3)</f>
        <v>92.293440000000004</v>
      </c>
      <c r="O45" s="56">
        <f>Minneapolis!$C$123*10^(-3)</f>
        <v>102.67425</v>
      </c>
      <c r="P45" s="56">
        <f>Helena!$C$123*10^(-3)</f>
        <v>97.990570000000005</v>
      </c>
      <c r="Q45" s="56">
        <f>Duluth!$C$123*10^(-3)</f>
        <v>101.05085000000001</v>
      </c>
      <c r="R45" s="56">
        <f>Fairbanks!$C$123*10^(-3)</f>
        <v>103.80036</v>
      </c>
    </row>
    <row r="46" spans="1:18">
      <c r="A46" s="51"/>
      <c r="B46" s="55" t="str">
        <f>Miami!$A$124</f>
        <v>PSZ_1:2_HEATC</v>
      </c>
      <c r="C46" s="56">
        <f>Miami!$C$124*10^(-3)</f>
        <v>23.457000000000001</v>
      </c>
      <c r="D46" s="56">
        <f>Houston!$C$124*10^(-3)</f>
        <v>28.735279999999999</v>
      </c>
      <c r="E46" s="56">
        <f>Phoenix!$C$124*10^(-3)</f>
        <v>32.286819999999999</v>
      </c>
      <c r="F46" s="56">
        <f>Atlanta!$C$124*10^(-3)</f>
        <v>31.94107</v>
      </c>
      <c r="G46" s="56">
        <f>LosAngeles!$C$124*10^(-3)</f>
        <v>34.638800000000003</v>
      </c>
      <c r="H46" s="56">
        <f>LasVegas!$C$124*10^(-3)</f>
        <v>32.773330000000001</v>
      </c>
      <c r="I46" s="56">
        <f>SanFrancisco!$C$124*10^(-3)</f>
        <v>45.707900000000002</v>
      </c>
      <c r="J46" s="56">
        <f>Baltimore!$C$124*10^(-3)</f>
        <v>36.79533</v>
      </c>
      <c r="K46" s="56">
        <f>Albuquerque!$C$124*10^(-3)</f>
        <v>27.121590000000001</v>
      </c>
      <c r="L46" s="56">
        <f>Seattle!$C$124*10^(-3)</f>
        <v>46.182629999999996</v>
      </c>
      <c r="M46" s="56">
        <f>Chicago!$C$124*10^(-3)</f>
        <v>29.322830000000003</v>
      </c>
      <c r="N46" s="56">
        <f>Boulder!$C$124*10^(-3)</f>
        <v>24.99567</v>
      </c>
      <c r="O46" s="56">
        <f>Minneapolis!$C$124*10^(-3)</f>
        <v>33.054739999999995</v>
      </c>
      <c r="P46" s="56">
        <f>Helena!$C$124*10^(-3)</f>
        <v>31.512139999999999</v>
      </c>
      <c r="Q46" s="56">
        <f>Duluth!$C$124*10^(-3)</f>
        <v>34.74924</v>
      </c>
      <c r="R46" s="56">
        <f>Fairbanks!$C$124*10^(-3)</f>
        <v>45.649250000000002</v>
      </c>
    </row>
    <row r="47" spans="1:18">
      <c r="A47" s="51"/>
      <c r="B47" s="55" t="str">
        <f>Miami!$A$125</f>
        <v>PSZ_1:3_HEATC</v>
      </c>
      <c r="C47" s="56">
        <f>Miami!$C$125*10^(-3)</f>
        <v>34.649430000000002</v>
      </c>
      <c r="D47" s="56">
        <f>Houston!$C$125*10^(-3)</f>
        <v>35.255910000000007</v>
      </c>
      <c r="E47" s="56">
        <f>Phoenix!$C$125*10^(-3)</f>
        <v>35.14085</v>
      </c>
      <c r="F47" s="56">
        <f>Atlanta!$C$125*10^(-3)</f>
        <v>35.292940000000002</v>
      </c>
      <c r="G47" s="56">
        <f>LosAngeles!$C$125*10^(-3)</f>
        <v>31.435639999999999</v>
      </c>
      <c r="H47" s="56">
        <f>LasVegas!$C$125*10^(-3)</f>
        <v>32.661940000000001</v>
      </c>
      <c r="I47" s="56">
        <f>SanFrancisco!$C$125*10^(-3)</f>
        <v>26.617810000000002</v>
      </c>
      <c r="J47" s="56">
        <f>Baltimore!$C$125*10^(-3)</f>
        <v>34.234209999999997</v>
      </c>
      <c r="K47" s="56">
        <f>Albuquerque!$C$125*10^(-3)</f>
        <v>28.929770000000001</v>
      </c>
      <c r="L47" s="56">
        <f>Seattle!$C$125*10^(-3)</f>
        <v>29.903700000000001</v>
      </c>
      <c r="M47" s="56">
        <f>Chicago!$C$125*10^(-3)</f>
        <v>25.59291</v>
      </c>
      <c r="N47" s="56">
        <f>Boulder!$C$125*10^(-3)</f>
        <v>20.903089999999999</v>
      </c>
      <c r="O47" s="56">
        <f>Minneapolis!$C$125*10^(-3)</f>
        <v>25.843119999999999</v>
      </c>
      <c r="P47" s="56">
        <f>Helena!$C$125*10^(-3)</f>
        <v>22.048900000000003</v>
      </c>
      <c r="Q47" s="56">
        <f>Duluth!$C$125*10^(-3)</f>
        <v>22.85202</v>
      </c>
      <c r="R47" s="56">
        <f>Fairbanks!$C$125*10^(-3)</f>
        <v>29.992010000000001</v>
      </c>
    </row>
    <row r="48" spans="1:18">
      <c r="A48" s="51"/>
      <c r="B48" s="55" t="str">
        <f>Miami!$A$126</f>
        <v>PSZ_1:4_HEATC</v>
      </c>
      <c r="C48" s="56">
        <f>Miami!$C$126*10^(-3)</f>
        <v>25.551300000000001</v>
      </c>
      <c r="D48" s="56">
        <f>Houston!$C$126*10^(-3)</f>
        <v>26.570180000000001</v>
      </c>
      <c r="E48" s="56">
        <f>Phoenix!$C$126*10^(-3)</f>
        <v>26.008599999999998</v>
      </c>
      <c r="F48" s="56">
        <f>Atlanta!$C$126*10^(-3)</f>
        <v>25.777810000000002</v>
      </c>
      <c r="G48" s="56">
        <f>LosAngeles!$C$126*10^(-3)</f>
        <v>17.172900000000002</v>
      </c>
      <c r="H48" s="56">
        <f>LasVegas!$C$126*10^(-3)</f>
        <v>25.015169999999998</v>
      </c>
      <c r="I48" s="56">
        <f>SanFrancisco!$C$126*10^(-3)</f>
        <v>14.239739999999999</v>
      </c>
      <c r="J48" s="56">
        <f>Baltimore!$C$126*10^(-3)</f>
        <v>25.423849999999998</v>
      </c>
      <c r="K48" s="56">
        <f>Albuquerque!$C$126*10^(-3)</f>
        <v>21.192550000000001</v>
      </c>
      <c r="L48" s="56">
        <f>Seattle!$C$126*10^(-3)</f>
        <v>19.710419999999999</v>
      </c>
      <c r="M48" s="56">
        <f>Chicago!$C$126*10^(-3)</f>
        <v>29.109690000000001</v>
      </c>
      <c r="N48" s="56">
        <f>Boulder!$C$126*10^(-3)</f>
        <v>24.880279999999999</v>
      </c>
      <c r="O48" s="56">
        <f>Minneapolis!$C$126*10^(-3)</f>
        <v>32.716450000000002</v>
      </c>
      <c r="P48" s="56">
        <f>Helena!$C$126*10^(-3)</f>
        <v>31.188990000000004</v>
      </c>
      <c r="Q48" s="56">
        <f>Duluth!$C$126*10^(-3)</f>
        <v>34.399760000000001</v>
      </c>
      <c r="R48" s="56">
        <f>Fairbanks!$C$126*10^(-3)</f>
        <v>45.331430000000005</v>
      </c>
    </row>
    <row r="49" spans="1:18">
      <c r="A49" s="51"/>
      <c r="B49" s="55" t="str">
        <f>Miami!$A$127</f>
        <v>PSZ_1:5_HEATC</v>
      </c>
      <c r="C49" s="56">
        <f>Miami!$C$127*10^(-3)</f>
        <v>40.890210000000003</v>
      </c>
      <c r="D49" s="56">
        <f>Houston!$C$127*10^(-3)</f>
        <v>42.813670000000002</v>
      </c>
      <c r="E49" s="56">
        <f>Phoenix!$C$127*10^(-3)</f>
        <v>43.004580000000004</v>
      </c>
      <c r="F49" s="56">
        <f>Atlanta!$C$127*10^(-3)</f>
        <v>42.450650000000003</v>
      </c>
      <c r="G49" s="56">
        <f>LosAngeles!$C$127*10^(-3)</f>
        <v>38.908999999999999</v>
      </c>
      <c r="H49" s="56">
        <f>LasVegas!$C$127*10^(-3)</f>
        <v>42.085320000000003</v>
      </c>
      <c r="I49" s="56">
        <f>SanFrancisco!$C$127*10^(-3)</f>
        <v>35.632069999999999</v>
      </c>
      <c r="J49" s="56">
        <f>Baltimore!$C$127*10^(-3)</f>
        <v>41.652120000000004</v>
      </c>
      <c r="K49" s="56">
        <f>Albuquerque!$C$127*10^(-3)</f>
        <v>37.86833</v>
      </c>
      <c r="L49" s="56">
        <f>Seattle!$C$127*10^(-3)</f>
        <v>37.539550000000006</v>
      </c>
      <c r="M49" s="56">
        <f>Chicago!$C$127*10^(-3)</f>
        <v>31.002549999999999</v>
      </c>
      <c r="N49" s="56">
        <f>Boulder!$C$127*10^(-3)</f>
        <v>27.598880000000001</v>
      </c>
      <c r="O49" s="56">
        <f>Minneapolis!$C$127*10^(-3)</f>
        <v>30.715900000000001</v>
      </c>
      <c r="P49" s="56">
        <f>Helena!$C$127*10^(-3)</f>
        <v>28.185169999999999</v>
      </c>
      <c r="Q49" s="56">
        <f>Duluth!$C$127*10^(-3)</f>
        <v>28.325040000000001</v>
      </c>
      <c r="R49" s="56">
        <f>Fairbanks!$C$127*10^(-3)</f>
        <v>29.991490000000002</v>
      </c>
    </row>
    <row r="50" spans="1:18">
      <c r="A50" s="51"/>
      <c r="B50" s="55" t="str">
        <f>Miami!$A$128</f>
        <v>PSZ_2:1_HEATC</v>
      </c>
      <c r="C50" s="56">
        <f>Miami!$C$128*10^(-3)</f>
        <v>92.830929999999995</v>
      </c>
      <c r="D50" s="56">
        <f>Houston!$C$128*10^(-3)</f>
        <v>98.742500000000007</v>
      </c>
      <c r="E50" s="56">
        <f>Phoenix!$C$128*10^(-3)</f>
        <v>108.59842</v>
      </c>
      <c r="F50" s="56">
        <f>Atlanta!$C$128*10^(-3)</f>
        <v>101.21406</v>
      </c>
      <c r="G50" s="56">
        <f>LosAngeles!$C$128*10^(-3)</f>
        <v>101.89830000000001</v>
      </c>
      <c r="H50" s="56">
        <f>LasVegas!$C$128*10^(-3)</f>
        <v>98.286609999999996</v>
      </c>
      <c r="I50" s="56">
        <f>SanFrancisco!$C$128*10^(-3)</f>
        <v>100.91777</v>
      </c>
      <c r="J50" s="56">
        <f>Baltimore!$C$128*10^(-3)</f>
        <v>117.47864</v>
      </c>
      <c r="K50" s="56">
        <f>Albuquerque!$C$128*10^(-3)</f>
        <v>93.048919999999995</v>
      </c>
      <c r="L50" s="56">
        <f>Seattle!$C$128*10^(-3)</f>
        <v>108.34038000000001</v>
      </c>
      <c r="M50" s="56">
        <f>Chicago!$C$128*10^(-3)</f>
        <v>122.22833</v>
      </c>
      <c r="N50" s="56">
        <f>Boulder!$C$128*10^(-3)</f>
        <v>97.683809999999994</v>
      </c>
      <c r="O50" s="56">
        <f>Minneapolis!$C$128*10^(-3)</f>
        <v>125.01203</v>
      </c>
      <c r="P50" s="56">
        <f>Helena!$C$128*10^(-3)</f>
        <v>105.52867000000001</v>
      </c>
      <c r="Q50" s="56">
        <f>Duluth!$C$128*10^(-3)</f>
        <v>120.89664</v>
      </c>
      <c r="R50" s="56">
        <f>Fairbanks!$C$128*10^(-3)</f>
        <v>132.47079000000002</v>
      </c>
    </row>
    <row r="51" spans="1:18">
      <c r="A51" s="51"/>
      <c r="B51" s="55" t="str">
        <f>Miami!$A$129</f>
        <v>PSZ_2:2_HEATC</v>
      </c>
      <c r="C51" s="56">
        <f>Miami!$C$129*10^(-3)</f>
        <v>27.749029999999998</v>
      </c>
      <c r="D51" s="56">
        <f>Houston!$C$129*10^(-3)</f>
        <v>33.16151</v>
      </c>
      <c r="E51" s="56">
        <f>Phoenix!$C$129*10^(-3)</f>
        <v>39.187059999999995</v>
      </c>
      <c r="F51" s="56">
        <f>Atlanta!$C$129*10^(-3)</f>
        <v>36.706519999999998</v>
      </c>
      <c r="G51" s="56">
        <f>LosAngeles!$C$129*10^(-3)</f>
        <v>38.633499999999998</v>
      </c>
      <c r="H51" s="56">
        <f>LasVegas!$C$129*10^(-3)</f>
        <v>39.517410000000005</v>
      </c>
      <c r="I51" s="56">
        <f>SanFrancisco!$C$129*10^(-3)</f>
        <v>51.880760000000002</v>
      </c>
      <c r="J51" s="56">
        <f>Baltimore!$C$129*10^(-3)</f>
        <v>41.649120000000003</v>
      </c>
      <c r="K51" s="56">
        <f>Albuquerque!$C$129*10^(-3)</f>
        <v>31.837689999999998</v>
      </c>
      <c r="L51" s="56">
        <f>Seattle!$C$129*10^(-3)</f>
        <v>52.351379999999999</v>
      </c>
      <c r="M51" s="56">
        <f>Chicago!$C$129*10^(-3)</f>
        <v>31.366290000000003</v>
      </c>
      <c r="N51" s="56">
        <f>Boulder!$C$129*10^(-3)</f>
        <v>26.56653</v>
      </c>
      <c r="O51" s="56">
        <f>Minneapolis!$C$129*10^(-3)</f>
        <v>35.166530000000002</v>
      </c>
      <c r="P51" s="56">
        <f>Helena!$C$129*10^(-3)</f>
        <v>33.38597</v>
      </c>
      <c r="Q51" s="56">
        <f>Duluth!$C$129*10^(-3)</f>
        <v>36.920900000000003</v>
      </c>
      <c r="R51" s="56">
        <f>Fairbanks!$C$129*10^(-3)</f>
        <v>47.922620000000002</v>
      </c>
    </row>
    <row r="52" spans="1:18">
      <c r="A52" s="51"/>
      <c r="B52" s="55" t="str">
        <f>Miami!$A$130</f>
        <v>PSZ_2:3_HEATC</v>
      </c>
      <c r="C52" s="56">
        <f>Miami!$C$130*10^(-3)</f>
        <v>37.624079999999999</v>
      </c>
      <c r="D52" s="56">
        <f>Houston!$C$130*10^(-3)</f>
        <v>38.408629999999995</v>
      </c>
      <c r="E52" s="56">
        <f>Phoenix!$C$130*10^(-3)</f>
        <v>40.135179999999998</v>
      </c>
      <c r="F52" s="56">
        <f>Atlanta!$C$130*10^(-3)</f>
        <v>38.674800000000005</v>
      </c>
      <c r="G52" s="56">
        <f>LosAngeles!$C$130*10^(-3)</f>
        <v>34.255629999999996</v>
      </c>
      <c r="H52" s="56">
        <f>LasVegas!$C$130*10^(-3)</f>
        <v>37.615110000000001</v>
      </c>
      <c r="I52" s="56">
        <f>SanFrancisco!$C$130*10^(-3)</f>
        <v>30.58446</v>
      </c>
      <c r="J52" s="56">
        <f>Baltimore!$C$130*10^(-3)</f>
        <v>37.762219999999999</v>
      </c>
      <c r="K52" s="56">
        <f>Albuquerque!$C$130*10^(-3)</f>
        <v>32.365389999999998</v>
      </c>
      <c r="L52" s="56">
        <f>Seattle!$C$130*10^(-3)</f>
        <v>33.871190000000006</v>
      </c>
      <c r="M52" s="56">
        <f>Chicago!$C$130*10^(-3)</f>
        <v>29.554680000000001</v>
      </c>
      <c r="N52" s="56">
        <f>Boulder!$C$130*10^(-3)</f>
        <v>24.309160000000002</v>
      </c>
      <c r="O52" s="56">
        <f>Minneapolis!$C$130*10^(-3)</f>
        <v>29.652709999999999</v>
      </c>
      <c r="P52" s="56">
        <f>Helena!$C$130*10^(-3)</f>
        <v>25.83296</v>
      </c>
      <c r="Q52" s="56">
        <f>Duluth!$C$130*10^(-3)</f>
        <v>27.154900000000001</v>
      </c>
      <c r="R52" s="56">
        <f>Fairbanks!$C$130*10^(-3)</f>
        <v>31.438650000000003</v>
      </c>
    </row>
    <row r="53" spans="1:18">
      <c r="A53" s="51"/>
      <c r="B53" s="55" t="str">
        <f>Miami!$A$131</f>
        <v>PSZ_2:4_HEATC</v>
      </c>
      <c r="C53" s="56">
        <f>Miami!$C$131*10^(-3)</f>
        <v>29.824720000000003</v>
      </c>
      <c r="D53" s="56">
        <f>Houston!$C$131*10^(-3)</f>
        <v>31.010400000000001</v>
      </c>
      <c r="E53" s="56">
        <f>Phoenix!$C$131*10^(-3)</f>
        <v>32.710009999999997</v>
      </c>
      <c r="F53" s="56">
        <f>Atlanta!$C$131*10^(-3)</f>
        <v>30.430410000000002</v>
      </c>
      <c r="G53" s="56">
        <f>LosAngeles!$C$131*10^(-3)</f>
        <v>21.075410000000002</v>
      </c>
      <c r="H53" s="56">
        <f>LasVegas!$C$131*10^(-3)</f>
        <v>31.6492</v>
      </c>
      <c r="I53" s="56">
        <f>SanFrancisco!$C$131*10^(-3)</f>
        <v>19.627470000000002</v>
      </c>
      <c r="J53" s="56">
        <f>Baltimore!$C$131*10^(-3)</f>
        <v>30.131400000000003</v>
      </c>
      <c r="K53" s="56">
        <f>Albuquerque!$C$131*10^(-3)</f>
        <v>25.48537</v>
      </c>
      <c r="L53" s="56">
        <f>Seattle!$C$131*10^(-3)</f>
        <v>23.31185</v>
      </c>
      <c r="M53" s="56">
        <f>Chicago!$C$131*10^(-3)</f>
        <v>31.1938</v>
      </c>
      <c r="N53" s="56">
        <f>Boulder!$C$131*10^(-3)</f>
        <v>26.482250000000001</v>
      </c>
      <c r="O53" s="56">
        <f>Minneapolis!$C$131*10^(-3)</f>
        <v>34.912309999999998</v>
      </c>
      <c r="P53" s="56">
        <f>Helena!$C$131*10^(-3)</f>
        <v>33.08775</v>
      </c>
      <c r="Q53" s="56">
        <f>Duluth!$C$131*10^(-3)</f>
        <v>36.672069999999998</v>
      </c>
      <c r="R53" s="56">
        <f>Fairbanks!$C$131*10^(-3)</f>
        <v>47.643610000000002</v>
      </c>
    </row>
    <row r="54" spans="1:18">
      <c r="A54" s="51"/>
      <c r="B54" s="55" t="str">
        <f>Miami!$A$132</f>
        <v>PSZ_2:5_HEATC</v>
      </c>
      <c r="C54" s="56">
        <f>Miami!$C$132*10^(-3)</f>
        <v>43.723990000000001</v>
      </c>
      <c r="D54" s="56">
        <f>Houston!$C$132*10^(-3)</f>
        <v>45.771750000000004</v>
      </c>
      <c r="E54" s="56">
        <f>Phoenix!$C$132*10^(-3)</f>
        <v>47.516620000000003</v>
      </c>
      <c r="F54" s="56">
        <f>Atlanta!$C$132*10^(-3)</f>
        <v>45.523110000000003</v>
      </c>
      <c r="G54" s="56">
        <f>LosAngeles!$C$132*10^(-3)</f>
        <v>41.449640000000002</v>
      </c>
      <c r="H54" s="56">
        <f>LasVegas!$C$132*10^(-3)</f>
        <v>46.390709999999999</v>
      </c>
      <c r="I54" s="56">
        <f>SanFrancisco!$C$132*10^(-3)</f>
        <v>39.093449999999997</v>
      </c>
      <c r="J54" s="56">
        <f>Baltimore!$C$132*10^(-3)</f>
        <v>44.740650000000002</v>
      </c>
      <c r="K54" s="56">
        <f>Albuquerque!$C$132*10^(-3)</f>
        <v>41.026180000000004</v>
      </c>
      <c r="L54" s="56">
        <f>Seattle!$C$132*10^(-3)</f>
        <v>41.247030000000002</v>
      </c>
      <c r="M54" s="56">
        <f>Chicago!$C$132*10^(-3)</f>
        <v>34.36994</v>
      </c>
      <c r="N54" s="56">
        <f>Boulder!$C$132*10^(-3)</f>
        <v>30.767110000000002</v>
      </c>
      <c r="O54" s="56">
        <f>Minneapolis!$C$132*10^(-3)</f>
        <v>34.032710000000002</v>
      </c>
      <c r="P54" s="56">
        <f>Helena!$C$132*10^(-3)</f>
        <v>31.614090000000001</v>
      </c>
      <c r="Q54" s="56">
        <f>Duluth!$C$132*10^(-3)</f>
        <v>32.116639999999997</v>
      </c>
      <c r="R54" s="56">
        <f>Fairbanks!$C$132*10^(-3)</f>
        <v>31.766090000000002</v>
      </c>
    </row>
    <row r="55" spans="1:18">
      <c r="A55" s="51"/>
      <c r="B55" s="55" t="str">
        <f>Miami!$A$133</f>
        <v>PSZ_3:1_HEATC</v>
      </c>
      <c r="C55" s="56">
        <f>Miami!$C$133*10^(-3)</f>
        <v>90.357839999999996</v>
      </c>
      <c r="D55" s="56">
        <f>Houston!$C$133*10^(-3)</f>
        <v>106.6658</v>
      </c>
      <c r="E55" s="56">
        <f>Phoenix!$C$133*10^(-3)</f>
        <v>107.65264000000001</v>
      </c>
      <c r="F55" s="56">
        <f>Atlanta!$C$133*10^(-3)</f>
        <v>108.03446000000001</v>
      </c>
      <c r="G55" s="56">
        <f>LosAngeles!$C$133*10^(-3)</f>
        <v>92.874899999999997</v>
      </c>
      <c r="H55" s="56">
        <f>LasVegas!$C$133*10^(-3)</f>
        <v>107.27107000000001</v>
      </c>
      <c r="I55" s="56">
        <f>SanFrancisco!$C$133*10^(-3)</f>
        <v>85.562370000000001</v>
      </c>
      <c r="J55" s="56">
        <f>Baltimore!$C$133*10^(-3)</f>
        <v>111.76711999999999</v>
      </c>
      <c r="K55" s="56">
        <f>Albuquerque!$C$133*10^(-3)</f>
        <v>91.637389999999996</v>
      </c>
      <c r="L55" s="56">
        <f>Seattle!$C$133*10^(-3)</f>
        <v>97.926539999999989</v>
      </c>
      <c r="M55" s="56">
        <f>Chicago!$C$133*10^(-3)</f>
        <v>117.38108</v>
      </c>
      <c r="N55" s="56">
        <f>Boulder!$C$133*10^(-3)</f>
        <v>87.308580000000006</v>
      </c>
      <c r="O55" s="56">
        <f>Minneapolis!$C$133*10^(-3)</f>
        <v>121.06532000000001</v>
      </c>
      <c r="P55" s="56">
        <f>Helena!$C$133*10^(-3)</f>
        <v>93.653559999999999</v>
      </c>
      <c r="Q55" s="56">
        <f>Duluth!$C$133*10^(-3)</f>
        <v>111.75353</v>
      </c>
      <c r="R55" s="56">
        <f>Fairbanks!$C$133*10^(-3)</f>
        <v>133.77484000000001</v>
      </c>
    </row>
    <row r="56" spans="1:18">
      <c r="A56" s="51"/>
      <c r="B56" s="55" t="str">
        <f>Miami!$A$134</f>
        <v>PSZ_3:2_HEATC</v>
      </c>
      <c r="C56" s="56">
        <f>Miami!$C$134*10^(-3)</f>
        <v>31.16236</v>
      </c>
      <c r="D56" s="56">
        <f>Houston!$C$134*10^(-3)</f>
        <v>36.80462</v>
      </c>
      <c r="E56" s="56">
        <f>Phoenix!$C$134*10^(-3)</f>
        <v>43.863550000000004</v>
      </c>
      <c r="F56" s="56">
        <f>Atlanta!$C$134*10^(-3)</f>
        <v>40.130519999999997</v>
      </c>
      <c r="G56" s="56">
        <f>LosAngeles!$C$134*10^(-3)</f>
        <v>39.629710000000003</v>
      </c>
      <c r="H56" s="56">
        <f>LasVegas!$C$134*10^(-3)</f>
        <v>42.966089999999994</v>
      </c>
      <c r="I56" s="56">
        <f>SanFrancisco!$C$134*10^(-3)</f>
        <v>51.907589999999999</v>
      </c>
      <c r="J56" s="56">
        <f>Baltimore!$C$134*10^(-3)</f>
        <v>43.62406</v>
      </c>
      <c r="K56" s="56">
        <f>Albuquerque!$C$134*10^(-3)</f>
        <v>32.88785</v>
      </c>
      <c r="L56" s="56">
        <f>Seattle!$C$134*10^(-3)</f>
        <v>52.870559999999998</v>
      </c>
      <c r="M56" s="56">
        <f>Chicago!$C$134*10^(-3)</f>
        <v>40.195030000000003</v>
      </c>
      <c r="N56" s="56">
        <f>Boulder!$C$134*10^(-3)</f>
        <v>34.636379999999996</v>
      </c>
      <c r="O56" s="56">
        <f>Minneapolis!$C$134*10^(-3)</f>
        <v>44.999279999999999</v>
      </c>
      <c r="P56" s="56">
        <f>Helena!$C$134*10^(-3)</f>
        <v>43.266030000000001</v>
      </c>
      <c r="Q56" s="56">
        <f>Duluth!$C$134*10^(-3)</f>
        <v>47.428559999999997</v>
      </c>
      <c r="R56" s="56">
        <f>Fairbanks!$C$134*10^(-3)</f>
        <v>61.965970000000006</v>
      </c>
    </row>
    <row r="57" spans="1:18">
      <c r="A57" s="51"/>
      <c r="B57" s="55" t="str">
        <f>Miami!$A$135</f>
        <v>PSZ_3:3_HEATC</v>
      </c>
      <c r="C57" s="56">
        <f>Miami!$C$135*10^(-3)</f>
        <v>36.728349999999999</v>
      </c>
      <c r="D57" s="56">
        <f>Houston!$C$135*10^(-3)</f>
        <v>37.246490000000001</v>
      </c>
      <c r="E57" s="56">
        <f>Phoenix!$C$135*10^(-3)</f>
        <v>39.799040000000005</v>
      </c>
      <c r="F57" s="56">
        <f>Atlanta!$C$135*10^(-3)</f>
        <v>37.669710000000002</v>
      </c>
      <c r="G57" s="56">
        <f>LosAngeles!$C$135*10^(-3)</f>
        <v>32.256959999999999</v>
      </c>
      <c r="H57" s="56">
        <f>LasVegas!$C$135*10^(-3)</f>
        <v>36.500059999999998</v>
      </c>
      <c r="I57" s="56">
        <f>SanFrancisco!$C$135*10^(-3)</f>
        <v>28.031950000000002</v>
      </c>
      <c r="J57" s="56">
        <f>Baltimore!$C$135*10^(-3)</f>
        <v>36.446489999999997</v>
      </c>
      <c r="K57" s="56">
        <f>Albuquerque!$C$135*10^(-3)</f>
        <v>29.70993</v>
      </c>
      <c r="L57" s="56">
        <f>Seattle!$C$135*10^(-3)</f>
        <v>31.71378</v>
      </c>
      <c r="M57" s="56">
        <f>Chicago!$C$135*10^(-3)</f>
        <v>28.365120000000001</v>
      </c>
      <c r="N57" s="56">
        <f>Boulder!$C$135*10^(-3)</f>
        <v>22.559419999999999</v>
      </c>
      <c r="O57" s="56">
        <f>Minneapolis!$C$135*10^(-3)</f>
        <v>29.322430000000001</v>
      </c>
      <c r="P57" s="56">
        <f>Helena!$C$135*10^(-3)</f>
        <v>28.183900000000001</v>
      </c>
      <c r="Q57" s="56">
        <f>Duluth!$C$135*10^(-3)</f>
        <v>30.904830000000004</v>
      </c>
      <c r="R57" s="56">
        <f>Fairbanks!$C$135*10^(-3)</f>
        <v>40.318239999999996</v>
      </c>
    </row>
    <row r="58" spans="1:18">
      <c r="A58" s="51"/>
      <c r="B58" s="55" t="str">
        <f>Miami!$A$136</f>
        <v>PSZ_3:4_HEATC</v>
      </c>
      <c r="C58" s="56">
        <f>Miami!$C$136*10^(-3)</f>
        <v>33.9649</v>
      </c>
      <c r="D58" s="56">
        <f>Houston!$C$136*10^(-3)</f>
        <v>35.672400000000003</v>
      </c>
      <c r="E58" s="56">
        <f>Phoenix!$C$136*10^(-3)</f>
        <v>38.389569999999999</v>
      </c>
      <c r="F58" s="56">
        <f>Atlanta!$C$136*10^(-3)</f>
        <v>34.705489999999998</v>
      </c>
      <c r="G58" s="56">
        <f>LosAngeles!$C$136*10^(-3)</f>
        <v>23.497070000000001</v>
      </c>
      <c r="H58" s="56">
        <f>LasVegas!$C$136*10^(-3)</f>
        <v>36.508360000000003</v>
      </c>
      <c r="I58" s="56">
        <f>SanFrancisco!$C$136*10^(-3)</f>
        <v>21.108310000000003</v>
      </c>
      <c r="J58" s="56">
        <f>Baltimore!$C$136*10^(-3)</f>
        <v>33.766779999999997</v>
      </c>
      <c r="K58" s="56">
        <f>Albuquerque!$C$136*10^(-3)</f>
        <v>28.753499999999999</v>
      </c>
      <c r="L58" s="56">
        <f>Seattle!$C$136*10^(-3)</f>
        <v>26.551300000000001</v>
      </c>
      <c r="M58" s="56">
        <f>Chicago!$C$136*10^(-3)</f>
        <v>40.091999999999999</v>
      </c>
      <c r="N58" s="56">
        <f>Boulder!$C$136*10^(-3)</f>
        <v>34.602339999999998</v>
      </c>
      <c r="O58" s="56">
        <f>Minneapolis!$C$136*10^(-3)</f>
        <v>44.859050000000003</v>
      </c>
      <c r="P58" s="56">
        <f>Helena!$C$136*10^(-3)</f>
        <v>43.044660000000007</v>
      </c>
      <c r="Q58" s="56">
        <f>Duluth!$C$136*10^(-3)</f>
        <v>47.307410000000004</v>
      </c>
      <c r="R58" s="56">
        <f>Fairbanks!$C$136*10^(-3)</f>
        <v>61.791510000000002</v>
      </c>
    </row>
    <row r="59" spans="1:18">
      <c r="A59" s="51"/>
      <c r="B59" s="55" t="str">
        <f>Miami!$A$137</f>
        <v>PSZ_3:5_HEATC</v>
      </c>
      <c r="C59" s="56">
        <f>Miami!$C$137*10^(-3)</f>
        <v>46.509830000000001</v>
      </c>
      <c r="D59" s="56">
        <f>Houston!$C$137*10^(-3)</f>
        <v>48.936459999999997</v>
      </c>
      <c r="E59" s="56">
        <f>Phoenix!$C$137*10^(-3)</f>
        <v>51.434900000000006</v>
      </c>
      <c r="F59" s="56">
        <f>Atlanta!$C$137*10^(-3)</f>
        <v>48.481209999999997</v>
      </c>
      <c r="G59" s="56">
        <f>LosAngeles!$C$137*10^(-3)</f>
        <v>42.912460000000003</v>
      </c>
      <c r="H59" s="56">
        <f>LasVegas!$C$137*10^(-3)</f>
        <v>49.599230000000006</v>
      </c>
      <c r="I59" s="56">
        <f>SanFrancisco!$C$137*10^(-3)</f>
        <v>39.802220000000005</v>
      </c>
      <c r="J59" s="56">
        <f>Baltimore!$C$137*10^(-3)</f>
        <v>47.012599999999999</v>
      </c>
      <c r="K59" s="56">
        <f>Albuquerque!$C$137*10^(-3)</f>
        <v>42.810139999999997</v>
      </c>
      <c r="L59" s="56">
        <f>Seattle!$C$137*10^(-3)</f>
        <v>42.559660000000001</v>
      </c>
      <c r="M59" s="56">
        <f>Chicago!$C$137*10^(-3)</f>
        <v>36.219920000000002</v>
      </c>
      <c r="N59" s="56">
        <f>Boulder!$C$137*10^(-3)</f>
        <v>31.880500000000001</v>
      </c>
      <c r="O59" s="56">
        <f>Minneapolis!$C$137*10^(-3)</f>
        <v>35.200250000000004</v>
      </c>
      <c r="P59" s="56">
        <f>Helena!$C$137*10^(-3)</f>
        <v>32.246810000000004</v>
      </c>
      <c r="Q59" s="56">
        <f>Duluth!$C$137*10^(-3)</f>
        <v>32.752139999999997</v>
      </c>
      <c r="R59" s="56">
        <f>Fairbanks!$C$137*10^(-3)</f>
        <v>40.317080000000004</v>
      </c>
    </row>
    <row r="60" spans="1:18">
      <c r="A60" s="51"/>
      <c r="B60" s="54" t="s">
        <v>61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</row>
    <row r="61" spans="1:18">
      <c r="A61" s="51"/>
      <c r="B61" s="55" t="s">
        <v>62</v>
      </c>
    </row>
    <row r="62" spans="1:18">
      <c r="A62" s="51"/>
      <c r="B62" s="55" t="str">
        <f>Miami!$A$106</f>
        <v>PSZ_1:1_COOLC DXCOIL</v>
      </c>
      <c r="C62" s="56">
        <f>Miami!$G$106</f>
        <v>3.52</v>
      </c>
      <c r="D62" s="56">
        <f>Houston!$G$106</f>
        <v>3.54</v>
      </c>
      <c r="E62" s="56">
        <f>Phoenix!$G$106</f>
        <v>3.82</v>
      </c>
      <c r="F62" s="56">
        <f>Atlanta!$G$106</f>
        <v>3.62</v>
      </c>
      <c r="G62" s="56">
        <f>LosAngeles!$G$106</f>
        <v>3.24</v>
      </c>
      <c r="H62" s="56">
        <f>LasVegas!$G$106</f>
        <v>4.0199999999999996</v>
      </c>
      <c r="I62" s="56">
        <f>SanFrancisco!$G$106</f>
        <v>3.35</v>
      </c>
      <c r="J62" s="56">
        <f>Baltimore!$G$106</f>
        <v>3.21</v>
      </c>
      <c r="K62" s="56">
        <f>Albuquerque!$G$106</f>
        <v>4.17</v>
      </c>
      <c r="L62" s="56">
        <f>Seattle!$G$106</f>
        <v>3.34</v>
      </c>
      <c r="M62" s="56">
        <f>Chicago!$G$106</f>
        <v>3.22</v>
      </c>
      <c r="N62" s="56">
        <f>Boulder!$G$106</f>
        <v>4.17</v>
      </c>
      <c r="O62" s="56">
        <f>Minneapolis!$G$106</f>
        <v>3.22</v>
      </c>
      <c r="P62" s="56">
        <f>Helena!$G$106</f>
        <v>4.17</v>
      </c>
      <c r="Q62" s="56">
        <f>Duluth!$G$106</f>
        <v>3.28</v>
      </c>
      <c r="R62" s="56">
        <f>Fairbanks!$G$106</f>
        <v>3.35</v>
      </c>
    </row>
    <row r="63" spans="1:18">
      <c r="A63" s="51"/>
      <c r="B63" s="55" t="str">
        <f>Miami!$A$107</f>
        <v>PSZ_1:2_COOLC DXCOIL</v>
      </c>
      <c r="C63" s="56">
        <f>Miami!$G$107</f>
        <v>3.37</v>
      </c>
      <c r="D63" s="56">
        <f>Houston!$G$107</f>
        <v>3.4</v>
      </c>
      <c r="E63" s="56">
        <f>Phoenix!$G$107</f>
        <v>3.49</v>
      </c>
      <c r="F63" s="56">
        <f>Atlanta!$G$107</f>
        <v>3.47</v>
      </c>
      <c r="G63" s="56">
        <f>LosAngeles!$G$107</f>
        <v>3.59</v>
      </c>
      <c r="H63" s="56">
        <f>LasVegas!$G$107</f>
        <v>3.58</v>
      </c>
      <c r="I63" s="56">
        <f>SanFrancisco!$G$107</f>
        <v>3.56</v>
      </c>
      <c r="J63" s="56">
        <f>Baltimore!$G$107</f>
        <v>3.48</v>
      </c>
      <c r="K63" s="56">
        <f>Albuquerque!$G$107</f>
        <v>3.6</v>
      </c>
      <c r="L63" s="56">
        <f>Seattle!$G$107</f>
        <v>3.56</v>
      </c>
      <c r="M63" s="56">
        <f>Chicago!$G$107</f>
        <v>3.39</v>
      </c>
      <c r="N63" s="56">
        <f>Boulder!$G$107</f>
        <v>3.61</v>
      </c>
      <c r="O63" s="56">
        <f>Minneapolis!$G$107</f>
        <v>3.43</v>
      </c>
      <c r="P63" s="56">
        <f>Helena!$G$107</f>
        <v>3.6</v>
      </c>
      <c r="Q63" s="56">
        <f>Duluth!$G$107</f>
        <v>3.48</v>
      </c>
      <c r="R63" s="56">
        <f>Fairbanks!$G$107</f>
        <v>3.6</v>
      </c>
    </row>
    <row r="64" spans="1:18">
      <c r="A64" s="51"/>
      <c r="B64" s="55" t="str">
        <f>Miami!$A$108</f>
        <v>PSZ_1:3_COOLC DXCOIL</v>
      </c>
      <c r="C64" s="56">
        <f>Miami!$G$108</f>
        <v>3.57</v>
      </c>
      <c r="D64" s="56">
        <f>Houston!$G$108</f>
        <v>3.58</v>
      </c>
      <c r="E64" s="56">
        <f>Phoenix!$G$108</f>
        <v>3.6</v>
      </c>
      <c r="F64" s="56">
        <f>Atlanta!$G$108</f>
        <v>3.6</v>
      </c>
      <c r="G64" s="56">
        <f>LosAngeles!$G$108</f>
        <v>3.6</v>
      </c>
      <c r="H64" s="56">
        <f>LasVegas!$G$108</f>
        <v>3.6</v>
      </c>
      <c r="I64" s="56">
        <f>SanFrancisco!$G$108</f>
        <v>3.61</v>
      </c>
      <c r="J64" s="56">
        <f>Baltimore!$G$108</f>
        <v>3.59</v>
      </c>
      <c r="K64" s="56">
        <f>Albuquerque!$G$108</f>
        <v>3.6</v>
      </c>
      <c r="L64" s="56">
        <f>Seattle!$G$108</f>
        <v>3.6</v>
      </c>
      <c r="M64" s="56">
        <f>Chicago!$G$108</f>
        <v>3.56</v>
      </c>
      <c r="N64" s="56">
        <f>Boulder!$G$108</f>
        <v>3.61</v>
      </c>
      <c r="O64" s="56">
        <f>Minneapolis!$G$108</f>
        <v>3.57</v>
      </c>
      <c r="P64" s="56">
        <f>Helena!$G$108</f>
        <v>3.61</v>
      </c>
      <c r="Q64" s="56">
        <f>Duluth!$G$108</f>
        <v>3.63</v>
      </c>
      <c r="R64" s="56">
        <f>Fairbanks!$G$108</f>
        <v>3.61</v>
      </c>
    </row>
    <row r="65" spans="1:18">
      <c r="A65" s="51"/>
      <c r="B65" s="55" t="str">
        <f>Miami!$A$109</f>
        <v>PSZ_1:4_COOLC DXCOIL</v>
      </c>
      <c r="C65" s="56">
        <f>Miami!$G$109</f>
        <v>3.4</v>
      </c>
      <c r="D65" s="56">
        <f>Houston!$G$109</f>
        <v>3.41</v>
      </c>
      <c r="E65" s="56">
        <f>Phoenix!$G$109</f>
        <v>3.48</v>
      </c>
      <c r="F65" s="56">
        <f>Atlanta!$G$109</f>
        <v>3.45</v>
      </c>
      <c r="G65" s="56">
        <f>LosAngeles!$G$109</f>
        <v>3.47</v>
      </c>
      <c r="H65" s="56">
        <f>LasVegas!$G$109</f>
        <v>3.56</v>
      </c>
      <c r="I65" s="56">
        <f>SanFrancisco!$G$109</f>
        <v>3.52</v>
      </c>
      <c r="J65" s="56">
        <f>Baltimore!$G$109</f>
        <v>3.43</v>
      </c>
      <c r="K65" s="56">
        <f>Albuquerque!$G$109</f>
        <v>3.61</v>
      </c>
      <c r="L65" s="56">
        <f>Seattle!$G$109</f>
        <v>3.53</v>
      </c>
      <c r="M65" s="56">
        <f>Chicago!$G$109</f>
        <v>3.33</v>
      </c>
      <c r="N65" s="56">
        <f>Boulder!$G$109</f>
        <v>3.56</v>
      </c>
      <c r="O65" s="56">
        <f>Minneapolis!$G$109</f>
        <v>3.34</v>
      </c>
      <c r="P65" s="56">
        <f>Helena!$G$109</f>
        <v>3.57</v>
      </c>
      <c r="Q65" s="56">
        <f>Duluth!$G$109</f>
        <v>3.36</v>
      </c>
      <c r="R65" s="56">
        <f>Fairbanks!$G$109</f>
        <v>3.6</v>
      </c>
    </row>
    <row r="66" spans="1:18">
      <c r="A66" s="51"/>
      <c r="B66" s="55" t="str">
        <f>Miami!$A$110</f>
        <v>PSZ_1:5_COOLC DXCOIL</v>
      </c>
      <c r="C66" s="56">
        <f>Miami!$G$110</f>
        <v>3.58</v>
      </c>
      <c r="D66" s="56">
        <f>Houston!$G$110</f>
        <v>3.55</v>
      </c>
      <c r="E66" s="56">
        <f>Phoenix!$G$110</f>
        <v>3.56</v>
      </c>
      <c r="F66" s="56">
        <f>Atlanta!$G$110</f>
        <v>3.56</v>
      </c>
      <c r="G66" s="56">
        <f>LosAngeles!$G$110</f>
        <v>3.6</v>
      </c>
      <c r="H66" s="56">
        <f>LasVegas!$G$110</f>
        <v>3.56</v>
      </c>
      <c r="I66" s="56">
        <f>SanFrancisco!$G$110</f>
        <v>3.6</v>
      </c>
      <c r="J66" s="56">
        <f>Baltimore!$G$110</f>
        <v>3.6</v>
      </c>
      <c r="K66" s="56">
        <f>Albuquerque!$G$110</f>
        <v>3.56</v>
      </c>
      <c r="L66" s="56">
        <f>Seattle!$G$110</f>
        <v>3.6</v>
      </c>
      <c r="M66" s="56">
        <f>Chicago!$G$110</f>
        <v>3.55</v>
      </c>
      <c r="N66" s="56">
        <f>Boulder!$G$110</f>
        <v>3.6</v>
      </c>
      <c r="O66" s="56">
        <f>Minneapolis!$G$110</f>
        <v>3.57</v>
      </c>
      <c r="P66" s="56">
        <f>Helena!$G$110</f>
        <v>3.6</v>
      </c>
      <c r="Q66" s="56">
        <f>Duluth!$G$110</f>
        <v>3.61</v>
      </c>
      <c r="R66" s="56">
        <f>Fairbanks!$G$110</f>
        <v>3.61</v>
      </c>
    </row>
    <row r="67" spans="1:18">
      <c r="A67" s="51"/>
      <c r="B67" s="55" t="str">
        <f>Miami!$A$111</f>
        <v>PSZ_2:1_COOLC DXCOIL</v>
      </c>
      <c r="C67" s="56">
        <f>Miami!$G$111</f>
        <v>3.54</v>
      </c>
      <c r="D67" s="56">
        <f>Houston!$G$111</f>
        <v>3.61</v>
      </c>
      <c r="E67" s="56">
        <f>Phoenix!$G$111</f>
        <v>3.8</v>
      </c>
      <c r="F67" s="56">
        <f>Atlanta!$G$111</f>
        <v>3.64</v>
      </c>
      <c r="G67" s="56">
        <f>LosAngeles!$G$111</f>
        <v>4.07</v>
      </c>
      <c r="H67" s="56">
        <f>LasVegas!$G$111</f>
        <v>4.16</v>
      </c>
      <c r="I67" s="56">
        <f>SanFrancisco!$G$111</f>
        <v>4.17</v>
      </c>
      <c r="J67" s="56">
        <f>Baltimore!$G$111</f>
        <v>3.74</v>
      </c>
      <c r="K67" s="56">
        <f>Albuquerque!$G$111</f>
        <v>4.17</v>
      </c>
      <c r="L67" s="56">
        <f>Seattle!$G$111</f>
        <v>4.17</v>
      </c>
      <c r="M67" s="56">
        <f>Chicago!$G$111</f>
        <v>3.77</v>
      </c>
      <c r="N67" s="56">
        <f>Boulder!$G$111</f>
        <v>4.17</v>
      </c>
      <c r="O67" s="56">
        <f>Minneapolis!$G$111</f>
        <v>3.79</v>
      </c>
      <c r="P67" s="56">
        <f>Helena!$G$111</f>
        <v>4.17</v>
      </c>
      <c r="Q67" s="56">
        <f>Duluth!$G$111</f>
        <v>4.17</v>
      </c>
      <c r="R67" s="56">
        <f>Fairbanks!$G$111</f>
        <v>4.17</v>
      </c>
    </row>
    <row r="68" spans="1:18">
      <c r="A68" s="51"/>
      <c r="B68" s="55" t="str">
        <f>Miami!$A$112</f>
        <v>PSZ_2:2_COOLC DXCOIL</v>
      </c>
      <c r="C68" s="56">
        <f>Miami!$G$112</f>
        <v>3.41</v>
      </c>
      <c r="D68" s="56">
        <f>Houston!$G$112</f>
        <v>3.44</v>
      </c>
      <c r="E68" s="56">
        <f>Phoenix!$G$112</f>
        <v>3.53</v>
      </c>
      <c r="F68" s="56">
        <f>Atlanta!$G$112</f>
        <v>3.5</v>
      </c>
      <c r="G68" s="56">
        <f>LosAngeles!$G$112</f>
        <v>3.6</v>
      </c>
      <c r="H68" s="56">
        <f>LasVegas!$G$112</f>
        <v>3.6</v>
      </c>
      <c r="I68" s="56">
        <f>SanFrancisco!$G$112</f>
        <v>3.56</v>
      </c>
      <c r="J68" s="56">
        <f>Baltimore!$G$112</f>
        <v>3.5</v>
      </c>
      <c r="K68" s="56">
        <f>Albuquerque!$G$112</f>
        <v>3.6</v>
      </c>
      <c r="L68" s="56">
        <f>Seattle!$G$112</f>
        <v>3.56</v>
      </c>
      <c r="M68" s="56">
        <f>Chicago!$G$112</f>
        <v>3.44</v>
      </c>
      <c r="N68" s="56">
        <f>Boulder!$G$112</f>
        <v>3.6</v>
      </c>
      <c r="O68" s="56">
        <f>Minneapolis!$G$112</f>
        <v>3.47</v>
      </c>
      <c r="P68" s="56">
        <f>Helena!$G$112</f>
        <v>3.6</v>
      </c>
      <c r="Q68" s="56">
        <f>Duluth!$G$112</f>
        <v>3.53</v>
      </c>
      <c r="R68" s="56">
        <f>Fairbanks!$G$112</f>
        <v>3.6</v>
      </c>
    </row>
    <row r="69" spans="1:18">
      <c r="A69" s="51"/>
      <c r="B69" s="55" t="str">
        <f>Miami!$A$113</f>
        <v>PSZ_2:3_COOLC DXCOIL</v>
      </c>
      <c r="C69" s="56">
        <f>Miami!$G$113</f>
        <v>3.58</v>
      </c>
      <c r="D69" s="56">
        <f>Houston!$G$113</f>
        <v>3.59</v>
      </c>
      <c r="E69" s="56">
        <f>Phoenix!$G$113</f>
        <v>3.6</v>
      </c>
      <c r="F69" s="56">
        <f>Atlanta!$G$113</f>
        <v>3.6</v>
      </c>
      <c r="G69" s="56">
        <f>LosAngeles!$G$113</f>
        <v>3.6</v>
      </c>
      <c r="H69" s="56">
        <f>LasVegas!$G$113</f>
        <v>3.6</v>
      </c>
      <c r="I69" s="56">
        <f>SanFrancisco!$G$113</f>
        <v>3.6</v>
      </c>
      <c r="J69" s="56">
        <f>Baltimore!$G$113</f>
        <v>3.6</v>
      </c>
      <c r="K69" s="56">
        <f>Albuquerque!$G$113</f>
        <v>3.6</v>
      </c>
      <c r="L69" s="56">
        <f>Seattle!$G$113</f>
        <v>3.6</v>
      </c>
      <c r="M69" s="56">
        <f>Chicago!$G$113</f>
        <v>3.58</v>
      </c>
      <c r="N69" s="56">
        <f>Boulder!$G$113</f>
        <v>3.61</v>
      </c>
      <c r="O69" s="56">
        <f>Minneapolis!$G$113</f>
        <v>3.59</v>
      </c>
      <c r="P69" s="56">
        <f>Helena!$G$113</f>
        <v>3.61</v>
      </c>
      <c r="Q69" s="56">
        <f>Duluth!$G$113</f>
        <v>3.61</v>
      </c>
      <c r="R69" s="56">
        <f>Fairbanks!$G$113</f>
        <v>3.61</v>
      </c>
    </row>
    <row r="70" spans="1:18">
      <c r="A70" s="51"/>
      <c r="B70" s="55" t="str">
        <f>Miami!$A$114</f>
        <v>PSZ_2:4_COOLC DXCOIL</v>
      </c>
      <c r="C70" s="56">
        <f>Miami!$G$114</f>
        <v>3.44</v>
      </c>
      <c r="D70" s="56">
        <f>Houston!$G$114</f>
        <v>3.44</v>
      </c>
      <c r="E70" s="56">
        <f>Phoenix!$G$114</f>
        <v>3.53</v>
      </c>
      <c r="F70" s="56">
        <f>Atlanta!$G$114</f>
        <v>3.49</v>
      </c>
      <c r="G70" s="56">
        <f>LosAngeles!$G$114</f>
        <v>3.52</v>
      </c>
      <c r="H70" s="56">
        <f>LasVegas!$G$114</f>
        <v>3.6</v>
      </c>
      <c r="I70" s="56">
        <f>SanFrancisco!$G$114</f>
        <v>3.59</v>
      </c>
      <c r="J70" s="56">
        <f>Baltimore!$G$114</f>
        <v>3.46</v>
      </c>
      <c r="K70" s="56">
        <f>Albuquerque!$G$114</f>
        <v>3.6</v>
      </c>
      <c r="L70" s="56">
        <f>Seattle!$G$114</f>
        <v>3.59</v>
      </c>
      <c r="M70" s="56">
        <f>Chicago!$G$114</f>
        <v>3.45</v>
      </c>
      <c r="N70" s="56">
        <f>Boulder!$G$114</f>
        <v>3.6</v>
      </c>
      <c r="O70" s="56">
        <f>Minneapolis!$G$114</f>
        <v>3.46</v>
      </c>
      <c r="P70" s="56">
        <f>Helena!$G$114</f>
        <v>3.6</v>
      </c>
      <c r="Q70" s="56">
        <f>Duluth!$G$114</f>
        <v>3.45</v>
      </c>
      <c r="R70" s="56">
        <f>Fairbanks!$G$114</f>
        <v>3.6</v>
      </c>
    </row>
    <row r="71" spans="1:18">
      <c r="A71" s="51"/>
      <c r="B71" s="55" t="str">
        <f>Miami!$A$115</f>
        <v>PSZ_2:5_COOLC DXCOIL</v>
      </c>
      <c r="C71" s="56">
        <f>Miami!$G$115</f>
        <v>3.55</v>
      </c>
      <c r="D71" s="56">
        <f>Houston!$G$115</f>
        <v>3.56</v>
      </c>
      <c r="E71" s="56">
        <f>Phoenix!$G$115</f>
        <v>3.56</v>
      </c>
      <c r="F71" s="56">
        <f>Atlanta!$G$115</f>
        <v>3.56</v>
      </c>
      <c r="G71" s="56">
        <f>LosAngeles!$G$115</f>
        <v>3.6</v>
      </c>
      <c r="H71" s="56">
        <f>LasVegas!$G$115</f>
        <v>3.56</v>
      </c>
      <c r="I71" s="56">
        <f>SanFrancisco!$G$115</f>
        <v>3.6</v>
      </c>
      <c r="J71" s="56">
        <f>Baltimore!$G$115</f>
        <v>3.56</v>
      </c>
      <c r="K71" s="56">
        <f>Albuquerque!$G$115</f>
        <v>3.56</v>
      </c>
      <c r="L71" s="56">
        <f>Seattle!$G$115</f>
        <v>3.6</v>
      </c>
      <c r="M71" s="56">
        <f>Chicago!$G$115</f>
        <v>3.57</v>
      </c>
      <c r="N71" s="56">
        <f>Boulder!$G$115</f>
        <v>3.6</v>
      </c>
      <c r="O71" s="56">
        <f>Minneapolis!$G$115</f>
        <v>3.59</v>
      </c>
      <c r="P71" s="56">
        <f>Helena!$G$115</f>
        <v>3.6</v>
      </c>
      <c r="Q71" s="56">
        <f>Duluth!$G$115</f>
        <v>3.6</v>
      </c>
      <c r="R71" s="56">
        <f>Fairbanks!$G$115</f>
        <v>3.6</v>
      </c>
    </row>
    <row r="72" spans="1:18">
      <c r="A72" s="51"/>
      <c r="B72" s="55" t="str">
        <f>Miami!$A$116</f>
        <v>PSZ_3:1_COOLC DXCOIL</v>
      </c>
      <c r="C72" s="56">
        <f>Miami!$G$116</f>
        <v>3.51</v>
      </c>
      <c r="D72" s="56">
        <f>Houston!$G$116</f>
        <v>3.5</v>
      </c>
      <c r="E72" s="56">
        <f>Phoenix!$G$116</f>
        <v>3.76</v>
      </c>
      <c r="F72" s="56">
        <f>Atlanta!$G$116</f>
        <v>3.58</v>
      </c>
      <c r="G72" s="56">
        <f>LosAngeles!$G$116</f>
        <v>3.99</v>
      </c>
      <c r="H72" s="56">
        <f>LasVegas!$G$116</f>
        <v>3.75</v>
      </c>
      <c r="I72" s="56">
        <f>SanFrancisco!$G$116</f>
        <v>3.34</v>
      </c>
      <c r="J72" s="56">
        <f>Baltimore!$G$116</f>
        <v>3.71</v>
      </c>
      <c r="K72" s="56">
        <f>Albuquerque!$G$116</f>
        <v>4.17</v>
      </c>
      <c r="L72" s="56">
        <f>Seattle!$G$116</f>
        <v>4.17</v>
      </c>
      <c r="M72" s="56">
        <f>Chicago!$G$116</f>
        <v>3.75</v>
      </c>
      <c r="N72" s="56">
        <f>Boulder!$G$116</f>
        <v>4.17</v>
      </c>
      <c r="O72" s="56">
        <f>Minneapolis!$G$116</f>
        <v>3.77</v>
      </c>
      <c r="P72" s="56">
        <f>Helena!$G$116</f>
        <v>3.35</v>
      </c>
      <c r="Q72" s="56">
        <f>Duluth!$G$116</f>
        <v>4.17</v>
      </c>
      <c r="R72" s="56">
        <f>Fairbanks!$G$116</f>
        <v>4.17</v>
      </c>
    </row>
    <row r="73" spans="1:18">
      <c r="A73" s="51"/>
      <c r="B73" s="55" t="str">
        <f>Miami!$A$117</f>
        <v>PSZ_3:2_COOLC DXCOIL</v>
      </c>
      <c r="C73" s="56">
        <f>Miami!$G$117</f>
        <v>3.43</v>
      </c>
      <c r="D73" s="56">
        <f>Houston!$G$117</f>
        <v>3.46</v>
      </c>
      <c r="E73" s="56">
        <f>Phoenix!$G$117</f>
        <v>3.51</v>
      </c>
      <c r="F73" s="56">
        <f>Atlanta!$G$117</f>
        <v>3.52</v>
      </c>
      <c r="G73" s="56">
        <f>LosAngeles!$G$117</f>
        <v>3.6</v>
      </c>
      <c r="H73" s="56">
        <f>LasVegas!$G$117</f>
        <v>3.56</v>
      </c>
      <c r="I73" s="56">
        <f>SanFrancisco!$G$117</f>
        <v>3.56</v>
      </c>
      <c r="J73" s="56">
        <f>Baltimore!$G$117</f>
        <v>3.51</v>
      </c>
      <c r="K73" s="56">
        <f>Albuquerque!$G$117</f>
        <v>3.6</v>
      </c>
      <c r="L73" s="56">
        <f>Seattle!$G$117</f>
        <v>3.56</v>
      </c>
      <c r="M73" s="56">
        <f>Chicago!$G$117</f>
        <v>3.45</v>
      </c>
      <c r="N73" s="56">
        <f>Boulder!$G$117</f>
        <v>3.6</v>
      </c>
      <c r="O73" s="56">
        <f>Minneapolis!$G$117</f>
        <v>3.47</v>
      </c>
      <c r="P73" s="56">
        <f>Helena!$G$117</f>
        <v>3.56</v>
      </c>
      <c r="Q73" s="56">
        <f>Duluth!$G$117</f>
        <v>3.49</v>
      </c>
      <c r="R73" s="56">
        <f>Fairbanks!$G$117</f>
        <v>3.56</v>
      </c>
    </row>
    <row r="74" spans="1:18">
      <c r="A74" s="51"/>
      <c r="B74" s="55" t="str">
        <f>Miami!$A$118</f>
        <v>PSZ_3:3_COOLC DXCOIL</v>
      </c>
      <c r="C74" s="56">
        <f>Miami!$G$118</f>
        <v>3.58</v>
      </c>
      <c r="D74" s="56">
        <f>Houston!$G$118</f>
        <v>3.58</v>
      </c>
      <c r="E74" s="56">
        <f>Phoenix!$G$118</f>
        <v>3.6</v>
      </c>
      <c r="F74" s="56">
        <f>Atlanta!$G$118</f>
        <v>3.6</v>
      </c>
      <c r="G74" s="56">
        <f>LosAngeles!$G$118</f>
        <v>3.6</v>
      </c>
      <c r="H74" s="56">
        <f>LasVegas!$G$118</f>
        <v>3.6</v>
      </c>
      <c r="I74" s="56">
        <f>SanFrancisco!$G$118</f>
        <v>3.61</v>
      </c>
      <c r="J74" s="56">
        <f>Baltimore!$G$118</f>
        <v>3.6</v>
      </c>
      <c r="K74" s="56">
        <f>Albuquerque!$G$118</f>
        <v>3.6</v>
      </c>
      <c r="L74" s="56">
        <f>Seattle!$G$118</f>
        <v>3.6</v>
      </c>
      <c r="M74" s="56">
        <f>Chicago!$G$118</f>
        <v>3.58</v>
      </c>
      <c r="N74" s="56">
        <f>Boulder!$G$118</f>
        <v>3.61</v>
      </c>
      <c r="O74" s="56">
        <f>Minneapolis!$G$118</f>
        <v>3.58</v>
      </c>
      <c r="P74" s="56">
        <f>Helena!$G$118</f>
        <v>3.6</v>
      </c>
      <c r="Q74" s="56">
        <f>Duluth!$G$118</f>
        <v>3.6</v>
      </c>
      <c r="R74" s="56">
        <f>Fairbanks!$G$118</f>
        <v>3.6</v>
      </c>
    </row>
    <row r="75" spans="1:18">
      <c r="A75" s="51"/>
      <c r="B75" s="55" t="str">
        <f>Miami!$A$119</f>
        <v>PSZ_3:4_COOLC DXCOIL</v>
      </c>
      <c r="C75" s="56">
        <f>Miami!$G$119</f>
        <v>3.46</v>
      </c>
      <c r="D75" s="56">
        <f>Houston!$G$119</f>
        <v>3.48</v>
      </c>
      <c r="E75" s="56">
        <f>Phoenix!$G$119</f>
        <v>3.56</v>
      </c>
      <c r="F75" s="56">
        <f>Atlanta!$G$119</f>
        <v>3.52</v>
      </c>
      <c r="G75" s="56">
        <f>LosAngeles!$G$119</f>
        <v>3.53</v>
      </c>
      <c r="H75" s="56">
        <f>LasVegas!$G$119</f>
        <v>3.6</v>
      </c>
      <c r="I75" s="56">
        <f>SanFrancisco!$G$119</f>
        <v>3.6</v>
      </c>
      <c r="J75" s="56">
        <f>Baltimore!$G$119</f>
        <v>3.48</v>
      </c>
      <c r="K75" s="56">
        <f>Albuquerque!$G$119</f>
        <v>3.6</v>
      </c>
      <c r="L75" s="56">
        <f>Seattle!$G$119</f>
        <v>3.59</v>
      </c>
      <c r="M75" s="56">
        <f>Chicago!$G$119</f>
        <v>3.42</v>
      </c>
      <c r="N75" s="56">
        <f>Boulder!$G$119</f>
        <v>3.6</v>
      </c>
      <c r="O75" s="56">
        <f>Minneapolis!$G$119</f>
        <v>3.42</v>
      </c>
      <c r="P75" s="56">
        <f>Helena!$G$119</f>
        <v>3.56</v>
      </c>
      <c r="Q75" s="56">
        <f>Duluth!$G$119</f>
        <v>3.43</v>
      </c>
      <c r="R75" s="56">
        <f>Fairbanks!$G$119</f>
        <v>3.56</v>
      </c>
    </row>
    <row r="76" spans="1:18">
      <c r="A76" s="51"/>
      <c r="B76" s="55" t="str">
        <f>Miami!$A$120</f>
        <v>PSZ_3:5_COOLC DXCOIL</v>
      </c>
      <c r="C76" s="56">
        <f>Miami!$G$120</f>
        <v>3.56</v>
      </c>
      <c r="D76" s="56">
        <f>Houston!$G$120</f>
        <v>3.56</v>
      </c>
      <c r="E76" s="56">
        <f>Phoenix!$G$120</f>
        <v>3.56</v>
      </c>
      <c r="F76" s="56">
        <f>Atlanta!$G$120</f>
        <v>3.56</v>
      </c>
      <c r="G76" s="56">
        <f>LosAngeles!$G$120</f>
        <v>3.56</v>
      </c>
      <c r="H76" s="56">
        <f>LasVegas!$G$120</f>
        <v>3.56</v>
      </c>
      <c r="I76" s="56">
        <f>SanFrancisco!$G$120</f>
        <v>3.6</v>
      </c>
      <c r="J76" s="56">
        <f>Baltimore!$G$120</f>
        <v>3.56</v>
      </c>
      <c r="K76" s="56">
        <f>Albuquerque!$G$120</f>
        <v>3.56</v>
      </c>
      <c r="L76" s="56">
        <f>Seattle!$G$120</f>
        <v>3.56</v>
      </c>
      <c r="M76" s="56">
        <f>Chicago!$G$120</f>
        <v>3.58</v>
      </c>
      <c r="N76" s="56">
        <f>Boulder!$G$120</f>
        <v>3.6</v>
      </c>
      <c r="O76" s="56">
        <f>Minneapolis!$G$120</f>
        <v>3.6</v>
      </c>
      <c r="P76" s="56">
        <f>Helena!$G$120</f>
        <v>3.6</v>
      </c>
      <c r="Q76" s="56">
        <f>Duluth!$G$120</f>
        <v>3.6</v>
      </c>
      <c r="R76" s="56">
        <f>Fairbanks!$G$120</f>
        <v>3.6</v>
      </c>
    </row>
    <row r="77" spans="1:18">
      <c r="A77" s="51"/>
      <c r="B77" s="55" t="s">
        <v>63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</row>
    <row r="78" spans="1:18">
      <c r="A78" s="51"/>
      <c r="B78" s="55" t="str">
        <f>Miami!$A$123</f>
        <v>PSZ_1:1_HEATC</v>
      </c>
      <c r="C78" s="56">
        <f>Miami!$D$123</f>
        <v>0.78</v>
      </c>
      <c r="D78" s="56">
        <f>Houston!$D$123</f>
        <v>0.78</v>
      </c>
      <c r="E78" s="56">
        <f>Phoenix!$D$123</f>
        <v>0.78</v>
      </c>
      <c r="F78" s="56">
        <f>Atlanta!$D$123</f>
        <v>0.78</v>
      </c>
      <c r="G78" s="56">
        <f>LosAngeles!$D$123</f>
        <v>0.78</v>
      </c>
      <c r="H78" s="56">
        <f>LasVegas!$D$123</f>
        <v>0.78</v>
      </c>
      <c r="I78" s="56">
        <f>SanFrancisco!$D$123</f>
        <v>0.78</v>
      </c>
      <c r="J78" s="56">
        <f>Baltimore!$D$123</f>
        <v>0.78</v>
      </c>
      <c r="K78" s="56">
        <f>Albuquerque!$D$123</f>
        <v>0.78</v>
      </c>
      <c r="L78" s="56">
        <f>Seattle!$D$123</f>
        <v>0.78</v>
      </c>
      <c r="M78" s="56">
        <f>Chicago!$D$123</f>
        <v>0.78</v>
      </c>
      <c r="N78" s="56">
        <f>Boulder!$D$123</f>
        <v>0.78</v>
      </c>
      <c r="O78" s="56">
        <f>Minneapolis!$D$123</f>
        <v>0.78</v>
      </c>
      <c r="P78" s="56">
        <f>Helena!$D$123</f>
        <v>0.78</v>
      </c>
      <c r="Q78" s="56">
        <f>Duluth!$D$123</f>
        <v>0.78</v>
      </c>
      <c r="R78" s="56">
        <f>Fairbanks!$D$123</f>
        <v>0.78</v>
      </c>
    </row>
    <row r="79" spans="1:18">
      <c r="A79" s="51"/>
      <c r="B79" s="55" t="str">
        <f>Miami!$A$124</f>
        <v>PSZ_1:2_HEATC</v>
      </c>
      <c r="C79" s="56">
        <f>Miami!$D$124</f>
        <v>0.78</v>
      </c>
      <c r="D79" s="56">
        <f>Houston!$D$124</f>
        <v>0.78</v>
      </c>
      <c r="E79" s="56">
        <f>Phoenix!$D$124</f>
        <v>0.78</v>
      </c>
      <c r="F79" s="56">
        <f>Atlanta!$D$124</f>
        <v>0.78</v>
      </c>
      <c r="G79" s="56">
        <f>LosAngeles!$D$124</f>
        <v>0.78</v>
      </c>
      <c r="H79" s="56">
        <f>LasVegas!$D$124</f>
        <v>0.78</v>
      </c>
      <c r="I79" s="56">
        <f>SanFrancisco!$D$124</f>
        <v>0.78</v>
      </c>
      <c r="J79" s="56">
        <f>Baltimore!$D$124</f>
        <v>0.78</v>
      </c>
      <c r="K79" s="56">
        <f>Albuquerque!$D$124</f>
        <v>0.78</v>
      </c>
      <c r="L79" s="56">
        <f>Seattle!$D$124</f>
        <v>0.78</v>
      </c>
      <c r="M79" s="56">
        <f>Chicago!$D$124</f>
        <v>0.78</v>
      </c>
      <c r="N79" s="56">
        <f>Boulder!$D$124</f>
        <v>0.78</v>
      </c>
      <c r="O79" s="56">
        <f>Minneapolis!$D$124</f>
        <v>0.78</v>
      </c>
      <c r="P79" s="56">
        <f>Helena!$D$124</f>
        <v>0.78</v>
      </c>
      <c r="Q79" s="56">
        <f>Duluth!$D$124</f>
        <v>0.78</v>
      </c>
      <c r="R79" s="56">
        <f>Fairbanks!$D$124</f>
        <v>0.78</v>
      </c>
    </row>
    <row r="80" spans="1:18">
      <c r="A80" s="51"/>
      <c r="B80" s="55" t="str">
        <f>Miami!$A$125</f>
        <v>PSZ_1:3_HEATC</v>
      </c>
      <c r="C80" s="56">
        <f>Miami!$D$125</f>
        <v>0.78</v>
      </c>
      <c r="D80" s="56">
        <f>Houston!$D$125</f>
        <v>0.78</v>
      </c>
      <c r="E80" s="56">
        <f>Phoenix!$D$125</f>
        <v>0.78</v>
      </c>
      <c r="F80" s="56">
        <f>Atlanta!$D$125</f>
        <v>0.78</v>
      </c>
      <c r="G80" s="56">
        <f>LosAngeles!$D$125</f>
        <v>0.78</v>
      </c>
      <c r="H80" s="56">
        <f>LasVegas!$D$125</f>
        <v>0.78</v>
      </c>
      <c r="I80" s="56">
        <f>SanFrancisco!$D$125</f>
        <v>0.78</v>
      </c>
      <c r="J80" s="56">
        <f>Baltimore!$D$125</f>
        <v>0.78</v>
      </c>
      <c r="K80" s="56">
        <f>Albuquerque!$D$125</f>
        <v>0.78</v>
      </c>
      <c r="L80" s="56">
        <f>Seattle!$D$125</f>
        <v>0.78</v>
      </c>
      <c r="M80" s="56">
        <f>Chicago!$D$125</f>
        <v>0.78</v>
      </c>
      <c r="N80" s="56">
        <f>Boulder!$D$125</f>
        <v>0.78</v>
      </c>
      <c r="O80" s="56">
        <f>Minneapolis!$D$125</f>
        <v>0.78</v>
      </c>
      <c r="P80" s="56">
        <f>Helena!$D$125</f>
        <v>0.78</v>
      </c>
      <c r="Q80" s="56">
        <f>Duluth!$D$125</f>
        <v>0.78</v>
      </c>
      <c r="R80" s="56">
        <f>Fairbanks!$D$125</f>
        <v>0.78</v>
      </c>
    </row>
    <row r="81" spans="1:18">
      <c r="A81" s="51"/>
      <c r="B81" s="55" t="str">
        <f>Miami!$A$126</f>
        <v>PSZ_1:4_HEATC</v>
      </c>
      <c r="C81" s="56">
        <f>Miami!$D$126</f>
        <v>0.78</v>
      </c>
      <c r="D81" s="56">
        <f>Houston!$D$126</f>
        <v>0.78</v>
      </c>
      <c r="E81" s="56">
        <f>Phoenix!$D$126</f>
        <v>0.78</v>
      </c>
      <c r="F81" s="56">
        <f>Atlanta!$D$126</f>
        <v>0.78</v>
      </c>
      <c r="G81" s="56">
        <f>LosAngeles!$D$126</f>
        <v>0.78</v>
      </c>
      <c r="H81" s="56">
        <f>LasVegas!$D$126</f>
        <v>0.78</v>
      </c>
      <c r="I81" s="56">
        <f>SanFrancisco!$D$126</f>
        <v>0.78</v>
      </c>
      <c r="J81" s="56">
        <f>Baltimore!$D$126</f>
        <v>0.78</v>
      </c>
      <c r="K81" s="56">
        <f>Albuquerque!$D$126</f>
        <v>0.78</v>
      </c>
      <c r="L81" s="56">
        <f>Seattle!$D$126</f>
        <v>0.78</v>
      </c>
      <c r="M81" s="56">
        <f>Chicago!$D$126</f>
        <v>0.78</v>
      </c>
      <c r="N81" s="56">
        <f>Boulder!$D$126</f>
        <v>0.78</v>
      </c>
      <c r="O81" s="56">
        <f>Minneapolis!$D$126</f>
        <v>0.78</v>
      </c>
      <c r="P81" s="56">
        <f>Helena!$D$126</f>
        <v>0.78</v>
      </c>
      <c r="Q81" s="56">
        <f>Duluth!$D$126</f>
        <v>0.78</v>
      </c>
      <c r="R81" s="56">
        <f>Fairbanks!$D$126</f>
        <v>0.78</v>
      </c>
    </row>
    <row r="82" spans="1:18">
      <c r="A82" s="51"/>
      <c r="B82" s="55" t="str">
        <f>Miami!$A$127</f>
        <v>PSZ_1:5_HEATC</v>
      </c>
      <c r="C82" s="56">
        <f>Miami!$D$127</f>
        <v>0.78</v>
      </c>
      <c r="D82" s="56">
        <f>Houston!$D$127</f>
        <v>0.78</v>
      </c>
      <c r="E82" s="56">
        <f>Phoenix!$D$127</f>
        <v>0.78</v>
      </c>
      <c r="F82" s="56">
        <f>Atlanta!$D$127</f>
        <v>0.78</v>
      </c>
      <c r="G82" s="56">
        <f>LosAngeles!$D$127</f>
        <v>0.78</v>
      </c>
      <c r="H82" s="56">
        <f>LasVegas!$D$127</f>
        <v>0.78</v>
      </c>
      <c r="I82" s="56">
        <f>SanFrancisco!$D$127</f>
        <v>0.78</v>
      </c>
      <c r="J82" s="56">
        <f>Baltimore!$D$127</f>
        <v>0.78</v>
      </c>
      <c r="K82" s="56">
        <f>Albuquerque!$D$127</f>
        <v>0.78</v>
      </c>
      <c r="L82" s="56">
        <f>Seattle!$D$127</f>
        <v>0.78</v>
      </c>
      <c r="M82" s="56">
        <f>Chicago!$D$127</f>
        <v>0.78</v>
      </c>
      <c r="N82" s="56">
        <f>Boulder!$D$127</f>
        <v>0.78</v>
      </c>
      <c r="O82" s="56">
        <f>Minneapolis!$D$127</f>
        <v>0.78</v>
      </c>
      <c r="P82" s="56">
        <f>Helena!$D$127</f>
        <v>0.78</v>
      </c>
      <c r="Q82" s="56">
        <f>Duluth!$D$127</f>
        <v>0.78</v>
      </c>
      <c r="R82" s="56">
        <f>Fairbanks!$D$127</f>
        <v>0.78</v>
      </c>
    </row>
    <row r="83" spans="1:18">
      <c r="A83" s="51"/>
      <c r="B83" s="55" t="str">
        <f>Miami!$A$128</f>
        <v>PSZ_2:1_HEATC</v>
      </c>
      <c r="C83" s="56">
        <f>Miami!$D$128</f>
        <v>0.78</v>
      </c>
      <c r="D83" s="56">
        <f>Houston!$D$128</f>
        <v>0.78</v>
      </c>
      <c r="E83" s="56">
        <f>Phoenix!$D$128</f>
        <v>0.78</v>
      </c>
      <c r="F83" s="56">
        <f>Atlanta!$D$128</f>
        <v>0.78</v>
      </c>
      <c r="G83" s="56">
        <f>LosAngeles!$D$128</f>
        <v>0.78</v>
      </c>
      <c r="H83" s="56">
        <f>LasVegas!$D$128</f>
        <v>0.78</v>
      </c>
      <c r="I83" s="56">
        <f>SanFrancisco!$D$128</f>
        <v>0.78</v>
      </c>
      <c r="J83" s="56">
        <f>Baltimore!$D$128</f>
        <v>0.78</v>
      </c>
      <c r="K83" s="56">
        <f>Albuquerque!$D$128</f>
        <v>0.78</v>
      </c>
      <c r="L83" s="56">
        <f>Seattle!$D$128</f>
        <v>0.78</v>
      </c>
      <c r="M83" s="56">
        <f>Chicago!$D$128</f>
        <v>0.78</v>
      </c>
      <c r="N83" s="56">
        <f>Boulder!$D$128</f>
        <v>0.78</v>
      </c>
      <c r="O83" s="56">
        <f>Minneapolis!$D$128</f>
        <v>0.78</v>
      </c>
      <c r="P83" s="56">
        <f>Helena!$D$128</f>
        <v>0.78</v>
      </c>
      <c r="Q83" s="56">
        <f>Duluth!$D$128</f>
        <v>0.78</v>
      </c>
      <c r="R83" s="56">
        <f>Fairbanks!$D$128</f>
        <v>0.78</v>
      </c>
    </row>
    <row r="84" spans="1:18">
      <c r="A84" s="51"/>
      <c r="B84" s="55" t="str">
        <f>Miami!$A$129</f>
        <v>PSZ_2:2_HEATC</v>
      </c>
      <c r="C84" s="56">
        <f>Miami!$D$129</f>
        <v>0.78</v>
      </c>
      <c r="D84" s="56">
        <f>Houston!$D$129</f>
        <v>0.78</v>
      </c>
      <c r="E84" s="56">
        <f>Phoenix!$D$129</f>
        <v>0.78</v>
      </c>
      <c r="F84" s="56">
        <f>Atlanta!$D$129</f>
        <v>0.78</v>
      </c>
      <c r="G84" s="56">
        <f>LosAngeles!$D$129</f>
        <v>0.78</v>
      </c>
      <c r="H84" s="56">
        <f>LasVegas!$D$129</f>
        <v>0.78</v>
      </c>
      <c r="I84" s="56">
        <f>SanFrancisco!$D$129</f>
        <v>0.78</v>
      </c>
      <c r="J84" s="56">
        <f>Baltimore!$D$129</f>
        <v>0.78</v>
      </c>
      <c r="K84" s="56">
        <f>Albuquerque!$D$129</f>
        <v>0.78</v>
      </c>
      <c r="L84" s="56">
        <f>Seattle!$D$129</f>
        <v>0.78</v>
      </c>
      <c r="M84" s="56">
        <f>Chicago!$D$129</f>
        <v>0.78</v>
      </c>
      <c r="N84" s="56">
        <f>Boulder!$D$129</f>
        <v>0.78</v>
      </c>
      <c r="O84" s="56">
        <f>Minneapolis!$D$129</f>
        <v>0.78</v>
      </c>
      <c r="P84" s="56">
        <f>Helena!$D$129</f>
        <v>0.78</v>
      </c>
      <c r="Q84" s="56">
        <f>Duluth!$D$129</f>
        <v>0.78</v>
      </c>
      <c r="R84" s="56">
        <f>Fairbanks!$D$129</f>
        <v>0.78</v>
      </c>
    </row>
    <row r="85" spans="1:18">
      <c r="A85" s="51"/>
      <c r="B85" s="55" t="str">
        <f>Miami!$A$130</f>
        <v>PSZ_2:3_HEATC</v>
      </c>
      <c r="C85" s="56">
        <f>Miami!$D$130</f>
        <v>0.78</v>
      </c>
      <c r="D85" s="56">
        <f>Houston!$D$130</f>
        <v>0.78</v>
      </c>
      <c r="E85" s="56">
        <f>Phoenix!$D$130</f>
        <v>0.78</v>
      </c>
      <c r="F85" s="56">
        <f>Atlanta!$D$130</f>
        <v>0.78</v>
      </c>
      <c r="G85" s="56">
        <f>LosAngeles!$D$130</f>
        <v>0.78</v>
      </c>
      <c r="H85" s="56">
        <f>LasVegas!$D$130</f>
        <v>0.78</v>
      </c>
      <c r="I85" s="56">
        <f>SanFrancisco!$D$130</f>
        <v>0.78</v>
      </c>
      <c r="J85" s="56">
        <f>Baltimore!$D$130</f>
        <v>0.78</v>
      </c>
      <c r="K85" s="56">
        <f>Albuquerque!$D$130</f>
        <v>0.78</v>
      </c>
      <c r="L85" s="56">
        <f>Seattle!$D$130</f>
        <v>0.78</v>
      </c>
      <c r="M85" s="56">
        <f>Chicago!$D$130</f>
        <v>0.78</v>
      </c>
      <c r="N85" s="56">
        <f>Boulder!$D$130</f>
        <v>0.78</v>
      </c>
      <c r="O85" s="56">
        <f>Minneapolis!$D$130</f>
        <v>0.78</v>
      </c>
      <c r="P85" s="56">
        <f>Helena!$D$130</f>
        <v>0.78</v>
      </c>
      <c r="Q85" s="56">
        <f>Duluth!$D$130</f>
        <v>0.78</v>
      </c>
      <c r="R85" s="56">
        <f>Fairbanks!$D$130</f>
        <v>0.78</v>
      </c>
    </row>
    <row r="86" spans="1:18">
      <c r="A86" s="51"/>
      <c r="B86" s="55" t="str">
        <f>Miami!$A$131</f>
        <v>PSZ_2:4_HEATC</v>
      </c>
      <c r="C86" s="56">
        <f>Miami!$D$131</f>
        <v>0.78</v>
      </c>
      <c r="D86" s="56">
        <f>Houston!$D$131</f>
        <v>0.78</v>
      </c>
      <c r="E86" s="56">
        <f>Phoenix!$D$131</f>
        <v>0.78</v>
      </c>
      <c r="F86" s="56">
        <f>Atlanta!$D$131</f>
        <v>0.78</v>
      </c>
      <c r="G86" s="56">
        <f>LosAngeles!$D$131</f>
        <v>0.78</v>
      </c>
      <c r="H86" s="56">
        <f>LasVegas!$D$131</f>
        <v>0.78</v>
      </c>
      <c r="I86" s="56">
        <f>SanFrancisco!$D$131</f>
        <v>0.78</v>
      </c>
      <c r="J86" s="56">
        <f>Baltimore!$D$131</f>
        <v>0.78</v>
      </c>
      <c r="K86" s="56">
        <f>Albuquerque!$D$131</f>
        <v>0.78</v>
      </c>
      <c r="L86" s="56">
        <f>Seattle!$D$131</f>
        <v>0.78</v>
      </c>
      <c r="M86" s="56">
        <f>Chicago!$D$131</f>
        <v>0.78</v>
      </c>
      <c r="N86" s="56">
        <f>Boulder!$D$131</f>
        <v>0.78</v>
      </c>
      <c r="O86" s="56">
        <f>Minneapolis!$D$131</f>
        <v>0.78</v>
      </c>
      <c r="P86" s="56">
        <f>Helena!$D$131</f>
        <v>0.78</v>
      </c>
      <c r="Q86" s="56">
        <f>Duluth!$D$131</f>
        <v>0.78</v>
      </c>
      <c r="R86" s="56">
        <f>Fairbanks!$D$131</f>
        <v>0.78</v>
      </c>
    </row>
    <row r="87" spans="1:18">
      <c r="A87" s="51"/>
      <c r="B87" s="55" t="str">
        <f>Miami!$A$132</f>
        <v>PSZ_2:5_HEATC</v>
      </c>
      <c r="C87" s="56">
        <f>Miami!$D$132</f>
        <v>0.78</v>
      </c>
      <c r="D87" s="56">
        <f>Houston!$D$132</f>
        <v>0.78</v>
      </c>
      <c r="E87" s="56">
        <f>Phoenix!$D$132</f>
        <v>0.78</v>
      </c>
      <c r="F87" s="56">
        <f>Atlanta!$D$132</f>
        <v>0.78</v>
      </c>
      <c r="G87" s="56">
        <f>LosAngeles!$D$132</f>
        <v>0.78</v>
      </c>
      <c r="H87" s="56">
        <f>LasVegas!$D$132</f>
        <v>0.78</v>
      </c>
      <c r="I87" s="56">
        <f>SanFrancisco!$D$132</f>
        <v>0.78</v>
      </c>
      <c r="J87" s="56">
        <f>Baltimore!$D$132</f>
        <v>0.78</v>
      </c>
      <c r="K87" s="56">
        <f>Albuquerque!$D$132</f>
        <v>0.78</v>
      </c>
      <c r="L87" s="56">
        <f>Seattle!$D$132</f>
        <v>0.78</v>
      </c>
      <c r="M87" s="56">
        <f>Chicago!$D$132</f>
        <v>0.78</v>
      </c>
      <c r="N87" s="56">
        <f>Boulder!$D$132</f>
        <v>0.78</v>
      </c>
      <c r="O87" s="56">
        <f>Minneapolis!$D$132</f>
        <v>0.78</v>
      </c>
      <c r="P87" s="56">
        <f>Helena!$D$132</f>
        <v>0.78</v>
      </c>
      <c r="Q87" s="56">
        <f>Duluth!$D$132</f>
        <v>0.78</v>
      </c>
      <c r="R87" s="56">
        <f>Fairbanks!$D$132</f>
        <v>0.78</v>
      </c>
    </row>
    <row r="88" spans="1:18">
      <c r="A88" s="51"/>
      <c r="B88" s="55" t="str">
        <f>Miami!$A$133</f>
        <v>PSZ_3:1_HEATC</v>
      </c>
      <c r="C88" s="56">
        <f>Miami!$D$133</f>
        <v>0.78</v>
      </c>
      <c r="D88" s="56">
        <f>Houston!$D$133</f>
        <v>0.78</v>
      </c>
      <c r="E88" s="56">
        <f>Phoenix!$D$133</f>
        <v>0.78</v>
      </c>
      <c r="F88" s="56">
        <f>Atlanta!$D$133</f>
        <v>0.78</v>
      </c>
      <c r="G88" s="56">
        <f>LosAngeles!$D$133</f>
        <v>0.78</v>
      </c>
      <c r="H88" s="56">
        <f>LasVegas!$D$133</f>
        <v>0.78</v>
      </c>
      <c r="I88" s="56">
        <f>SanFrancisco!$D$133</f>
        <v>0.78</v>
      </c>
      <c r="J88" s="56">
        <f>Baltimore!$D$133</f>
        <v>0.78</v>
      </c>
      <c r="K88" s="56">
        <f>Albuquerque!$D$133</f>
        <v>0.78</v>
      </c>
      <c r="L88" s="56">
        <f>Seattle!$D$133</f>
        <v>0.78</v>
      </c>
      <c r="M88" s="56">
        <f>Chicago!$D$133</f>
        <v>0.78</v>
      </c>
      <c r="N88" s="56">
        <f>Boulder!$D$133</f>
        <v>0.78</v>
      </c>
      <c r="O88" s="56">
        <f>Minneapolis!$D$133</f>
        <v>0.78</v>
      </c>
      <c r="P88" s="56">
        <f>Helena!$D$133</f>
        <v>0.78</v>
      </c>
      <c r="Q88" s="56">
        <f>Duluth!$D$133</f>
        <v>0.78</v>
      </c>
      <c r="R88" s="56">
        <f>Fairbanks!$D$133</f>
        <v>0.78</v>
      </c>
    </row>
    <row r="89" spans="1:18">
      <c r="A89" s="51"/>
      <c r="B89" s="55" t="str">
        <f>Miami!$A$134</f>
        <v>PSZ_3:2_HEATC</v>
      </c>
      <c r="C89" s="56">
        <f>Miami!$D$134</f>
        <v>0.78</v>
      </c>
      <c r="D89" s="56">
        <f>Houston!$D$134</f>
        <v>0.78</v>
      </c>
      <c r="E89" s="56">
        <f>Phoenix!$D$134</f>
        <v>0.78</v>
      </c>
      <c r="F89" s="56">
        <f>Atlanta!$D$134</f>
        <v>0.78</v>
      </c>
      <c r="G89" s="56">
        <f>LosAngeles!$D$134</f>
        <v>0.78</v>
      </c>
      <c r="H89" s="56">
        <f>LasVegas!$D$134</f>
        <v>0.78</v>
      </c>
      <c r="I89" s="56">
        <f>SanFrancisco!$D$134</f>
        <v>0.78</v>
      </c>
      <c r="J89" s="56">
        <f>Baltimore!$D$134</f>
        <v>0.78</v>
      </c>
      <c r="K89" s="56">
        <f>Albuquerque!$D$134</f>
        <v>0.78</v>
      </c>
      <c r="L89" s="56">
        <f>Seattle!$D$134</f>
        <v>0.78</v>
      </c>
      <c r="M89" s="56">
        <f>Chicago!$D$134</f>
        <v>0.78</v>
      </c>
      <c r="N89" s="56">
        <f>Boulder!$D$134</f>
        <v>0.78</v>
      </c>
      <c r="O89" s="56">
        <f>Minneapolis!$D$134</f>
        <v>0.78</v>
      </c>
      <c r="P89" s="56">
        <f>Helena!$D$134</f>
        <v>0.78</v>
      </c>
      <c r="Q89" s="56">
        <f>Duluth!$D$134</f>
        <v>0.78</v>
      </c>
      <c r="R89" s="56">
        <f>Fairbanks!$D$134</f>
        <v>0.78</v>
      </c>
    </row>
    <row r="90" spans="1:18">
      <c r="A90" s="51"/>
      <c r="B90" s="55" t="str">
        <f>Miami!$A$135</f>
        <v>PSZ_3:3_HEATC</v>
      </c>
      <c r="C90" s="56">
        <f>Miami!$D$135</f>
        <v>0.78</v>
      </c>
      <c r="D90" s="56">
        <f>Houston!$D$135</f>
        <v>0.78</v>
      </c>
      <c r="E90" s="56">
        <f>Phoenix!$D$135</f>
        <v>0.78</v>
      </c>
      <c r="F90" s="56">
        <f>Atlanta!$D$135</f>
        <v>0.78</v>
      </c>
      <c r="G90" s="56">
        <f>LosAngeles!$D$135</f>
        <v>0.78</v>
      </c>
      <c r="H90" s="56">
        <f>LasVegas!$D$135</f>
        <v>0.78</v>
      </c>
      <c r="I90" s="56">
        <f>SanFrancisco!$D$135</f>
        <v>0.78</v>
      </c>
      <c r="J90" s="56">
        <f>Baltimore!$D$135</f>
        <v>0.78</v>
      </c>
      <c r="K90" s="56">
        <f>Albuquerque!$D$135</f>
        <v>0.78</v>
      </c>
      <c r="L90" s="56">
        <f>Seattle!$D$135</f>
        <v>0.78</v>
      </c>
      <c r="M90" s="56">
        <f>Chicago!$D$135</f>
        <v>0.78</v>
      </c>
      <c r="N90" s="56">
        <f>Boulder!$D$135</f>
        <v>0.78</v>
      </c>
      <c r="O90" s="56">
        <f>Minneapolis!$D$135</f>
        <v>0.78</v>
      </c>
      <c r="P90" s="56">
        <f>Helena!$D$135</f>
        <v>0.78</v>
      </c>
      <c r="Q90" s="56">
        <f>Duluth!$D$135</f>
        <v>0.78</v>
      </c>
      <c r="R90" s="56">
        <f>Fairbanks!$D$135</f>
        <v>0.78</v>
      </c>
    </row>
    <row r="91" spans="1:18">
      <c r="A91" s="51"/>
      <c r="B91" s="55" t="str">
        <f>Miami!$A$136</f>
        <v>PSZ_3:4_HEATC</v>
      </c>
      <c r="C91" s="56">
        <f>Miami!$D$136</f>
        <v>0.78</v>
      </c>
      <c r="D91" s="56">
        <f>Houston!$D$136</f>
        <v>0.78</v>
      </c>
      <c r="E91" s="56">
        <f>Phoenix!$D$136</f>
        <v>0.78</v>
      </c>
      <c r="F91" s="56">
        <f>Atlanta!$D$136</f>
        <v>0.78</v>
      </c>
      <c r="G91" s="56">
        <f>LosAngeles!$D$136</f>
        <v>0.78</v>
      </c>
      <c r="H91" s="56">
        <f>LasVegas!$D$136</f>
        <v>0.78</v>
      </c>
      <c r="I91" s="56">
        <f>SanFrancisco!$D$136</f>
        <v>0.78</v>
      </c>
      <c r="J91" s="56">
        <f>Baltimore!$D$136</f>
        <v>0.78</v>
      </c>
      <c r="K91" s="56">
        <f>Albuquerque!$D$136</f>
        <v>0.78</v>
      </c>
      <c r="L91" s="56">
        <f>Seattle!$D$136</f>
        <v>0.78</v>
      </c>
      <c r="M91" s="56">
        <f>Chicago!$D$136</f>
        <v>0.78</v>
      </c>
      <c r="N91" s="56">
        <f>Boulder!$D$136</f>
        <v>0.78</v>
      </c>
      <c r="O91" s="56">
        <f>Minneapolis!$D$136</f>
        <v>0.78</v>
      </c>
      <c r="P91" s="56">
        <f>Helena!$D$136</f>
        <v>0.78</v>
      </c>
      <c r="Q91" s="56">
        <f>Duluth!$D$136</f>
        <v>0.78</v>
      </c>
      <c r="R91" s="56">
        <f>Fairbanks!$D$136</f>
        <v>0.78</v>
      </c>
    </row>
    <row r="92" spans="1:18">
      <c r="A92" s="51"/>
      <c r="B92" s="55" t="str">
        <f>Miami!$A$137</f>
        <v>PSZ_3:5_HEATC</v>
      </c>
      <c r="C92" s="56">
        <f>Miami!$D$137</f>
        <v>0.78</v>
      </c>
      <c r="D92" s="56">
        <f>Houston!$D$137</f>
        <v>0.78</v>
      </c>
      <c r="E92" s="56">
        <f>Phoenix!$D$137</f>
        <v>0.78</v>
      </c>
      <c r="F92" s="56">
        <f>Atlanta!$D$137</f>
        <v>0.78</v>
      </c>
      <c r="G92" s="56">
        <f>LosAngeles!$D$137</f>
        <v>0.78</v>
      </c>
      <c r="H92" s="56">
        <f>LasVegas!$D$137</f>
        <v>0.78</v>
      </c>
      <c r="I92" s="56">
        <f>SanFrancisco!$D$137</f>
        <v>0.78</v>
      </c>
      <c r="J92" s="56">
        <f>Baltimore!$D$137</f>
        <v>0.78</v>
      </c>
      <c r="K92" s="56">
        <f>Albuquerque!$D$137</f>
        <v>0.78</v>
      </c>
      <c r="L92" s="56">
        <f>Seattle!$D$137</f>
        <v>0.78</v>
      </c>
      <c r="M92" s="56">
        <f>Chicago!$D$137</f>
        <v>0.78</v>
      </c>
      <c r="N92" s="56">
        <f>Boulder!$D$137</f>
        <v>0.78</v>
      </c>
      <c r="O92" s="56">
        <f>Minneapolis!$D$137</f>
        <v>0.78</v>
      </c>
      <c r="P92" s="56">
        <f>Helena!$D$137</f>
        <v>0.78</v>
      </c>
      <c r="Q92" s="56">
        <f>Duluth!$D$137</f>
        <v>0.78</v>
      </c>
      <c r="R92" s="56">
        <f>Fairbanks!$D$137</f>
        <v>0.78</v>
      </c>
    </row>
    <row r="93" spans="1:18">
      <c r="A93" s="51"/>
      <c r="B93" s="54" t="s">
        <v>306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</row>
    <row r="94" spans="1:18">
      <c r="A94" s="51"/>
      <c r="B94" s="55" t="s">
        <v>591</v>
      </c>
      <c r="C94" s="65" t="s">
        <v>307</v>
      </c>
      <c r="D94" s="65" t="s">
        <v>307</v>
      </c>
      <c r="E94" s="65" t="str">
        <f>IF(E29&lt;39.6,"NoEconomizer","DifferentialDryBulb")</f>
        <v>DifferentialDryBulb</v>
      </c>
      <c r="F94" s="65" t="s">
        <v>307</v>
      </c>
      <c r="G94" s="65" t="str">
        <f>IF(G29&lt;19.1,"NoEconomizer","DifferentialDryBulb")</f>
        <v>DifferentialDryBulb</v>
      </c>
      <c r="H94" s="65" t="str">
        <f t="shared" ref="H94:I94" si="0">IF(H29&lt;19.1,"NoEconomizer","DifferentialDryBulb")</f>
        <v>DifferentialDryBulb</v>
      </c>
      <c r="I94" s="65" t="str">
        <f t="shared" si="0"/>
        <v>DifferentialDryBulb</v>
      </c>
      <c r="J94" s="65" t="s">
        <v>307</v>
      </c>
      <c r="K94" s="65" t="str">
        <f t="shared" ref="K94:L94" si="1">IF(K29&lt;19.1,"NoEconomizer","DifferentialDryBulb")</f>
        <v>DifferentialDryBulb</v>
      </c>
      <c r="L94" s="65" t="str">
        <f t="shared" si="1"/>
        <v>DifferentialDryBulb</v>
      </c>
      <c r="M94" s="65" t="str">
        <f>IF(M29&lt;39.6,"NoEconomizer","DifferentialDryBulb")</f>
        <v>DifferentialDryBulb</v>
      </c>
      <c r="N94" s="65" t="str">
        <f t="shared" ref="N94" si="2">IF(N29&lt;19.1,"NoEconomizer","DifferentialDryBulb")</f>
        <v>DifferentialDryBulb</v>
      </c>
      <c r="O94" s="65" t="str">
        <f>IF(O29&lt;39.6,"NoEconomizer","DifferentialDryBulb")</f>
        <v>DifferentialDryBulb</v>
      </c>
      <c r="P94" s="65" t="str">
        <f t="shared" ref="P94" si="3">IF(P29&lt;19.1,"NoEconomizer","DifferentialDryBulb")</f>
        <v>DifferentialDryBulb</v>
      </c>
      <c r="Q94" s="65" t="str">
        <f>IF(Q29&lt;39.6,"NoEconomizer","DifferentialDryBulb")</f>
        <v>DifferentialDryBulb</v>
      </c>
      <c r="R94" s="65" t="str">
        <f>IF(R29&lt;39.6,"NoEconomizer","DifferentialDryBulb")</f>
        <v>DifferentialDryBulb</v>
      </c>
    </row>
    <row r="95" spans="1:18">
      <c r="A95" s="51"/>
      <c r="B95" s="55" t="s">
        <v>592</v>
      </c>
      <c r="C95" s="65" t="s">
        <v>307</v>
      </c>
      <c r="D95" s="65" t="s">
        <v>307</v>
      </c>
      <c r="E95" s="65" t="str">
        <f t="shared" ref="E95:E108" si="4">IF(E30&lt;39.6,"NoEconomizer","DifferentialDryBulb")</f>
        <v>NoEconomizer</v>
      </c>
      <c r="F95" s="65" t="s">
        <v>307</v>
      </c>
      <c r="G95" s="65" t="str">
        <f t="shared" ref="G95:I108" si="5">IF(G30&lt;19.1,"NoEconomizer","DifferentialDryBulb")</f>
        <v>DifferentialDryBulb</v>
      </c>
      <c r="H95" s="65" t="str">
        <f t="shared" si="5"/>
        <v>DifferentialDryBulb</v>
      </c>
      <c r="I95" s="65" t="str">
        <f t="shared" si="5"/>
        <v>DifferentialDryBulb</v>
      </c>
      <c r="J95" s="65" t="s">
        <v>307</v>
      </c>
      <c r="K95" s="65" t="str">
        <f t="shared" ref="K95:L95" si="6">IF(K30&lt;19.1,"NoEconomizer","DifferentialDryBulb")</f>
        <v>DifferentialDryBulb</v>
      </c>
      <c r="L95" s="65" t="str">
        <f t="shared" si="6"/>
        <v>DifferentialDryBulb</v>
      </c>
      <c r="M95" s="65" t="str">
        <f t="shared" ref="M95:O108" si="7">IF(M30&lt;39.6,"NoEconomizer","DifferentialDryBulb")</f>
        <v>NoEconomizer</v>
      </c>
      <c r="N95" s="65" t="str">
        <f t="shared" ref="N95" si="8">IF(N30&lt;19.1,"NoEconomizer","DifferentialDryBulb")</f>
        <v>NoEconomizer</v>
      </c>
      <c r="O95" s="65" t="str">
        <f t="shared" si="7"/>
        <v>NoEconomizer</v>
      </c>
      <c r="P95" s="65" t="str">
        <f t="shared" ref="P95" si="9">IF(P30&lt;19.1,"NoEconomizer","DifferentialDryBulb")</f>
        <v>DifferentialDryBulb</v>
      </c>
      <c r="Q95" s="65" t="str">
        <f t="shared" ref="Q95:R95" si="10">IF(Q30&lt;39.6,"NoEconomizer","DifferentialDryBulb")</f>
        <v>NoEconomizer</v>
      </c>
      <c r="R95" s="65" t="str">
        <f t="shared" si="10"/>
        <v>NoEconomizer</v>
      </c>
    </row>
    <row r="96" spans="1:18">
      <c r="A96" s="51"/>
      <c r="B96" s="55" t="s">
        <v>593</v>
      </c>
      <c r="C96" s="65" t="s">
        <v>307</v>
      </c>
      <c r="D96" s="65" t="s">
        <v>307</v>
      </c>
      <c r="E96" s="65" t="str">
        <f t="shared" si="4"/>
        <v>NoEconomizer</v>
      </c>
      <c r="F96" s="65" t="s">
        <v>307</v>
      </c>
      <c r="G96" s="65" t="str">
        <f t="shared" si="5"/>
        <v>DifferentialDryBulb</v>
      </c>
      <c r="H96" s="65" t="str">
        <f t="shared" si="5"/>
        <v>DifferentialDryBulb</v>
      </c>
      <c r="I96" s="65" t="str">
        <f t="shared" si="5"/>
        <v>NoEconomizer</v>
      </c>
      <c r="J96" s="65" t="s">
        <v>307</v>
      </c>
      <c r="K96" s="65" t="str">
        <f t="shared" ref="K96:L96" si="11">IF(K31&lt;19.1,"NoEconomizer","DifferentialDryBulb")</f>
        <v>DifferentialDryBulb</v>
      </c>
      <c r="L96" s="65" t="str">
        <f t="shared" si="11"/>
        <v>DifferentialDryBulb</v>
      </c>
      <c r="M96" s="65" t="str">
        <f t="shared" si="7"/>
        <v>NoEconomizer</v>
      </c>
      <c r="N96" s="65" t="str">
        <f t="shared" ref="N96" si="12">IF(N31&lt;19.1,"NoEconomizer","DifferentialDryBulb")</f>
        <v>NoEconomizer</v>
      </c>
      <c r="O96" s="65" t="str">
        <f t="shared" si="7"/>
        <v>NoEconomizer</v>
      </c>
      <c r="P96" s="65" t="str">
        <f t="shared" ref="P96" si="13">IF(P31&lt;19.1,"NoEconomizer","DifferentialDryBulb")</f>
        <v>NoEconomizer</v>
      </c>
      <c r="Q96" s="65" t="str">
        <f t="shared" ref="Q96:R96" si="14">IF(Q31&lt;39.6,"NoEconomizer","DifferentialDryBulb")</f>
        <v>NoEconomizer</v>
      </c>
      <c r="R96" s="65" t="str">
        <f t="shared" si="14"/>
        <v>NoEconomizer</v>
      </c>
    </row>
    <row r="97" spans="1:18">
      <c r="A97" s="51"/>
      <c r="B97" s="55" t="s">
        <v>595</v>
      </c>
      <c r="C97" s="65" t="s">
        <v>307</v>
      </c>
      <c r="D97" s="65" t="s">
        <v>307</v>
      </c>
      <c r="E97" s="65" t="str">
        <f t="shared" si="4"/>
        <v>NoEconomizer</v>
      </c>
      <c r="F97" s="65" t="s">
        <v>307</v>
      </c>
      <c r="G97" s="65" t="str">
        <f t="shared" si="5"/>
        <v>NoEconomizer</v>
      </c>
      <c r="H97" s="65" t="str">
        <f t="shared" si="5"/>
        <v>NoEconomizer</v>
      </c>
      <c r="I97" s="65" t="str">
        <f t="shared" si="5"/>
        <v>NoEconomizer</v>
      </c>
      <c r="J97" s="65" t="s">
        <v>307</v>
      </c>
      <c r="K97" s="65" t="str">
        <f t="shared" ref="K97:L97" si="15">IF(K32&lt;19.1,"NoEconomizer","DifferentialDryBulb")</f>
        <v>NoEconomizer</v>
      </c>
      <c r="L97" s="65" t="str">
        <f t="shared" si="15"/>
        <v>NoEconomizer</v>
      </c>
      <c r="M97" s="65" t="str">
        <f t="shared" si="7"/>
        <v>NoEconomizer</v>
      </c>
      <c r="N97" s="65" t="str">
        <f t="shared" ref="N97" si="16">IF(N32&lt;19.1,"NoEconomizer","DifferentialDryBulb")</f>
        <v>NoEconomizer</v>
      </c>
      <c r="O97" s="65" t="str">
        <f t="shared" si="7"/>
        <v>NoEconomizer</v>
      </c>
      <c r="P97" s="65" t="str">
        <f t="shared" ref="P97" si="17">IF(P32&lt;19.1,"NoEconomizer","DifferentialDryBulb")</f>
        <v>DifferentialDryBulb</v>
      </c>
      <c r="Q97" s="65" t="str">
        <f t="shared" ref="Q97:R97" si="18">IF(Q32&lt;39.6,"NoEconomizer","DifferentialDryBulb")</f>
        <v>NoEconomizer</v>
      </c>
      <c r="R97" s="65" t="str">
        <f t="shared" si="18"/>
        <v>NoEconomizer</v>
      </c>
    </row>
    <row r="98" spans="1:18">
      <c r="A98" s="51"/>
      <c r="B98" s="55" t="s">
        <v>594</v>
      </c>
      <c r="C98" s="65" t="s">
        <v>307</v>
      </c>
      <c r="D98" s="65" t="s">
        <v>307</v>
      </c>
      <c r="E98" s="65" t="str">
        <f t="shared" si="4"/>
        <v>NoEconomizer</v>
      </c>
      <c r="F98" s="65" t="s">
        <v>307</v>
      </c>
      <c r="G98" s="65" t="str">
        <f t="shared" si="5"/>
        <v>DifferentialDryBulb</v>
      </c>
      <c r="H98" s="65" t="str">
        <f t="shared" si="5"/>
        <v>DifferentialDryBulb</v>
      </c>
      <c r="I98" s="65" t="str">
        <f t="shared" si="5"/>
        <v>DifferentialDryBulb</v>
      </c>
      <c r="J98" s="65" t="s">
        <v>307</v>
      </c>
      <c r="K98" s="65" t="str">
        <f t="shared" ref="K98:L98" si="19">IF(K33&lt;19.1,"NoEconomizer","DifferentialDryBulb")</f>
        <v>DifferentialDryBulb</v>
      </c>
      <c r="L98" s="65" t="str">
        <f t="shared" si="19"/>
        <v>DifferentialDryBulb</v>
      </c>
      <c r="M98" s="65" t="str">
        <f t="shared" si="7"/>
        <v>NoEconomizer</v>
      </c>
      <c r="N98" s="65" t="str">
        <f t="shared" ref="N98" si="20">IF(N33&lt;19.1,"NoEconomizer","DifferentialDryBulb")</f>
        <v>DifferentialDryBulb</v>
      </c>
      <c r="O98" s="65" t="str">
        <f t="shared" si="7"/>
        <v>NoEconomizer</v>
      </c>
      <c r="P98" s="65" t="str">
        <f t="shared" ref="P98" si="21">IF(P33&lt;19.1,"NoEconomizer","DifferentialDryBulb")</f>
        <v>DifferentialDryBulb</v>
      </c>
      <c r="Q98" s="65" t="str">
        <f t="shared" ref="Q98:R98" si="22">IF(Q33&lt;39.6,"NoEconomizer","DifferentialDryBulb")</f>
        <v>NoEconomizer</v>
      </c>
      <c r="R98" s="65" t="str">
        <f t="shared" si="22"/>
        <v>NoEconomizer</v>
      </c>
    </row>
    <row r="99" spans="1:18">
      <c r="A99" s="51"/>
      <c r="B99" s="55" t="s">
        <v>596</v>
      </c>
      <c r="C99" s="65" t="s">
        <v>307</v>
      </c>
      <c r="D99" s="65" t="s">
        <v>307</v>
      </c>
      <c r="E99" s="65" t="str">
        <f t="shared" si="4"/>
        <v>DifferentialDryBulb</v>
      </c>
      <c r="F99" s="65" t="s">
        <v>307</v>
      </c>
      <c r="G99" s="65" t="str">
        <f t="shared" si="5"/>
        <v>DifferentialDryBulb</v>
      </c>
      <c r="H99" s="65" t="str">
        <f t="shared" si="5"/>
        <v>DifferentialDryBulb</v>
      </c>
      <c r="I99" s="65" t="str">
        <f t="shared" si="5"/>
        <v>DifferentialDryBulb</v>
      </c>
      <c r="J99" s="65" t="s">
        <v>307</v>
      </c>
      <c r="K99" s="65" t="str">
        <f t="shared" ref="K99:L99" si="23">IF(K34&lt;19.1,"NoEconomizer","DifferentialDryBulb")</f>
        <v>DifferentialDryBulb</v>
      </c>
      <c r="L99" s="65" t="str">
        <f t="shared" si="23"/>
        <v>DifferentialDryBulb</v>
      </c>
      <c r="M99" s="65" t="str">
        <f t="shared" si="7"/>
        <v>DifferentialDryBulb</v>
      </c>
      <c r="N99" s="65" t="str">
        <f t="shared" ref="N99" si="24">IF(N34&lt;19.1,"NoEconomizer","DifferentialDryBulb")</f>
        <v>DifferentialDryBulb</v>
      </c>
      <c r="O99" s="65" t="str">
        <f t="shared" si="7"/>
        <v>DifferentialDryBulb</v>
      </c>
      <c r="P99" s="65" t="str">
        <f t="shared" ref="P99" si="25">IF(P34&lt;19.1,"NoEconomizer","DifferentialDryBulb")</f>
        <v>DifferentialDryBulb</v>
      </c>
      <c r="Q99" s="65" t="str">
        <f t="shared" ref="Q99:R99" si="26">IF(Q34&lt;39.6,"NoEconomizer","DifferentialDryBulb")</f>
        <v>DifferentialDryBulb</v>
      </c>
      <c r="R99" s="65" t="str">
        <f t="shared" si="26"/>
        <v>DifferentialDryBulb</v>
      </c>
    </row>
    <row r="100" spans="1:18">
      <c r="A100" s="51"/>
      <c r="B100" s="55" t="s">
        <v>597</v>
      </c>
      <c r="C100" s="65" t="s">
        <v>307</v>
      </c>
      <c r="D100" s="65" t="s">
        <v>307</v>
      </c>
      <c r="E100" s="65" t="str">
        <f t="shared" si="4"/>
        <v>NoEconomizer</v>
      </c>
      <c r="F100" s="65" t="s">
        <v>307</v>
      </c>
      <c r="G100" s="65" t="str">
        <f t="shared" si="5"/>
        <v>DifferentialDryBulb</v>
      </c>
      <c r="H100" s="65" t="str">
        <f t="shared" si="5"/>
        <v>DifferentialDryBulb</v>
      </c>
      <c r="I100" s="65" t="str">
        <f t="shared" si="5"/>
        <v>DifferentialDryBulb</v>
      </c>
      <c r="J100" s="65" t="s">
        <v>307</v>
      </c>
      <c r="K100" s="65" t="str">
        <f t="shared" ref="K100:L100" si="27">IF(K35&lt;19.1,"NoEconomizer","DifferentialDryBulb")</f>
        <v>DifferentialDryBulb</v>
      </c>
      <c r="L100" s="65" t="str">
        <f t="shared" si="27"/>
        <v>DifferentialDryBulb</v>
      </c>
      <c r="M100" s="65" t="str">
        <f t="shared" si="7"/>
        <v>NoEconomizer</v>
      </c>
      <c r="N100" s="65" t="str">
        <f t="shared" ref="N100" si="28">IF(N35&lt;19.1,"NoEconomizer","DifferentialDryBulb")</f>
        <v>DifferentialDryBulb</v>
      </c>
      <c r="O100" s="65" t="str">
        <f t="shared" si="7"/>
        <v>NoEconomizer</v>
      </c>
      <c r="P100" s="65" t="str">
        <f t="shared" ref="P100" si="29">IF(P35&lt;19.1,"NoEconomizer","DifferentialDryBulb")</f>
        <v>DifferentialDryBulb</v>
      </c>
      <c r="Q100" s="65" t="str">
        <f t="shared" ref="Q100:R100" si="30">IF(Q35&lt;39.6,"NoEconomizer","DifferentialDryBulb")</f>
        <v>NoEconomizer</v>
      </c>
      <c r="R100" s="65" t="str">
        <f t="shared" si="30"/>
        <v>NoEconomizer</v>
      </c>
    </row>
    <row r="101" spans="1:18">
      <c r="A101" s="51"/>
      <c r="B101" s="55" t="s">
        <v>598</v>
      </c>
      <c r="C101" s="65" t="s">
        <v>307</v>
      </c>
      <c r="D101" s="65" t="s">
        <v>307</v>
      </c>
      <c r="E101" s="65" t="str">
        <f t="shared" si="4"/>
        <v>NoEconomizer</v>
      </c>
      <c r="F101" s="65" t="s">
        <v>307</v>
      </c>
      <c r="G101" s="65" t="str">
        <f t="shared" si="5"/>
        <v>DifferentialDryBulb</v>
      </c>
      <c r="H101" s="65" t="str">
        <f t="shared" si="5"/>
        <v>DifferentialDryBulb</v>
      </c>
      <c r="I101" s="65" t="str">
        <f t="shared" si="5"/>
        <v>DifferentialDryBulb</v>
      </c>
      <c r="J101" s="65" t="s">
        <v>307</v>
      </c>
      <c r="K101" s="65" t="str">
        <f t="shared" ref="K101:L101" si="31">IF(K36&lt;19.1,"NoEconomizer","DifferentialDryBulb")</f>
        <v>DifferentialDryBulb</v>
      </c>
      <c r="L101" s="65" t="str">
        <f t="shared" si="31"/>
        <v>DifferentialDryBulb</v>
      </c>
      <c r="M101" s="65" t="str">
        <f t="shared" si="7"/>
        <v>NoEconomizer</v>
      </c>
      <c r="N101" s="65" t="str">
        <f t="shared" ref="N101" si="32">IF(N36&lt;19.1,"NoEconomizer","DifferentialDryBulb")</f>
        <v>NoEconomizer</v>
      </c>
      <c r="O101" s="65" t="str">
        <f t="shared" si="7"/>
        <v>NoEconomizer</v>
      </c>
      <c r="P101" s="65" t="str">
        <f t="shared" ref="P101" si="33">IF(P36&lt;19.1,"NoEconomizer","DifferentialDryBulb")</f>
        <v>NoEconomizer</v>
      </c>
      <c r="Q101" s="65" t="str">
        <f t="shared" ref="Q101:R101" si="34">IF(Q36&lt;39.6,"NoEconomizer","DifferentialDryBulb")</f>
        <v>NoEconomizer</v>
      </c>
      <c r="R101" s="65" t="str">
        <f t="shared" si="34"/>
        <v>NoEconomizer</v>
      </c>
    </row>
    <row r="102" spans="1:18">
      <c r="A102" s="51"/>
      <c r="B102" s="55" t="s">
        <v>599</v>
      </c>
      <c r="C102" s="65" t="s">
        <v>307</v>
      </c>
      <c r="D102" s="65" t="s">
        <v>307</v>
      </c>
      <c r="E102" s="65" t="str">
        <f t="shared" si="4"/>
        <v>NoEconomizer</v>
      </c>
      <c r="F102" s="65" t="s">
        <v>307</v>
      </c>
      <c r="G102" s="65" t="str">
        <f t="shared" si="5"/>
        <v>NoEconomizer</v>
      </c>
      <c r="H102" s="65" t="str">
        <f t="shared" si="5"/>
        <v>DifferentialDryBulb</v>
      </c>
      <c r="I102" s="65" t="str">
        <f t="shared" si="5"/>
        <v>NoEconomizer</v>
      </c>
      <c r="J102" s="65" t="s">
        <v>307</v>
      </c>
      <c r="K102" s="65" t="str">
        <f t="shared" ref="K102:L102" si="35">IF(K37&lt;19.1,"NoEconomizer","DifferentialDryBulb")</f>
        <v>DifferentialDryBulb</v>
      </c>
      <c r="L102" s="65" t="str">
        <f t="shared" si="35"/>
        <v>NoEconomizer</v>
      </c>
      <c r="M102" s="65" t="str">
        <f t="shared" si="7"/>
        <v>NoEconomizer</v>
      </c>
      <c r="N102" s="65" t="str">
        <f t="shared" ref="N102" si="36">IF(N37&lt;19.1,"NoEconomizer","DifferentialDryBulb")</f>
        <v>DifferentialDryBulb</v>
      </c>
      <c r="O102" s="65" t="str">
        <f t="shared" si="7"/>
        <v>NoEconomizer</v>
      </c>
      <c r="P102" s="65" t="str">
        <f t="shared" ref="P102" si="37">IF(P37&lt;19.1,"NoEconomizer","DifferentialDryBulb")</f>
        <v>DifferentialDryBulb</v>
      </c>
      <c r="Q102" s="65" t="str">
        <f t="shared" ref="Q102:R102" si="38">IF(Q37&lt;39.6,"NoEconomizer","DifferentialDryBulb")</f>
        <v>NoEconomizer</v>
      </c>
      <c r="R102" s="65" t="str">
        <f t="shared" si="38"/>
        <v>NoEconomizer</v>
      </c>
    </row>
    <row r="103" spans="1:18">
      <c r="A103" s="51"/>
      <c r="B103" s="55" t="s">
        <v>600</v>
      </c>
      <c r="C103" s="65" t="s">
        <v>307</v>
      </c>
      <c r="D103" s="65" t="s">
        <v>307</v>
      </c>
      <c r="E103" s="65" t="str">
        <f t="shared" si="4"/>
        <v>NoEconomizer</v>
      </c>
      <c r="F103" s="65" t="s">
        <v>307</v>
      </c>
      <c r="G103" s="65" t="str">
        <f t="shared" si="5"/>
        <v>DifferentialDryBulb</v>
      </c>
      <c r="H103" s="65" t="str">
        <f t="shared" si="5"/>
        <v>DifferentialDryBulb</v>
      </c>
      <c r="I103" s="65" t="str">
        <f t="shared" si="5"/>
        <v>DifferentialDryBulb</v>
      </c>
      <c r="J103" s="65" t="s">
        <v>307</v>
      </c>
      <c r="K103" s="65" t="str">
        <f t="shared" ref="K103:L103" si="39">IF(K38&lt;19.1,"NoEconomizer","DifferentialDryBulb")</f>
        <v>DifferentialDryBulb</v>
      </c>
      <c r="L103" s="65" t="str">
        <f t="shared" si="39"/>
        <v>DifferentialDryBulb</v>
      </c>
      <c r="M103" s="65" t="str">
        <f t="shared" si="7"/>
        <v>NoEconomizer</v>
      </c>
      <c r="N103" s="65" t="str">
        <f t="shared" ref="N103" si="40">IF(N38&lt;19.1,"NoEconomizer","DifferentialDryBulb")</f>
        <v>DifferentialDryBulb</v>
      </c>
      <c r="O103" s="65" t="str">
        <f t="shared" si="7"/>
        <v>NoEconomizer</v>
      </c>
      <c r="P103" s="65" t="str">
        <f t="shared" ref="P103" si="41">IF(P38&lt;19.1,"NoEconomizer","DifferentialDryBulb")</f>
        <v>DifferentialDryBulb</v>
      </c>
      <c r="Q103" s="65" t="str">
        <f t="shared" ref="Q103:R103" si="42">IF(Q38&lt;39.6,"NoEconomizer","DifferentialDryBulb")</f>
        <v>NoEconomizer</v>
      </c>
      <c r="R103" s="65" t="str">
        <f t="shared" si="42"/>
        <v>NoEconomizer</v>
      </c>
    </row>
    <row r="104" spans="1:18">
      <c r="A104" s="51"/>
      <c r="B104" s="55" t="s">
        <v>601</v>
      </c>
      <c r="C104" s="65" t="s">
        <v>307</v>
      </c>
      <c r="D104" s="65" t="s">
        <v>307</v>
      </c>
      <c r="E104" s="65" t="str">
        <f t="shared" si="4"/>
        <v>DifferentialDryBulb</v>
      </c>
      <c r="F104" s="65" t="s">
        <v>307</v>
      </c>
      <c r="G104" s="65" t="str">
        <f t="shared" si="5"/>
        <v>DifferentialDryBulb</v>
      </c>
      <c r="H104" s="65" t="str">
        <f t="shared" si="5"/>
        <v>DifferentialDryBulb</v>
      </c>
      <c r="I104" s="65" t="str">
        <f t="shared" si="5"/>
        <v>DifferentialDryBulb</v>
      </c>
      <c r="J104" s="65" t="s">
        <v>307</v>
      </c>
      <c r="K104" s="65" t="str">
        <f t="shared" ref="K104:L104" si="43">IF(K39&lt;19.1,"NoEconomizer","DifferentialDryBulb")</f>
        <v>DifferentialDryBulb</v>
      </c>
      <c r="L104" s="65" t="str">
        <f t="shared" si="43"/>
        <v>DifferentialDryBulb</v>
      </c>
      <c r="M104" s="65" t="str">
        <f t="shared" si="7"/>
        <v>DifferentialDryBulb</v>
      </c>
      <c r="N104" s="65" t="str">
        <f t="shared" ref="N104" si="44">IF(N39&lt;19.1,"NoEconomizer","DifferentialDryBulb")</f>
        <v>DifferentialDryBulb</v>
      </c>
      <c r="O104" s="65" t="str">
        <f t="shared" si="7"/>
        <v>DifferentialDryBulb</v>
      </c>
      <c r="P104" s="65" t="str">
        <f t="shared" ref="P104" si="45">IF(P39&lt;19.1,"NoEconomizer","DifferentialDryBulb")</f>
        <v>DifferentialDryBulb</v>
      </c>
      <c r="Q104" s="65" t="str">
        <f t="shared" ref="Q104:R104" si="46">IF(Q39&lt;39.6,"NoEconomizer","DifferentialDryBulb")</f>
        <v>DifferentialDryBulb</v>
      </c>
      <c r="R104" s="65" t="str">
        <f t="shared" si="46"/>
        <v>DifferentialDryBulb</v>
      </c>
    </row>
    <row r="105" spans="1:18">
      <c r="A105" s="51"/>
      <c r="B105" s="55" t="s">
        <v>602</v>
      </c>
      <c r="C105" s="65" t="s">
        <v>307</v>
      </c>
      <c r="D105" s="65" t="s">
        <v>307</v>
      </c>
      <c r="E105" s="65" t="str">
        <f t="shared" si="4"/>
        <v>NoEconomizer</v>
      </c>
      <c r="F105" s="65" t="s">
        <v>307</v>
      </c>
      <c r="G105" s="65" t="str">
        <f t="shared" si="5"/>
        <v>DifferentialDryBulb</v>
      </c>
      <c r="H105" s="65" t="str">
        <f t="shared" si="5"/>
        <v>DifferentialDryBulb</v>
      </c>
      <c r="I105" s="65" t="str">
        <f t="shared" si="5"/>
        <v>DifferentialDryBulb</v>
      </c>
      <c r="J105" s="65" t="s">
        <v>307</v>
      </c>
      <c r="K105" s="65" t="str">
        <f t="shared" ref="K105:L105" si="47">IF(K40&lt;19.1,"NoEconomizer","DifferentialDryBulb")</f>
        <v>DifferentialDryBulb</v>
      </c>
      <c r="L105" s="65" t="str">
        <f t="shared" si="47"/>
        <v>DifferentialDryBulb</v>
      </c>
      <c r="M105" s="65" t="str">
        <f t="shared" si="7"/>
        <v>NoEconomizer</v>
      </c>
      <c r="N105" s="65" t="str">
        <f t="shared" ref="N105" si="48">IF(N40&lt;19.1,"NoEconomizer","DifferentialDryBulb")</f>
        <v>DifferentialDryBulb</v>
      </c>
      <c r="O105" s="65" t="str">
        <f t="shared" si="7"/>
        <v>NoEconomizer</v>
      </c>
      <c r="P105" s="65" t="str">
        <f t="shared" ref="P105" si="49">IF(P40&lt;19.1,"NoEconomizer","DifferentialDryBulb")</f>
        <v>DifferentialDryBulb</v>
      </c>
      <c r="Q105" s="65" t="str">
        <f t="shared" ref="Q105:R105" si="50">IF(Q40&lt;39.6,"NoEconomizer","DifferentialDryBulb")</f>
        <v>NoEconomizer</v>
      </c>
      <c r="R105" s="65" t="str">
        <f t="shared" si="50"/>
        <v>NoEconomizer</v>
      </c>
    </row>
    <row r="106" spans="1:18">
      <c r="A106" s="51"/>
      <c r="B106" s="55" t="s">
        <v>603</v>
      </c>
      <c r="C106" s="65" t="s">
        <v>307</v>
      </c>
      <c r="D106" s="65" t="s">
        <v>307</v>
      </c>
      <c r="E106" s="65" t="str">
        <f t="shared" si="4"/>
        <v>NoEconomizer</v>
      </c>
      <c r="F106" s="65" t="s">
        <v>307</v>
      </c>
      <c r="G106" s="65" t="str">
        <f t="shared" si="5"/>
        <v>DifferentialDryBulb</v>
      </c>
      <c r="H106" s="65" t="str">
        <f t="shared" si="5"/>
        <v>DifferentialDryBulb</v>
      </c>
      <c r="I106" s="65" t="str">
        <f t="shared" si="5"/>
        <v>NoEconomizer</v>
      </c>
      <c r="J106" s="65" t="s">
        <v>307</v>
      </c>
      <c r="K106" s="65" t="str">
        <f t="shared" ref="K106:L106" si="51">IF(K41&lt;19.1,"NoEconomizer","DifferentialDryBulb")</f>
        <v>DifferentialDryBulb</v>
      </c>
      <c r="L106" s="65" t="str">
        <f t="shared" si="51"/>
        <v>DifferentialDryBulb</v>
      </c>
      <c r="M106" s="65" t="str">
        <f t="shared" si="7"/>
        <v>NoEconomizer</v>
      </c>
      <c r="N106" s="65" t="str">
        <f t="shared" ref="N106" si="52">IF(N41&lt;19.1,"NoEconomizer","DifferentialDryBulb")</f>
        <v>NoEconomizer</v>
      </c>
      <c r="O106" s="65" t="str">
        <f t="shared" si="7"/>
        <v>NoEconomizer</v>
      </c>
      <c r="P106" s="65" t="str">
        <f t="shared" ref="P106" si="53">IF(P41&lt;19.1,"NoEconomizer","DifferentialDryBulb")</f>
        <v>DifferentialDryBulb</v>
      </c>
      <c r="Q106" s="65" t="str">
        <f t="shared" ref="Q106:R106" si="54">IF(Q41&lt;39.6,"NoEconomizer","DifferentialDryBulb")</f>
        <v>NoEconomizer</v>
      </c>
      <c r="R106" s="65" t="str">
        <f t="shared" si="54"/>
        <v>NoEconomizer</v>
      </c>
    </row>
    <row r="107" spans="1:18">
      <c r="A107" s="51"/>
      <c r="B107" s="55" t="s">
        <v>604</v>
      </c>
      <c r="C107" s="65" t="s">
        <v>307</v>
      </c>
      <c r="D107" s="65" t="s">
        <v>307</v>
      </c>
      <c r="E107" s="65" t="str">
        <f t="shared" si="4"/>
        <v>NoEconomizer</v>
      </c>
      <c r="F107" s="65" t="s">
        <v>307</v>
      </c>
      <c r="G107" s="65" t="str">
        <f t="shared" si="5"/>
        <v>NoEconomizer</v>
      </c>
      <c r="H107" s="65" t="str">
        <f t="shared" si="5"/>
        <v>DifferentialDryBulb</v>
      </c>
      <c r="I107" s="65" t="str">
        <f t="shared" si="5"/>
        <v>NoEconomizer</v>
      </c>
      <c r="J107" s="65" t="s">
        <v>307</v>
      </c>
      <c r="K107" s="65" t="str">
        <f t="shared" ref="K107:L107" si="55">IF(K42&lt;19.1,"NoEconomizer","DifferentialDryBulb")</f>
        <v>DifferentialDryBulb</v>
      </c>
      <c r="L107" s="65" t="str">
        <f t="shared" si="55"/>
        <v>NoEconomizer</v>
      </c>
      <c r="M107" s="65" t="str">
        <f t="shared" si="7"/>
        <v>NoEconomizer</v>
      </c>
      <c r="N107" s="65" t="str">
        <f t="shared" ref="N107" si="56">IF(N42&lt;19.1,"NoEconomizer","DifferentialDryBulb")</f>
        <v>DifferentialDryBulb</v>
      </c>
      <c r="O107" s="65" t="str">
        <f t="shared" si="7"/>
        <v>NoEconomizer</v>
      </c>
      <c r="P107" s="65" t="str">
        <f t="shared" ref="P107" si="57">IF(P42&lt;19.1,"NoEconomizer","DifferentialDryBulb")</f>
        <v>DifferentialDryBulb</v>
      </c>
      <c r="Q107" s="65" t="str">
        <f t="shared" ref="Q107:R107" si="58">IF(Q42&lt;39.6,"NoEconomizer","DifferentialDryBulb")</f>
        <v>NoEconomizer</v>
      </c>
      <c r="R107" s="65" t="str">
        <f t="shared" si="58"/>
        <v>NoEconomizer</v>
      </c>
    </row>
    <row r="108" spans="1:18">
      <c r="A108" s="51"/>
      <c r="B108" s="55" t="s">
        <v>605</v>
      </c>
      <c r="C108" s="65" t="s">
        <v>307</v>
      </c>
      <c r="D108" s="65" t="s">
        <v>307</v>
      </c>
      <c r="E108" s="65" t="str">
        <f t="shared" si="4"/>
        <v>NoEconomizer</v>
      </c>
      <c r="F108" s="65" t="s">
        <v>307</v>
      </c>
      <c r="G108" s="65" t="str">
        <f t="shared" si="5"/>
        <v>DifferentialDryBulb</v>
      </c>
      <c r="H108" s="65" t="str">
        <f t="shared" si="5"/>
        <v>DifferentialDryBulb</v>
      </c>
      <c r="I108" s="65" t="str">
        <f t="shared" si="5"/>
        <v>DifferentialDryBulb</v>
      </c>
      <c r="J108" s="65" t="s">
        <v>307</v>
      </c>
      <c r="K108" s="65" t="str">
        <f t="shared" ref="K108:L108" si="59">IF(K43&lt;19.1,"NoEconomizer","DifferentialDryBulb")</f>
        <v>DifferentialDryBulb</v>
      </c>
      <c r="L108" s="65" t="str">
        <f t="shared" si="59"/>
        <v>DifferentialDryBulb</v>
      </c>
      <c r="M108" s="65" t="str">
        <f t="shared" si="7"/>
        <v>NoEconomizer</v>
      </c>
      <c r="N108" s="65" t="str">
        <f t="shared" ref="N108" si="60">IF(N43&lt;19.1,"NoEconomizer","DifferentialDryBulb")</f>
        <v>DifferentialDryBulb</v>
      </c>
      <c r="O108" s="65" t="str">
        <f t="shared" si="7"/>
        <v>NoEconomizer</v>
      </c>
      <c r="P108" s="65" t="str">
        <f t="shared" ref="P108" si="61">IF(P43&lt;19.1,"NoEconomizer","DifferentialDryBulb")</f>
        <v>DifferentialDryBulb</v>
      </c>
      <c r="Q108" s="65" t="str">
        <f t="shared" ref="Q108:R108" si="62">IF(Q43&lt;39.6,"NoEconomizer","DifferentialDryBulb")</f>
        <v>NoEconomizer</v>
      </c>
      <c r="R108" s="65" t="str">
        <f t="shared" si="62"/>
        <v>NoEconomizer</v>
      </c>
    </row>
    <row r="109" spans="1:18">
      <c r="A109" s="51"/>
      <c r="B109" s="54" t="s">
        <v>252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</row>
    <row r="110" spans="1:18">
      <c r="A110" s="51"/>
      <c r="B110" s="55" t="str">
        <f>Miami!$A$140</f>
        <v>PSZ_1:1_FAN</v>
      </c>
      <c r="C110" s="56">
        <f>Miami!$E$140</f>
        <v>3.78</v>
      </c>
      <c r="D110" s="56">
        <f>Houston!$E$140</f>
        <v>3.72</v>
      </c>
      <c r="E110" s="56">
        <f>Phoenix!$E$140</f>
        <v>3.53</v>
      </c>
      <c r="F110" s="56">
        <f>Atlanta!$E$140</f>
        <v>3.79</v>
      </c>
      <c r="G110" s="56">
        <f>LosAngeles!$E$140</f>
        <v>3.23</v>
      </c>
      <c r="H110" s="56">
        <f>LasVegas!$E$140</f>
        <v>3.52</v>
      </c>
      <c r="I110" s="56">
        <f>SanFrancisco!$E$140</f>
        <v>2.94</v>
      </c>
      <c r="J110" s="56">
        <f>Baltimore!$E$140</f>
        <v>3.28</v>
      </c>
      <c r="K110" s="56">
        <f>Albuquerque!$E$140</f>
        <v>3.89</v>
      </c>
      <c r="L110" s="56">
        <f>Seattle!$E$140</f>
        <v>3.22</v>
      </c>
      <c r="M110" s="56">
        <f>Chicago!$E$140</f>
        <v>3.31</v>
      </c>
      <c r="N110" s="56">
        <f>Boulder!$E$140</f>
        <v>3.79</v>
      </c>
      <c r="O110" s="56">
        <f>Minneapolis!$E$140</f>
        <v>3.29</v>
      </c>
      <c r="P110" s="56">
        <f>Helena!$E$140</f>
        <v>3.57</v>
      </c>
      <c r="Q110" s="56">
        <f>Duluth!$E$140</f>
        <v>3.23</v>
      </c>
      <c r="R110" s="56">
        <f>Fairbanks!$E$140</f>
        <v>2.82</v>
      </c>
    </row>
    <row r="111" spans="1:18">
      <c r="A111" s="51"/>
      <c r="B111" s="55" t="str">
        <f>Miami!$A$141</f>
        <v>PSZ_1:2_FAN</v>
      </c>
      <c r="C111" s="56">
        <f>Miami!$E$141</f>
        <v>0.94</v>
      </c>
      <c r="D111" s="56">
        <f>Houston!$E$141</f>
        <v>1.1200000000000001</v>
      </c>
      <c r="E111" s="56">
        <f>Phoenix!$E$141</f>
        <v>1.36</v>
      </c>
      <c r="F111" s="56">
        <f>Atlanta!$E$141</f>
        <v>1.28</v>
      </c>
      <c r="G111" s="56">
        <f>LosAngeles!$E$141</f>
        <v>1.43</v>
      </c>
      <c r="H111" s="56">
        <f>LasVegas!$E$141</f>
        <v>1.41</v>
      </c>
      <c r="I111" s="56">
        <f>SanFrancisco!$E$141</f>
        <v>1.88</v>
      </c>
      <c r="J111" s="56">
        <f>Baltimore!$E$141</f>
        <v>1.42</v>
      </c>
      <c r="K111" s="56">
        <f>Albuquerque!$E$141</f>
        <v>1.26</v>
      </c>
      <c r="L111" s="56">
        <f>Seattle!$E$141</f>
        <v>1.89</v>
      </c>
      <c r="M111" s="56">
        <f>Chicago!$E$141</f>
        <v>1.06</v>
      </c>
      <c r="N111" s="56">
        <f>Boulder!$E$141</f>
        <v>1.0900000000000001</v>
      </c>
      <c r="O111" s="56">
        <f>Minneapolis!$E$141</f>
        <v>1.21</v>
      </c>
      <c r="P111" s="56">
        <f>Helena!$E$141</f>
        <v>1.3</v>
      </c>
      <c r="Q111" s="56">
        <f>Duluth!$E$141</f>
        <v>1.3</v>
      </c>
      <c r="R111" s="56">
        <f>Fairbanks!$E$141</f>
        <v>1.64</v>
      </c>
    </row>
    <row r="112" spans="1:18">
      <c r="A112" s="51"/>
      <c r="B112" s="55" t="str">
        <f>Miami!$A$142</f>
        <v>PSZ_1:3_FAN</v>
      </c>
      <c r="C112" s="56">
        <f>Miami!$E$142</f>
        <v>1.46</v>
      </c>
      <c r="D112" s="56">
        <f>Houston!$E$142</f>
        <v>1.45</v>
      </c>
      <c r="E112" s="56">
        <f>Phoenix!$E$142</f>
        <v>1.52</v>
      </c>
      <c r="F112" s="56">
        <f>Atlanta!$E$142</f>
        <v>1.49</v>
      </c>
      <c r="G112" s="56">
        <f>LosAngeles!$E$142</f>
        <v>1.32</v>
      </c>
      <c r="H112" s="56">
        <f>LasVegas!$E$142</f>
        <v>1.45</v>
      </c>
      <c r="I112" s="56">
        <f>SanFrancisco!$E$142</f>
        <v>1.0900000000000001</v>
      </c>
      <c r="J112" s="56">
        <f>Baltimore!$E$142</f>
        <v>1.38</v>
      </c>
      <c r="K112" s="56">
        <f>Albuquerque!$E$142</f>
        <v>1.42</v>
      </c>
      <c r="L112" s="56">
        <f>Seattle!$E$142</f>
        <v>1.22</v>
      </c>
      <c r="M112" s="56">
        <f>Chicago!$E$142</f>
        <v>0.98</v>
      </c>
      <c r="N112" s="56">
        <f>Boulder!$E$142</f>
        <v>0.96</v>
      </c>
      <c r="O112" s="56">
        <f>Minneapolis!$E$142</f>
        <v>0.98</v>
      </c>
      <c r="P112" s="56">
        <f>Helena!$E$142</f>
        <v>0.93</v>
      </c>
      <c r="Q112" s="56">
        <f>Duluth!$E$142</f>
        <v>0.86</v>
      </c>
      <c r="R112" s="56">
        <f>Fairbanks!$E$142</f>
        <v>1.0900000000000001</v>
      </c>
    </row>
    <row r="113" spans="1:18">
      <c r="A113" s="51"/>
      <c r="B113" s="55" t="str">
        <f>Miami!$A$143</f>
        <v>PSZ_1:4_FAN</v>
      </c>
      <c r="C113" s="56">
        <f>Miami!$E$143</f>
        <v>1.04</v>
      </c>
      <c r="D113" s="56">
        <f>Houston!$E$143</f>
        <v>1.02</v>
      </c>
      <c r="E113" s="56">
        <f>Phoenix!$E$143</f>
        <v>1.07</v>
      </c>
      <c r="F113" s="56">
        <f>Atlanta!$E$143</f>
        <v>1</v>
      </c>
      <c r="G113" s="56">
        <f>LosAngeles!$E$143</f>
        <v>0.67</v>
      </c>
      <c r="H113" s="56">
        <f>LasVegas!$E$143</f>
        <v>1.04</v>
      </c>
      <c r="I113" s="56">
        <f>SanFrancisco!$E$143</f>
        <v>0.52</v>
      </c>
      <c r="J113" s="56">
        <f>Baltimore!$E$143</f>
        <v>0.92</v>
      </c>
      <c r="K113" s="56">
        <f>Albuquerque!$E$143</f>
        <v>0.94</v>
      </c>
      <c r="L113" s="56">
        <f>Seattle!$E$143</f>
        <v>0.72</v>
      </c>
      <c r="M113" s="56">
        <f>Chicago!$E$143</f>
        <v>1.05</v>
      </c>
      <c r="N113" s="56">
        <f>Boulder!$E$143</f>
        <v>1.0900000000000001</v>
      </c>
      <c r="O113" s="56">
        <f>Minneapolis!$E$143</f>
        <v>1.19</v>
      </c>
      <c r="P113" s="56">
        <f>Helena!$E$143</f>
        <v>1.28</v>
      </c>
      <c r="Q113" s="56">
        <f>Duluth!$E$143</f>
        <v>1.28</v>
      </c>
      <c r="R113" s="56">
        <f>Fairbanks!$E$143</f>
        <v>1.63</v>
      </c>
    </row>
    <row r="114" spans="1:18">
      <c r="A114" s="51"/>
      <c r="B114" s="55" t="str">
        <f>Miami!$A$144</f>
        <v>PSZ_1:5_FAN</v>
      </c>
      <c r="C114" s="56">
        <f>Miami!$E$144</f>
        <v>1.73</v>
      </c>
      <c r="D114" s="56">
        <f>Houston!$E$144</f>
        <v>1.78</v>
      </c>
      <c r="E114" s="56">
        <f>Phoenix!$E$144</f>
        <v>1.88</v>
      </c>
      <c r="F114" s="56">
        <f>Atlanta!$E$144</f>
        <v>1.81</v>
      </c>
      <c r="G114" s="56">
        <f>LosAngeles!$E$144</f>
        <v>1.64</v>
      </c>
      <c r="H114" s="56">
        <f>LasVegas!$E$144</f>
        <v>1.9</v>
      </c>
      <c r="I114" s="56">
        <f>SanFrancisco!$E$144</f>
        <v>1.48</v>
      </c>
      <c r="J114" s="56">
        <f>Baltimore!$E$144</f>
        <v>1.7</v>
      </c>
      <c r="K114" s="56">
        <f>Albuquerque!$E$144</f>
        <v>1.89</v>
      </c>
      <c r="L114" s="56">
        <f>Seattle!$E$144</f>
        <v>1.56</v>
      </c>
      <c r="M114" s="56">
        <f>Chicago!$E$144</f>
        <v>1.22</v>
      </c>
      <c r="N114" s="56">
        <f>Boulder!$E$144</f>
        <v>1.31</v>
      </c>
      <c r="O114" s="56">
        <f>Minneapolis!$E$144</f>
        <v>1.2</v>
      </c>
      <c r="P114" s="56">
        <f>Helena!$E$144</f>
        <v>1.23</v>
      </c>
      <c r="Q114" s="56">
        <f>Duluth!$E$144</f>
        <v>1.1100000000000001</v>
      </c>
      <c r="R114" s="56">
        <f>Fairbanks!$E$144</f>
        <v>1.0900000000000001</v>
      </c>
    </row>
    <row r="115" spans="1:18">
      <c r="A115" s="51"/>
      <c r="B115" s="55" t="str">
        <f>Miami!$A$145</f>
        <v>PSZ_2:1_FAN</v>
      </c>
      <c r="C115" s="56">
        <f>Miami!$E$145</f>
        <v>3.68</v>
      </c>
      <c r="D115" s="56">
        <f>Houston!$E$145</f>
        <v>3.66</v>
      </c>
      <c r="E115" s="56">
        <f>Phoenix!$E$145</f>
        <v>4.41</v>
      </c>
      <c r="F115" s="56">
        <f>Atlanta!$E$145</f>
        <v>3.78</v>
      </c>
      <c r="G115" s="56">
        <f>LosAngeles!$E$145</f>
        <v>4.05</v>
      </c>
      <c r="H115" s="56">
        <f>LasVegas!$E$145</f>
        <v>4</v>
      </c>
      <c r="I115" s="56">
        <f>SanFrancisco!$E$145</f>
        <v>3.9</v>
      </c>
      <c r="J115" s="56">
        <f>Baltimore!$E$145</f>
        <v>4.25</v>
      </c>
      <c r="K115" s="56">
        <f>Albuquerque!$E$145</f>
        <v>4.09</v>
      </c>
      <c r="L115" s="56">
        <f>Seattle!$E$145</f>
        <v>4.07</v>
      </c>
      <c r="M115" s="56">
        <f>Chicago!$E$145</f>
        <v>4.28</v>
      </c>
      <c r="N115" s="56">
        <f>Boulder!$E$145</f>
        <v>4.07</v>
      </c>
      <c r="O115" s="56">
        <f>Minneapolis!$E$145</f>
        <v>4.29</v>
      </c>
      <c r="P115" s="56">
        <f>Helena!$E$145</f>
        <v>3.95</v>
      </c>
      <c r="Q115" s="56">
        <f>Duluth!$E$145</f>
        <v>4.1399999999999997</v>
      </c>
      <c r="R115" s="56">
        <f>Fairbanks!$E$145</f>
        <v>4.09</v>
      </c>
    </row>
    <row r="116" spans="1:18">
      <c r="A116" s="51"/>
      <c r="B116" s="55" t="str">
        <f>Miami!$A$146</f>
        <v>PSZ_2:2_FAN</v>
      </c>
      <c r="C116" s="56">
        <f>Miami!$E$146</f>
        <v>1.1299999999999999</v>
      </c>
      <c r="D116" s="56">
        <f>Houston!$E$146</f>
        <v>1.31</v>
      </c>
      <c r="E116" s="56">
        <f>Phoenix!$E$146</f>
        <v>1.67</v>
      </c>
      <c r="F116" s="56">
        <f>Atlanta!$E$146</f>
        <v>1.49</v>
      </c>
      <c r="G116" s="56">
        <f>LosAngeles!$E$146</f>
        <v>1.6</v>
      </c>
      <c r="H116" s="56">
        <f>LasVegas!$E$146</f>
        <v>1.73</v>
      </c>
      <c r="I116" s="56">
        <f>SanFrancisco!$E$146</f>
        <v>2.15</v>
      </c>
      <c r="J116" s="56">
        <f>Baltimore!$E$146</f>
        <v>1.63</v>
      </c>
      <c r="K116" s="56">
        <f>Albuquerque!$E$146</f>
        <v>1.51</v>
      </c>
      <c r="L116" s="56">
        <f>Seattle!$E$146</f>
        <v>2.16</v>
      </c>
      <c r="M116" s="56">
        <f>Chicago!$E$146</f>
        <v>1.1499999999999999</v>
      </c>
      <c r="N116" s="56">
        <f>Boulder!$E$146</f>
        <v>1.17</v>
      </c>
      <c r="O116" s="56">
        <f>Minneapolis!$E$146</f>
        <v>1.3</v>
      </c>
      <c r="P116" s="56">
        <f>Helena!$E$146</f>
        <v>1.39</v>
      </c>
      <c r="Q116" s="56">
        <f>Duluth!$E$146</f>
        <v>1.4</v>
      </c>
      <c r="R116" s="56">
        <f>Fairbanks!$E$146</f>
        <v>1.74</v>
      </c>
    </row>
    <row r="117" spans="1:18">
      <c r="A117" s="51"/>
      <c r="B117" s="55" t="str">
        <f>Miami!$A$147</f>
        <v>PSZ_2:3_FAN</v>
      </c>
      <c r="C117" s="56">
        <f>Miami!$E$147</f>
        <v>1.59</v>
      </c>
      <c r="D117" s="56">
        <f>Houston!$E$147</f>
        <v>1.59</v>
      </c>
      <c r="E117" s="56">
        <f>Phoenix!$E$147</f>
        <v>1.75</v>
      </c>
      <c r="F117" s="56">
        <f>Atlanta!$E$147</f>
        <v>1.64</v>
      </c>
      <c r="G117" s="56">
        <f>LosAngeles!$E$147</f>
        <v>1.44</v>
      </c>
      <c r="H117" s="56">
        <f>LasVegas!$E$147</f>
        <v>1.69</v>
      </c>
      <c r="I117" s="56">
        <f>SanFrancisco!$E$147</f>
        <v>1.26</v>
      </c>
      <c r="J117" s="56">
        <f>Baltimore!$E$147</f>
        <v>1.53</v>
      </c>
      <c r="K117" s="56">
        <f>Albuquerque!$E$147</f>
        <v>1.6</v>
      </c>
      <c r="L117" s="56">
        <f>Seattle!$E$147</f>
        <v>1.4</v>
      </c>
      <c r="M117" s="56">
        <f>Chicago!$E$147</f>
        <v>1.1599999999999999</v>
      </c>
      <c r="N117" s="56">
        <f>Boulder!$E$147</f>
        <v>1.1399999999999999</v>
      </c>
      <c r="O117" s="56">
        <f>Minneapolis!$E$147</f>
        <v>1.1499999999999999</v>
      </c>
      <c r="P117" s="56">
        <f>Helena!$E$147</f>
        <v>1.1200000000000001</v>
      </c>
      <c r="Q117" s="56">
        <f>Duluth!$E$147</f>
        <v>1.06</v>
      </c>
      <c r="R117" s="56">
        <f>Fairbanks!$E$147</f>
        <v>1.1499999999999999</v>
      </c>
    </row>
    <row r="118" spans="1:18">
      <c r="A118" s="51"/>
      <c r="B118" s="55" t="str">
        <f>Miami!$A$148</f>
        <v>PSZ_2:4_FAN</v>
      </c>
      <c r="C118" s="56">
        <f>Miami!$E$148</f>
        <v>1.22</v>
      </c>
      <c r="D118" s="56">
        <f>Houston!$E$148</f>
        <v>1.22</v>
      </c>
      <c r="E118" s="56">
        <f>Phoenix!$E$148</f>
        <v>1.37</v>
      </c>
      <c r="F118" s="56">
        <f>Atlanta!$E$148</f>
        <v>1.21</v>
      </c>
      <c r="G118" s="56">
        <f>LosAngeles!$E$148</f>
        <v>0.84</v>
      </c>
      <c r="H118" s="56">
        <f>LasVegas!$E$148</f>
        <v>1.36</v>
      </c>
      <c r="I118" s="56">
        <f>SanFrancisco!$E$148</f>
        <v>0.75</v>
      </c>
      <c r="J118" s="56">
        <f>Baltimore!$E$148</f>
        <v>1.1299999999999999</v>
      </c>
      <c r="K118" s="56">
        <f>Albuquerque!$E$148</f>
        <v>1.17</v>
      </c>
      <c r="L118" s="56">
        <f>Seattle!$E$148</f>
        <v>0.88</v>
      </c>
      <c r="M118" s="56">
        <f>Chicago!$E$148</f>
        <v>1.1399999999999999</v>
      </c>
      <c r="N118" s="56">
        <f>Boulder!$E$148</f>
        <v>1.17</v>
      </c>
      <c r="O118" s="56">
        <f>Minneapolis!$E$148</f>
        <v>1.29</v>
      </c>
      <c r="P118" s="56">
        <f>Helena!$E$148</f>
        <v>1.38</v>
      </c>
      <c r="Q118" s="56">
        <f>Duluth!$E$148</f>
        <v>1.38</v>
      </c>
      <c r="R118" s="56">
        <f>Fairbanks!$E$148</f>
        <v>1.73</v>
      </c>
    </row>
    <row r="119" spans="1:18">
      <c r="A119" s="51"/>
      <c r="B119" s="55" t="str">
        <f>Miami!$A$149</f>
        <v>PSZ_2:5_FAN</v>
      </c>
      <c r="C119" s="56">
        <f>Miami!$E$149</f>
        <v>1.85</v>
      </c>
      <c r="D119" s="56">
        <f>Houston!$E$149</f>
        <v>1.91</v>
      </c>
      <c r="E119" s="56">
        <f>Phoenix!$E$149</f>
        <v>2.08</v>
      </c>
      <c r="F119" s="56">
        <f>Atlanta!$E$149</f>
        <v>1.95</v>
      </c>
      <c r="G119" s="56">
        <f>LosAngeles!$E$149</f>
        <v>1.76</v>
      </c>
      <c r="H119" s="56">
        <f>LasVegas!$E$149</f>
        <v>2.1</v>
      </c>
      <c r="I119" s="56">
        <f>SanFrancisco!$E$149</f>
        <v>1.63</v>
      </c>
      <c r="J119" s="56">
        <f>Baltimore!$E$149</f>
        <v>1.84</v>
      </c>
      <c r="K119" s="56">
        <f>Albuquerque!$E$149</f>
        <v>2.06</v>
      </c>
      <c r="L119" s="56">
        <f>Seattle!$E$149</f>
        <v>1.72</v>
      </c>
      <c r="M119" s="56">
        <f>Chicago!$E$149</f>
        <v>1.37</v>
      </c>
      <c r="N119" s="56">
        <f>Boulder!$E$149</f>
        <v>1.48</v>
      </c>
      <c r="O119" s="56">
        <f>Minneapolis!$E$149</f>
        <v>1.35</v>
      </c>
      <c r="P119" s="56">
        <f>Helena!$E$149</f>
        <v>1.41</v>
      </c>
      <c r="Q119" s="56">
        <f>Duluth!$E$149</f>
        <v>1.28</v>
      </c>
      <c r="R119" s="56">
        <f>Fairbanks!$E$149</f>
        <v>1.17</v>
      </c>
    </row>
    <row r="120" spans="1:18">
      <c r="A120" s="51"/>
      <c r="B120" s="55" t="str">
        <f>Miami!$A$150</f>
        <v>PSZ_3:1_FAN</v>
      </c>
      <c r="C120" s="56">
        <f>Miami!$E$150</f>
        <v>3.57</v>
      </c>
      <c r="D120" s="56">
        <f>Houston!$E$150</f>
        <v>4.01</v>
      </c>
      <c r="E120" s="56">
        <f>Phoenix!$E$150</f>
        <v>4.37</v>
      </c>
      <c r="F120" s="56">
        <f>Atlanta!$E$150</f>
        <v>4.09</v>
      </c>
      <c r="G120" s="56">
        <f>LosAngeles!$E$150</f>
        <v>3.65</v>
      </c>
      <c r="H120" s="56">
        <f>LasVegas!$E$150</f>
        <v>4.42</v>
      </c>
      <c r="I120" s="56">
        <f>SanFrancisco!$E$150</f>
        <v>3.23</v>
      </c>
      <c r="J120" s="56">
        <f>Baltimore!$E$150</f>
        <v>4</v>
      </c>
      <c r="K120" s="56">
        <f>Albuquerque!$E$150</f>
        <v>4.01</v>
      </c>
      <c r="L120" s="56">
        <f>Seattle!$E$150</f>
        <v>3.61</v>
      </c>
      <c r="M120" s="56">
        <f>Chicago!$E$150</f>
        <v>4.0599999999999996</v>
      </c>
      <c r="N120" s="56">
        <f>Boulder!$E$150</f>
        <v>3.52</v>
      </c>
      <c r="O120" s="56">
        <f>Minneapolis!$E$150</f>
        <v>4.12</v>
      </c>
      <c r="P120" s="56">
        <f>Helena!$E$150</f>
        <v>3.35</v>
      </c>
      <c r="Q120" s="56">
        <f>Duluth!$E$150</f>
        <v>3.72</v>
      </c>
      <c r="R120" s="56">
        <f>Fairbanks!$E$150</f>
        <v>4.1500000000000004</v>
      </c>
    </row>
    <row r="121" spans="1:18">
      <c r="A121" s="51"/>
      <c r="B121" s="55" t="str">
        <f>Miami!$A$151</f>
        <v>PSZ_3:2_FAN</v>
      </c>
      <c r="C121" s="56">
        <f>Miami!$E$151</f>
        <v>1.28</v>
      </c>
      <c r="D121" s="56">
        <f>Houston!$E$151</f>
        <v>1.47</v>
      </c>
      <c r="E121" s="56">
        <f>Phoenix!$E$151</f>
        <v>1.88</v>
      </c>
      <c r="F121" s="56">
        <f>Atlanta!$E$151</f>
        <v>1.65</v>
      </c>
      <c r="G121" s="56">
        <f>LosAngeles!$E$151</f>
        <v>1.65</v>
      </c>
      <c r="H121" s="56">
        <f>LasVegas!$E$151</f>
        <v>1.89</v>
      </c>
      <c r="I121" s="56">
        <f>SanFrancisco!$E$151</f>
        <v>2.15</v>
      </c>
      <c r="J121" s="56">
        <f>Baltimore!$E$151</f>
        <v>1.72</v>
      </c>
      <c r="K121" s="56">
        <f>Albuquerque!$E$151</f>
        <v>1.56</v>
      </c>
      <c r="L121" s="56">
        <f>Seattle!$E$151</f>
        <v>2.1800000000000002</v>
      </c>
      <c r="M121" s="56">
        <f>Chicago!$E$151</f>
        <v>1.54</v>
      </c>
      <c r="N121" s="56">
        <f>Boulder!$E$151</f>
        <v>1.6</v>
      </c>
      <c r="O121" s="56">
        <f>Minneapolis!$E$151</f>
        <v>1.74</v>
      </c>
      <c r="P121" s="56">
        <f>Helena!$E$151</f>
        <v>1.89</v>
      </c>
      <c r="Q121" s="56">
        <f>Duluth!$E$151</f>
        <v>1.88</v>
      </c>
      <c r="R121" s="56">
        <f>Fairbanks!$E$151</f>
        <v>2.37</v>
      </c>
    </row>
    <row r="122" spans="1:18">
      <c r="A122" s="51"/>
      <c r="B122" s="55" t="str">
        <f>Miami!$A$152</f>
        <v>PSZ_3:3_FAN</v>
      </c>
      <c r="C122" s="56">
        <f>Miami!$E$152</f>
        <v>1.55</v>
      </c>
      <c r="D122" s="56">
        <f>Houston!$E$152</f>
        <v>1.54</v>
      </c>
      <c r="E122" s="56">
        <f>Phoenix!$E$152</f>
        <v>1.73</v>
      </c>
      <c r="F122" s="56">
        <f>Atlanta!$E$152</f>
        <v>1.6</v>
      </c>
      <c r="G122" s="56">
        <f>LosAngeles!$E$152</f>
        <v>1.35</v>
      </c>
      <c r="H122" s="56">
        <f>LasVegas!$E$152</f>
        <v>1.63</v>
      </c>
      <c r="I122" s="56">
        <f>SanFrancisco!$E$152</f>
        <v>1.1499999999999999</v>
      </c>
      <c r="J122" s="56">
        <f>Baltimore!$E$152</f>
        <v>1.47</v>
      </c>
      <c r="K122" s="56">
        <f>Albuquerque!$E$152</f>
        <v>1.46</v>
      </c>
      <c r="L122" s="56">
        <f>Seattle!$E$152</f>
        <v>1.3</v>
      </c>
      <c r="M122" s="56">
        <f>Chicago!$E$152</f>
        <v>1.1100000000000001</v>
      </c>
      <c r="N122" s="56">
        <f>Boulder!$E$152</f>
        <v>1.05</v>
      </c>
      <c r="O122" s="56">
        <f>Minneapolis!$E$152</f>
        <v>1.1399999999999999</v>
      </c>
      <c r="P122" s="56">
        <f>Helena!$E$152</f>
        <v>1.23</v>
      </c>
      <c r="Q122" s="56">
        <f>Duluth!$E$152</f>
        <v>1.23</v>
      </c>
      <c r="R122" s="56">
        <f>Fairbanks!$E$152</f>
        <v>1.55</v>
      </c>
    </row>
    <row r="123" spans="1:18">
      <c r="A123" s="51"/>
      <c r="B123" s="55" t="str">
        <f>Miami!$A$153</f>
        <v>PSZ_3:4_FAN</v>
      </c>
      <c r="C123" s="56">
        <f>Miami!$E$153</f>
        <v>1.4</v>
      </c>
      <c r="D123" s="56">
        <f>Houston!$E$153</f>
        <v>1.42</v>
      </c>
      <c r="E123" s="56">
        <f>Phoenix!$E$153</f>
        <v>1.63</v>
      </c>
      <c r="F123" s="56">
        <f>Atlanta!$E$153</f>
        <v>1.4</v>
      </c>
      <c r="G123" s="56">
        <f>LosAngeles!$E$153</f>
        <v>0.94</v>
      </c>
      <c r="H123" s="56">
        <f>LasVegas!$E$153</f>
        <v>1.59</v>
      </c>
      <c r="I123" s="56">
        <f>SanFrancisco!$E$153</f>
        <v>0.81</v>
      </c>
      <c r="J123" s="56">
        <f>Baltimore!$E$153</f>
        <v>1.29</v>
      </c>
      <c r="K123" s="56">
        <f>Albuquerque!$E$153</f>
        <v>1.34</v>
      </c>
      <c r="L123" s="56">
        <f>Seattle!$E$153</f>
        <v>1.02</v>
      </c>
      <c r="M123" s="56">
        <f>Chicago!$E$153</f>
        <v>1.54</v>
      </c>
      <c r="N123" s="56">
        <f>Boulder!$E$153</f>
        <v>1.6</v>
      </c>
      <c r="O123" s="56">
        <f>Minneapolis!$E$153</f>
        <v>1.73</v>
      </c>
      <c r="P123" s="56">
        <f>Helena!$E$153</f>
        <v>1.87</v>
      </c>
      <c r="Q123" s="56">
        <f>Duluth!$E$153</f>
        <v>1.87</v>
      </c>
      <c r="R123" s="56">
        <f>Fairbanks!$E$153</f>
        <v>2.36</v>
      </c>
    </row>
    <row r="124" spans="1:18">
      <c r="A124" s="51"/>
      <c r="B124" s="55" t="str">
        <f>Miami!$A$154</f>
        <v>PSZ_3:5_FAN</v>
      </c>
      <c r="C124" s="56">
        <f>Miami!$E$154</f>
        <v>1.97</v>
      </c>
      <c r="D124" s="56">
        <f>Houston!$E$154</f>
        <v>2.0499999999999998</v>
      </c>
      <c r="E124" s="56">
        <f>Phoenix!$E$154</f>
        <v>2.2599999999999998</v>
      </c>
      <c r="F124" s="56">
        <f>Atlanta!$E$154</f>
        <v>2.08</v>
      </c>
      <c r="G124" s="56">
        <f>LosAngeles!$E$154</f>
        <v>1.82</v>
      </c>
      <c r="H124" s="56">
        <f>LasVegas!$E$154</f>
        <v>2.25</v>
      </c>
      <c r="I124" s="56">
        <f>SanFrancisco!$E$154</f>
        <v>1.67</v>
      </c>
      <c r="J124" s="56">
        <f>Baltimore!$E$154</f>
        <v>1.94</v>
      </c>
      <c r="K124" s="56">
        <f>Albuquerque!$E$154</f>
        <v>2.15</v>
      </c>
      <c r="L124" s="56">
        <f>Seattle!$E$154</f>
        <v>1.78</v>
      </c>
      <c r="M124" s="56">
        <f>Chicago!$E$154</f>
        <v>1.46</v>
      </c>
      <c r="N124" s="56">
        <f>Boulder!$E$154</f>
        <v>1.54</v>
      </c>
      <c r="O124" s="56">
        <f>Minneapolis!$E$154</f>
        <v>1.4</v>
      </c>
      <c r="P124" s="56">
        <f>Helena!$E$154</f>
        <v>1.44</v>
      </c>
      <c r="Q124" s="56">
        <f>Duluth!$E$154</f>
        <v>1.31</v>
      </c>
      <c r="R124" s="56">
        <f>Fairbanks!$E$154</f>
        <v>1.55</v>
      </c>
    </row>
    <row r="125" spans="1:18">
      <c r="A125" s="54" t="s">
        <v>73</v>
      </c>
      <c r="B125" s="48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</row>
    <row r="126" spans="1:18">
      <c r="A126" s="51"/>
      <c r="B126" s="54" t="s">
        <v>74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</row>
    <row r="127" spans="1:18">
      <c r="A127" s="51"/>
      <c r="B127" s="55" t="s">
        <v>244</v>
      </c>
      <c r="C127" s="73">
        <f>Miami!$B$199/(Miami!$B$28*10^6/3600)</f>
        <v>8.9305459373882845E-2</v>
      </c>
      <c r="D127" s="73">
        <f>Houston!$B$199/(Houston!$B$28*10^6/3600)</f>
        <v>0.12201577377075994</v>
      </c>
      <c r="E127" s="73">
        <f>Phoenix!$B$199/(Phoenix!$B$28*10^6/3600)</f>
        <v>9.5671796326583777E-2</v>
      </c>
      <c r="F127" s="73">
        <f>Atlanta!$B$199/(Atlanta!$B$28*10^6/3600)</f>
        <v>9.8036471102901854E-2</v>
      </c>
      <c r="G127" s="73">
        <f>LosAngeles!$B$199/(LosAngeles!$B$28*10^6/3600)</f>
        <v>0.13678975781600952</v>
      </c>
      <c r="H127" s="73">
        <f>LasVegas!$B$199/(LasVegas!$B$28*10^6/3600)</f>
        <v>0.10106778935350363</v>
      </c>
      <c r="I127" s="73">
        <f>SanFrancisco!$B$199/(SanFrancisco!$B$28*10^6/3600)</f>
        <v>0.15159969942049289</v>
      </c>
      <c r="J127" s="73">
        <f>Baltimore!$B$199/(Baltimore!$B$28*10^6/3600)</f>
        <v>7.9058288128270357E-2</v>
      </c>
      <c r="K127" s="73">
        <f>Albuquerque!$B$199/(Albuquerque!$B$28*10^6/3600)</f>
        <v>3.7172831101072119E-2</v>
      </c>
      <c r="L127" s="73">
        <f>Seattle!$B$199/(Seattle!$B$28*10^6/3600)</f>
        <v>7.7702890400156904E-2</v>
      </c>
      <c r="M127" s="73">
        <f>Chicago!$B$199/(Chicago!$B$28*10^6/3600)</f>
        <v>8.7331843225317909E-2</v>
      </c>
      <c r="N127" s="73">
        <f>Boulder!$B$199/(Boulder!$B$28*10^6/3600)</f>
        <v>3.7192012808783169E-2</v>
      </c>
      <c r="O127" s="73">
        <f>Minneapolis!$B$199/(Minneapolis!$B$28*10^6/3600)</f>
        <v>6.2944162444113272E-2</v>
      </c>
      <c r="P127" s="73">
        <f>Helena!$B$199/(Helena!$B$28*10^6/3600)</f>
        <v>7.9148737697903301E-2</v>
      </c>
      <c r="Q127" s="73">
        <f>Duluth!$B$199/(Duluth!$B$28*10^6/3600)</f>
        <v>6.224889704590273E-2</v>
      </c>
      <c r="R127" s="73">
        <f>Fairbanks!$B$199/(Fairbanks!$B$28*10^6/3600)</f>
        <v>9.9766574125485827E-2</v>
      </c>
    </row>
    <row r="128" spans="1:18">
      <c r="A128" s="51"/>
      <c r="B128" s="55" t="s">
        <v>253</v>
      </c>
      <c r="C128" s="56">
        <f>Miami!$B$200</f>
        <v>17.55</v>
      </c>
      <c r="D128" s="56">
        <f>Houston!$B$200</f>
        <v>22.46</v>
      </c>
      <c r="E128" s="56">
        <f>Phoenix!$B$200</f>
        <v>18.43</v>
      </c>
      <c r="F128" s="56">
        <f>Atlanta!$B$200</f>
        <v>16.87</v>
      </c>
      <c r="G128" s="56">
        <f>LosAngeles!$B$200</f>
        <v>19.350000000000001</v>
      </c>
      <c r="H128" s="56">
        <f>LasVegas!$B$200</f>
        <v>17.77</v>
      </c>
      <c r="I128" s="56">
        <f>SanFrancisco!$B$200</f>
        <v>19.91</v>
      </c>
      <c r="J128" s="56">
        <f>Baltimore!$B$200</f>
        <v>12.85</v>
      </c>
      <c r="K128" s="56">
        <f>Albuquerque!$B$200</f>
        <v>5.86</v>
      </c>
      <c r="L128" s="56">
        <f>Seattle!$B$200</f>
        <v>10.82</v>
      </c>
      <c r="M128" s="56">
        <f>Chicago!$B$200</f>
        <v>13.05</v>
      </c>
      <c r="N128" s="56">
        <f>Boulder!$B$200</f>
        <v>5.44</v>
      </c>
      <c r="O128" s="56">
        <f>Minneapolis!$B$200</f>
        <v>9.42</v>
      </c>
      <c r="P128" s="56">
        <f>Helena!$B$200</f>
        <v>11.14</v>
      </c>
      <c r="Q128" s="56">
        <f>Duluth!$B$200</f>
        <v>8.89</v>
      </c>
      <c r="R128" s="56">
        <f>Fairbanks!$B$200</f>
        <v>14.73</v>
      </c>
    </row>
    <row r="129" spans="1:18">
      <c r="A129" s="51"/>
      <c r="B129" s="54" t="s">
        <v>75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</row>
    <row r="130" spans="1:18">
      <c r="A130" s="51"/>
      <c r="B130" s="55" t="s">
        <v>245</v>
      </c>
      <c r="C130" s="73">
        <f>Miami!$C$199/(Miami!$C$28*10^3)</f>
        <v>1.1456064356435643E-2</v>
      </c>
      <c r="D130" s="73">
        <f>Houston!$C$199/(Houston!$C$28*10^3)</f>
        <v>8.0826559069601851E-3</v>
      </c>
      <c r="E130" s="73">
        <f>Phoenix!$C$199/(Phoenix!$C$28*10^3)</f>
        <v>8.2415883601091242E-3</v>
      </c>
      <c r="F130" s="73">
        <f>Atlanta!$C$199/(Atlanta!$C$28*10^3)</f>
        <v>9.5369366453596574E-3</v>
      </c>
      <c r="G130" s="73">
        <f>LosAngeles!$C$199/(LosAngeles!$C$28*10^3)</f>
        <v>8.6286090969017806E-3</v>
      </c>
      <c r="H130" s="73">
        <f>LasVegas!$C$199/(LasVegas!$C$28*10^3)</f>
        <v>7.6873868084360569E-3</v>
      </c>
      <c r="I130" s="73">
        <f>SanFrancisco!$C$199/(SanFrancisco!$C$28*10^3)</f>
        <v>8.6678273618619999E-3</v>
      </c>
      <c r="J130" s="73">
        <f>Baltimore!$C$199/(Baltimore!$C$28*10^3)</f>
        <v>9.6636929283745766E-3</v>
      </c>
      <c r="K130" s="73">
        <f>Albuquerque!$C$199/(Albuquerque!$C$28*10^3)</f>
        <v>6.8649218170062981E-3</v>
      </c>
      <c r="L130" s="73">
        <f>Seattle!$C$199/(Seattle!$C$28*10^3)</f>
        <v>8.455430948244089E-3</v>
      </c>
      <c r="M130" s="73">
        <f>Chicago!$C$199/(Chicago!$C$28*10^3)</f>
        <v>8.2609481131599403E-3</v>
      </c>
      <c r="N130" s="73">
        <f>Boulder!$C$199/(Boulder!$C$28*10^3)</f>
        <v>6.8690514873127936E-3</v>
      </c>
      <c r="O130" s="73">
        <f>Minneapolis!$C$199/(Minneapolis!$C$28*10^3)</f>
        <v>7.9184394507716294E-3</v>
      </c>
      <c r="P130" s="73">
        <f>Helena!$C$199/(Helena!$C$28*10^3)</f>
        <v>7.9714683429051685E-3</v>
      </c>
      <c r="Q130" s="73">
        <f>Duluth!$C$199/(Duluth!$C$28*10^3)</f>
        <v>7.8817917832362736E-3</v>
      </c>
      <c r="R130" s="73">
        <f>Fairbanks!$C$199/(Fairbanks!$C$28*10^3)</f>
        <v>4.1060871027408779E-3</v>
      </c>
    </row>
    <row r="131" spans="1:18">
      <c r="A131" s="51"/>
      <c r="B131" s="55" t="s">
        <v>253</v>
      </c>
      <c r="C131" s="56">
        <f>Miami!$C$200</f>
        <v>7.0000000000000007E-2</v>
      </c>
      <c r="D131" s="56">
        <f>Houston!$C$200</f>
        <v>0.27</v>
      </c>
      <c r="E131" s="56">
        <f>Phoenix!$C$200</f>
        <v>0.16</v>
      </c>
      <c r="F131" s="56">
        <f>Atlanta!$C$200</f>
        <v>0.71</v>
      </c>
      <c r="G131" s="56">
        <f>LosAngeles!$C$200</f>
        <v>0.13</v>
      </c>
      <c r="H131" s="56">
        <f>LasVegas!$C$200</f>
        <v>0.26</v>
      </c>
      <c r="I131" s="56">
        <f>SanFrancisco!$C$200</f>
        <v>0.38</v>
      </c>
      <c r="J131" s="56">
        <f>Baltimore!$C$200</f>
        <v>1.37</v>
      </c>
      <c r="K131" s="56">
        <f>Albuquerque!$C$200</f>
        <v>0.57999999999999996</v>
      </c>
      <c r="L131" s="56">
        <f>Seattle!$C$200</f>
        <v>0.97</v>
      </c>
      <c r="M131" s="56">
        <f>Chicago!$C$200</f>
        <v>1.64</v>
      </c>
      <c r="N131" s="56">
        <f>Boulder!$C$200</f>
        <v>0.93</v>
      </c>
      <c r="O131" s="56">
        <f>Minneapolis!$C$200</f>
        <v>2.33</v>
      </c>
      <c r="P131" s="56">
        <f>Helena!$C$200</f>
        <v>1.83</v>
      </c>
      <c r="Q131" s="56">
        <f>Duluth!$C$200</f>
        <v>2.98</v>
      </c>
      <c r="R131" s="56">
        <f>Fairbanks!$C$200</f>
        <v>2.94</v>
      </c>
    </row>
    <row r="132" spans="1:18">
      <c r="A132" s="51"/>
      <c r="B132" s="54" t="s">
        <v>76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</row>
    <row r="133" spans="1:18">
      <c r="A133" s="51"/>
      <c r="B133" s="55" t="s">
        <v>254</v>
      </c>
      <c r="C133" s="56">
        <f>Miami!$E$200</f>
        <v>17.62</v>
      </c>
      <c r="D133" s="56">
        <f>Houston!$E$200</f>
        <v>22.73</v>
      </c>
      <c r="E133" s="56">
        <f>Phoenix!$E$200</f>
        <v>18.59</v>
      </c>
      <c r="F133" s="56">
        <f>Atlanta!$E$200</f>
        <v>17.579999999999998</v>
      </c>
      <c r="G133" s="56">
        <f>LosAngeles!$E$200</f>
        <v>19.489999999999998</v>
      </c>
      <c r="H133" s="56">
        <f>LasVegas!$E$200</f>
        <v>18.03</v>
      </c>
      <c r="I133" s="56">
        <f>SanFrancisco!$E$200</f>
        <v>20.29</v>
      </c>
      <c r="J133" s="56">
        <f>Baltimore!$E$200</f>
        <v>14.22</v>
      </c>
      <c r="K133" s="56">
        <f>Albuquerque!$E$200</f>
        <v>6.44</v>
      </c>
      <c r="L133" s="56">
        <f>Seattle!$E$200</f>
        <v>11.79</v>
      </c>
      <c r="M133" s="56">
        <f>Chicago!$E$200</f>
        <v>14.7</v>
      </c>
      <c r="N133" s="56">
        <f>Boulder!$E$200</f>
        <v>6.37</v>
      </c>
      <c r="O133" s="56">
        <f>Minneapolis!$E$200</f>
        <v>11.75</v>
      </c>
      <c r="P133" s="56">
        <f>Helena!$E$200</f>
        <v>12.97</v>
      </c>
      <c r="Q133" s="56">
        <f>Duluth!$E$200</f>
        <v>11.87</v>
      </c>
      <c r="R133" s="56">
        <f>Fairbanks!$E$200</f>
        <v>17.670000000000002</v>
      </c>
    </row>
    <row r="134" spans="1:18">
      <c r="A134" s="54" t="s">
        <v>77</v>
      </c>
      <c r="B134" s="48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</row>
    <row r="135" spans="1:18">
      <c r="A135" s="51"/>
      <c r="B135" s="54" t="s">
        <v>78</v>
      </c>
    </row>
    <row r="136" spans="1:18">
      <c r="A136" s="51"/>
      <c r="B136" s="55" t="s">
        <v>70</v>
      </c>
      <c r="C136" s="57">
        <f>Miami!$B$13*10^6/3600</f>
        <v>0</v>
      </c>
      <c r="D136" s="57">
        <f>Houston!$B$13*10^6/3600</f>
        <v>0</v>
      </c>
      <c r="E136" s="57">
        <f>Phoenix!$B$13*10^6/3600</f>
        <v>0</v>
      </c>
      <c r="F136" s="57">
        <f>Atlanta!$B$13*10^6/3600</f>
        <v>0</v>
      </c>
      <c r="G136" s="57">
        <f>LosAngeles!$B$13*10^6/3600</f>
        <v>0</v>
      </c>
      <c r="H136" s="57">
        <f>LasVegas!$B$13*10^6/3600</f>
        <v>0</v>
      </c>
      <c r="I136" s="57">
        <f>SanFrancisco!$B$13*10^6/3600</f>
        <v>0</v>
      </c>
      <c r="J136" s="57">
        <f>Baltimore!$B$13*10^6/3600</f>
        <v>0</v>
      </c>
      <c r="K136" s="57">
        <f>Albuquerque!$B$13*10^6/3600</f>
        <v>0</v>
      </c>
      <c r="L136" s="57">
        <f>Seattle!$B$13*10^6/3600</f>
        <v>0</v>
      </c>
      <c r="M136" s="57">
        <f>Chicago!$B$13*10^6/3600</f>
        <v>0</v>
      </c>
      <c r="N136" s="57">
        <f>Boulder!$B$13*10^6/3600</f>
        <v>0</v>
      </c>
      <c r="O136" s="57">
        <f>Minneapolis!$B$13*10^6/3600</f>
        <v>0</v>
      </c>
      <c r="P136" s="57">
        <f>Helena!$B$13*10^6/3600</f>
        <v>0</v>
      </c>
      <c r="Q136" s="57">
        <f>Duluth!$B$13*10^6/3600</f>
        <v>0</v>
      </c>
      <c r="R136" s="57">
        <f>Fairbanks!$B$13*10^6/3600</f>
        <v>0</v>
      </c>
    </row>
    <row r="137" spans="1:18">
      <c r="A137" s="51"/>
      <c r="B137" s="55" t="s">
        <v>71</v>
      </c>
      <c r="C137" s="57">
        <f>Miami!$B$14*10^6/3600</f>
        <v>311869.44444444444</v>
      </c>
      <c r="D137" s="57">
        <f>Houston!$B$14*10^6/3600</f>
        <v>239219.44444444444</v>
      </c>
      <c r="E137" s="57">
        <f>Phoenix!$B$14*10^6/3600</f>
        <v>255547.22222222222</v>
      </c>
      <c r="F137" s="57">
        <f>Atlanta!$B$14*10^6/3600</f>
        <v>167269.44444444444</v>
      </c>
      <c r="G137" s="57">
        <f>LosAngeles!$B$14*10^6/3600</f>
        <v>55822.222222222219</v>
      </c>
      <c r="H137" s="57">
        <f>LasVegas!$B$14*10^6/3600</f>
        <v>175313.88888888888</v>
      </c>
      <c r="I137" s="57">
        <f>SanFrancisco!$B$14*10^6/3600</f>
        <v>20880.555555555555</v>
      </c>
      <c r="J137" s="57">
        <f>Baltimore!$B$14*10^6/3600</f>
        <v>126688.88888888889</v>
      </c>
      <c r="K137" s="57">
        <f>Albuquerque!$B$14*10^6/3600</f>
        <v>89033.333333333328</v>
      </c>
      <c r="L137" s="57">
        <f>Seattle!$B$14*10^6/3600</f>
        <v>19883.333333333332</v>
      </c>
      <c r="M137" s="57">
        <f>Chicago!$B$14*10^6/3600</f>
        <v>74519.444444444438</v>
      </c>
      <c r="N137" s="57">
        <f>Boulder!$B$14*10^6/3600</f>
        <v>51422.222222222219</v>
      </c>
      <c r="O137" s="57">
        <f>Minneapolis!$B$14*10^6/3600</f>
        <v>64986.111111111109</v>
      </c>
      <c r="P137" s="57">
        <f>Helena!$B$14*10^6/3600</f>
        <v>29811.111111111109</v>
      </c>
      <c r="Q137" s="57">
        <f>Duluth!$B$14*10^6/3600</f>
        <v>29008.333333333332</v>
      </c>
      <c r="R137" s="57">
        <f>Fairbanks!$B$14*10^6/3600</f>
        <v>18622.222222222223</v>
      </c>
    </row>
    <row r="138" spans="1:18">
      <c r="A138" s="51"/>
      <c r="B138" s="55" t="s">
        <v>79</v>
      </c>
      <c r="C138" s="57">
        <f>Miami!$B$15*10^6/3600</f>
        <v>240936.11111111112</v>
      </c>
      <c r="D138" s="57">
        <f>Houston!$B$15*10^6/3600</f>
        <v>240936.11111111112</v>
      </c>
      <c r="E138" s="57">
        <f>Phoenix!$B$15*10^6/3600</f>
        <v>240936.11111111112</v>
      </c>
      <c r="F138" s="57">
        <f>Atlanta!$B$15*10^6/3600</f>
        <v>240936.11111111112</v>
      </c>
      <c r="G138" s="57">
        <f>LosAngeles!$B$15*10^6/3600</f>
        <v>240936.11111111112</v>
      </c>
      <c r="H138" s="57">
        <f>LasVegas!$B$15*10^6/3600</f>
        <v>240936.11111111112</v>
      </c>
      <c r="I138" s="57">
        <f>SanFrancisco!$B$15*10^6/3600</f>
        <v>240936.11111111112</v>
      </c>
      <c r="J138" s="57">
        <f>Baltimore!$B$15*10^6/3600</f>
        <v>240936.11111111112</v>
      </c>
      <c r="K138" s="57">
        <f>Albuquerque!$B$15*10^6/3600</f>
        <v>240936.11111111112</v>
      </c>
      <c r="L138" s="57">
        <f>Seattle!$B$15*10^6/3600</f>
        <v>240936.11111111112</v>
      </c>
      <c r="M138" s="57">
        <f>Chicago!$B$15*10^6/3600</f>
        <v>240936.11111111112</v>
      </c>
      <c r="N138" s="57">
        <f>Boulder!$B$15*10^6/3600</f>
        <v>240936.11111111112</v>
      </c>
      <c r="O138" s="57">
        <f>Minneapolis!$B$15*10^6/3600</f>
        <v>240936.11111111112</v>
      </c>
      <c r="P138" s="57">
        <f>Helena!$B$15*10^6/3600</f>
        <v>240936.11111111112</v>
      </c>
      <c r="Q138" s="57">
        <f>Duluth!$B$15*10^6/3600</f>
        <v>240936.11111111112</v>
      </c>
      <c r="R138" s="57">
        <f>Fairbanks!$B$15*10^6/3600</f>
        <v>240936.11111111112</v>
      </c>
    </row>
    <row r="139" spans="1:18">
      <c r="A139" s="51"/>
      <c r="B139" s="55" t="s">
        <v>80</v>
      </c>
      <c r="C139" s="57">
        <f>Miami!$B$16*10^6/3600</f>
        <v>9525</v>
      </c>
      <c r="D139" s="57">
        <f>Houston!$B$16*10^6/3600</f>
        <v>9519.4444444444453</v>
      </c>
      <c r="E139" s="57">
        <f>Phoenix!$B$16*10^6/3600</f>
        <v>9519.4444444444453</v>
      </c>
      <c r="F139" s="57">
        <f>Atlanta!$B$16*10^6/3600</f>
        <v>9516.6666666666661</v>
      </c>
      <c r="G139" s="57">
        <f>LosAngeles!$B$16*10^6/3600</f>
        <v>9511.1111111111113</v>
      </c>
      <c r="H139" s="57">
        <f>LasVegas!$B$16*10^6/3600</f>
        <v>9508.3333333333339</v>
      </c>
      <c r="I139" s="57">
        <f>SanFrancisco!$B$16*10^6/3600</f>
        <v>9513.8888888888887</v>
      </c>
      <c r="J139" s="57">
        <f>Baltimore!$B$16*10^6/3600</f>
        <v>9508.3333333333339</v>
      </c>
      <c r="K139" s="57">
        <f>Albuquerque!$B$16*10^6/3600</f>
        <v>9511.1111111111113</v>
      </c>
      <c r="L139" s="57">
        <f>Seattle!$B$16*10^6/3600</f>
        <v>9491.6666666666661</v>
      </c>
      <c r="M139" s="57">
        <f>Chicago!$B$16*10^6/3600</f>
        <v>9508.3333333333339</v>
      </c>
      <c r="N139" s="57">
        <f>Boulder!$B$16*10^6/3600</f>
        <v>9502.7777777777774</v>
      </c>
      <c r="O139" s="57">
        <f>Minneapolis!$B$16*10^6/3600</f>
        <v>9502.7777777777774</v>
      </c>
      <c r="P139" s="57">
        <f>Helena!$B$16*10^6/3600</f>
        <v>9500</v>
      </c>
      <c r="Q139" s="57">
        <f>Duluth!$B$16*10^6/3600</f>
        <v>9494.4444444444453</v>
      </c>
      <c r="R139" s="57">
        <f>Fairbanks!$B$16*10^6/3600</f>
        <v>9436.1111111111113</v>
      </c>
    </row>
    <row r="140" spans="1:18">
      <c r="A140" s="51"/>
      <c r="B140" s="55" t="s">
        <v>81</v>
      </c>
      <c r="C140" s="57">
        <f>Miami!$B$17*10^6/3600</f>
        <v>223900</v>
      </c>
      <c r="D140" s="57">
        <f>Houston!$B$17*10^6/3600</f>
        <v>223900</v>
      </c>
      <c r="E140" s="57">
        <f>Phoenix!$B$17*10^6/3600</f>
        <v>223900</v>
      </c>
      <c r="F140" s="57">
        <f>Atlanta!$B$17*10^6/3600</f>
        <v>223900</v>
      </c>
      <c r="G140" s="57">
        <f>LosAngeles!$B$17*10^6/3600</f>
        <v>223900</v>
      </c>
      <c r="H140" s="57">
        <f>LasVegas!$B$17*10^6/3600</f>
        <v>223900</v>
      </c>
      <c r="I140" s="57">
        <f>SanFrancisco!$B$17*10^6/3600</f>
        <v>223900</v>
      </c>
      <c r="J140" s="57">
        <f>Baltimore!$B$17*10^6/3600</f>
        <v>223900</v>
      </c>
      <c r="K140" s="57">
        <f>Albuquerque!$B$17*10^6/3600</f>
        <v>223900</v>
      </c>
      <c r="L140" s="57">
        <f>Seattle!$B$17*10^6/3600</f>
        <v>223900</v>
      </c>
      <c r="M140" s="57">
        <f>Chicago!$B$17*10^6/3600</f>
        <v>223900</v>
      </c>
      <c r="N140" s="57">
        <f>Boulder!$B$17*10^6/3600</f>
        <v>223900</v>
      </c>
      <c r="O140" s="57">
        <f>Minneapolis!$B$17*10^6/3600</f>
        <v>223900</v>
      </c>
      <c r="P140" s="57">
        <f>Helena!$B$17*10^6/3600</f>
        <v>223900</v>
      </c>
      <c r="Q140" s="57">
        <f>Duluth!$B$17*10^6/3600</f>
        <v>223900</v>
      </c>
      <c r="R140" s="57">
        <f>Fairbanks!$B$17*10^6/3600</f>
        <v>223900</v>
      </c>
    </row>
    <row r="141" spans="1:18">
      <c r="A141" s="51"/>
      <c r="B141" s="55" t="s">
        <v>82</v>
      </c>
      <c r="C141" s="57">
        <f>Miami!$B$18*10^6/3600</f>
        <v>0</v>
      </c>
      <c r="D141" s="57">
        <f>Houston!$B$18*10^6/3600</f>
        <v>0</v>
      </c>
      <c r="E141" s="57">
        <f>Phoenix!$B$18*10^6/3600</f>
        <v>0</v>
      </c>
      <c r="F141" s="57">
        <f>Atlanta!$B$18*10^6/3600</f>
        <v>0</v>
      </c>
      <c r="G141" s="57">
        <f>LosAngeles!$B$18*10^6/3600</f>
        <v>0</v>
      </c>
      <c r="H141" s="57">
        <f>LasVegas!$B$18*10^6/3600</f>
        <v>0</v>
      </c>
      <c r="I141" s="57">
        <f>SanFrancisco!$B$18*10^6/3600</f>
        <v>0</v>
      </c>
      <c r="J141" s="57">
        <f>Baltimore!$B$18*10^6/3600</f>
        <v>0</v>
      </c>
      <c r="K141" s="57">
        <f>Albuquerque!$B$18*10^6/3600</f>
        <v>0</v>
      </c>
      <c r="L141" s="57">
        <f>Seattle!$B$18*10^6/3600</f>
        <v>0</v>
      </c>
      <c r="M141" s="57">
        <f>Chicago!$B$18*10^6/3600</f>
        <v>0</v>
      </c>
      <c r="N141" s="57">
        <f>Boulder!$B$18*10^6/3600</f>
        <v>0</v>
      </c>
      <c r="O141" s="57">
        <f>Minneapolis!$B$18*10^6/3600</f>
        <v>0</v>
      </c>
      <c r="P141" s="57">
        <f>Helena!$B$18*10^6/3600</f>
        <v>0</v>
      </c>
      <c r="Q141" s="57">
        <f>Duluth!$B$18*10^6/3600</f>
        <v>0</v>
      </c>
      <c r="R141" s="57">
        <f>Fairbanks!$B$18*10^6/3600</f>
        <v>0</v>
      </c>
    </row>
    <row r="142" spans="1:18">
      <c r="A142" s="51"/>
      <c r="B142" s="55" t="s">
        <v>83</v>
      </c>
      <c r="C142" s="57">
        <f>Miami!$B$19*10^6/3600</f>
        <v>192747.22222222222</v>
      </c>
      <c r="D142" s="57">
        <f>Houston!$B$19*10^6/3600</f>
        <v>203413.88888888888</v>
      </c>
      <c r="E142" s="57">
        <f>Phoenix!$B$19*10^6/3600</f>
        <v>229622.22222222222</v>
      </c>
      <c r="F142" s="57">
        <f>Atlanta!$B$19*10^6/3600</f>
        <v>215511.11111111112</v>
      </c>
      <c r="G142" s="57">
        <f>LosAngeles!$B$19*10^6/3600</f>
        <v>174688.88888888888</v>
      </c>
      <c r="H142" s="57">
        <f>LasVegas!$B$19*10^6/3600</f>
        <v>226144.44444444444</v>
      </c>
      <c r="I142" s="57">
        <f>SanFrancisco!$B$19*10^6/3600</f>
        <v>158986.11111111112</v>
      </c>
      <c r="J142" s="57">
        <f>Baltimore!$B$19*10^6/3600</f>
        <v>208988.88888888888</v>
      </c>
      <c r="K142" s="57">
        <f>Albuquerque!$B$19*10^6/3600</f>
        <v>222372.22222222222</v>
      </c>
      <c r="L142" s="57">
        <f>Seattle!$B$19*10^6/3600</f>
        <v>199677.77777777778</v>
      </c>
      <c r="M142" s="57">
        <f>Chicago!$B$19*10^6/3600</f>
        <v>195725</v>
      </c>
      <c r="N142" s="57">
        <f>Boulder!$B$19*10^6/3600</f>
        <v>202830.55555555556</v>
      </c>
      <c r="O142" s="57">
        <f>Minneapolis!$B$19*10^6/3600</f>
        <v>206158.33333333334</v>
      </c>
      <c r="P142" s="57">
        <f>Helena!$B$19*10^6/3600</f>
        <v>196880.55555555556</v>
      </c>
      <c r="Q142" s="57">
        <f>Duluth!$B$19*10^6/3600</f>
        <v>207936.11111111112</v>
      </c>
      <c r="R142" s="57">
        <f>Fairbanks!$B$19*10^6/3600</f>
        <v>242441.66666666666</v>
      </c>
    </row>
    <row r="143" spans="1:18">
      <c r="A143" s="51"/>
      <c r="B143" s="55" t="s">
        <v>84</v>
      </c>
      <c r="C143" s="57">
        <f>Miami!$B$20*10^6/3600</f>
        <v>75</v>
      </c>
      <c r="D143" s="57">
        <f>Houston!$B$20*10^6/3600</f>
        <v>75</v>
      </c>
      <c r="E143" s="57">
        <f>Phoenix!$B$20*10^6/3600</f>
        <v>75</v>
      </c>
      <c r="F143" s="57">
        <f>Atlanta!$B$20*10^6/3600</f>
        <v>75</v>
      </c>
      <c r="G143" s="57">
        <f>LosAngeles!$B$20*10^6/3600</f>
        <v>75</v>
      </c>
      <c r="H143" s="57">
        <f>LasVegas!$B$20*10^6/3600</f>
        <v>75</v>
      </c>
      <c r="I143" s="57">
        <f>SanFrancisco!$B$20*10^6/3600</f>
        <v>75</v>
      </c>
      <c r="J143" s="57">
        <f>Baltimore!$B$20*10^6/3600</f>
        <v>75</v>
      </c>
      <c r="K143" s="57">
        <f>Albuquerque!$B$20*10^6/3600</f>
        <v>75</v>
      </c>
      <c r="L143" s="57">
        <f>Seattle!$B$20*10^6/3600</f>
        <v>75</v>
      </c>
      <c r="M143" s="57">
        <f>Chicago!$B$20*10^6/3600</f>
        <v>75</v>
      </c>
      <c r="N143" s="57">
        <f>Boulder!$B$20*10^6/3600</f>
        <v>75</v>
      </c>
      <c r="O143" s="57">
        <f>Minneapolis!$B$20*10^6/3600</f>
        <v>75</v>
      </c>
      <c r="P143" s="57">
        <f>Helena!$B$20*10^6/3600</f>
        <v>75</v>
      </c>
      <c r="Q143" s="57">
        <f>Duluth!$B$20*10^6/3600</f>
        <v>75</v>
      </c>
      <c r="R143" s="57">
        <f>Fairbanks!$B$20*10^6/3600</f>
        <v>75</v>
      </c>
    </row>
    <row r="144" spans="1:18">
      <c r="A144" s="51"/>
      <c r="B144" s="55" t="s">
        <v>85</v>
      </c>
      <c r="C144" s="57">
        <f>Miami!$B$21*10^6/3600</f>
        <v>0</v>
      </c>
      <c r="D144" s="57">
        <f>Houston!$B$21*10^6/3600</f>
        <v>0</v>
      </c>
      <c r="E144" s="57">
        <f>Phoenix!$B$21*10^6/3600</f>
        <v>0</v>
      </c>
      <c r="F144" s="57">
        <f>Atlanta!$B$21*10^6/3600</f>
        <v>0</v>
      </c>
      <c r="G144" s="57">
        <f>LosAngeles!$B$21*10^6/3600</f>
        <v>0</v>
      </c>
      <c r="H144" s="57">
        <f>LasVegas!$B$21*10^6/3600</f>
        <v>0</v>
      </c>
      <c r="I144" s="57">
        <f>SanFrancisco!$B$21*10^6/3600</f>
        <v>0</v>
      </c>
      <c r="J144" s="57">
        <f>Baltimore!$B$21*10^6/3600</f>
        <v>0</v>
      </c>
      <c r="K144" s="57">
        <f>Albuquerque!$B$21*10^6/3600</f>
        <v>0</v>
      </c>
      <c r="L144" s="57">
        <f>Seattle!$B$21*10^6/3600</f>
        <v>0</v>
      </c>
      <c r="M144" s="57">
        <f>Chicago!$B$21*10^6/3600</f>
        <v>0</v>
      </c>
      <c r="N144" s="57">
        <f>Boulder!$B$21*10^6/3600</f>
        <v>0</v>
      </c>
      <c r="O144" s="57">
        <f>Minneapolis!$B$21*10^6/3600</f>
        <v>0</v>
      </c>
      <c r="P144" s="57">
        <f>Helena!$B$21*10^6/3600</f>
        <v>0</v>
      </c>
      <c r="Q144" s="57">
        <f>Duluth!$B$21*10^6/3600</f>
        <v>0</v>
      </c>
      <c r="R144" s="57">
        <f>Fairbanks!$B$21*10^6/3600</f>
        <v>0</v>
      </c>
    </row>
    <row r="145" spans="1:18">
      <c r="A145" s="51"/>
      <c r="B145" s="55" t="s">
        <v>86</v>
      </c>
      <c r="C145" s="57">
        <f>Miami!$B$22*10^6/3600</f>
        <v>0</v>
      </c>
      <c r="D145" s="57">
        <f>Houston!$B$22*10^6/3600</f>
        <v>0</v>
      </c>
      <c r="E145" s="57">
        <f>Phoenix!$B$22*10^6/3600</f>
        <v>0</v>
      </c>
      <c r="F145" s="57">
        <f>Atlanta!$B$22*10^6/3600</f>
        <v>0</v>
      </c>
      <c r="G145" s="57">
        <f>LosAngeles!$B$22*10^6/3600</f>
        <v>0</v>
      </c>
      <c r="H145" s="57">
        <f>LasVegas!$B$22*10^6/3600</f>
        <v>0</v>
      </c>
      <c r="I145" s="57">
        <f>SanFrancisco!$B$22*10^6/3600</f>
        <v>0</v>
      </c>
      <c r="J145" s="57">
        <f>Baltimore!$B$22*10^6/3600</f>
        <v>0</v>
      </c>
      <c r="K145" s="57">
        <f>Albuquerque!$B$22*10^6/3600</f>
        <v>0</v>
      </c>
      <c r="L145" s="57">
        <f>Seattle!$B$22*10^6/3600</f>
        <v>0</v>
      </c>
      <c r="M145" s="57">
        <f>Chicago!$B$22*10^6/3600</f>
        <v>0</v>
      </c>
      <c r="N145" s="57">
        <f>Boulder!$B$22*10^6/3600</f>
        <v>0</v>
      </c>
      <c r="O145" s="57">
        <f>Minneapolis!$B$22*10^6/3600</f>
        <v>0</v>
      </c>
      <c r="P145" s="57">
        <f>Helena!$B$22*10^6/3600</f>
        <v>0</v>
      </c>
      <c r="Q145" s="57">
        <f>Duluth!$B$22*10^6/3600</f>
        <v>0</v>
      </c>
      <c r="R145" s="57">
        <f>Fairbanks!$B$22*10^6/3600</f>
        <v>0</v>
      </c>
    </row>
    <row r="146" spans="1:18">
      <c r="A146" s="51"/>
      <c r="B146" s="55" t="s">
        <v>65</v>
      </c>
      <c r="C146" s="57">
        <f>Miami!$B$23*10^6/3600</f>
        <v>0</v>
      </c>
      <c r="D146" s="57">
        <f>Houston!$B$23*10^6/3600</f>
        <v>0</v>
      </c>
      <c r="E146" s="57">
        <f>Phoenix!$B$23*10^6/3600</f>
        <v>0</v>
      </c>
      <c r="F146" s="57">
        <f>Atlanta!$B$23*10^6/3600</f>
        <v>0</v>
      </c>
      <c r="G146" s="57">
        <f>LosAngeles!$B$23*10^6/3600</f>
        <v>0</v>
      </c>
      <c r="H146" s="57">
        <f>LasVegas!$B$23*10^6/3600</f>
        <v>0</v>
      </c>
      <c r="I146" s="57">
        <f>SanFrancisco!$B$23*10^6/3600</f>
        <v>0</v>
      </c>
      <c r="J146" s="57">
        <f>Baltimore!$B$23*10^6/3600</f>
        <v>0</v>
      </c>
      <c r="K146" s="57">
        <f>Albuquerque!$B$23*10^6/3600</f>
        <v>0</v>
      </c>
      <c r="L146" s="57">
        <f>Seattle!$B$23*10^6/3600</f>
        <v>0</v>
      </c>
      <c r="M146" s="57">
        <f>Chicago!$B$23*10^6/3600</f>
        <v>0</v>
      </c>
      <c r="N146" s="57">
        <f>Boulder!$B$23*10^6/3600</f>
        <v>0</v>
      </c>
      <c r="O146" s="57">
        <f>Minneapolis!$B$23*10^6/3600</f>
        <v>0</v>
      </c>
      <c r="P146" s="57">
        <f>Helena!$B$23*10^6/3600</f>
        <v>0</v>
      </c>
      <c r="Q146" s="57">
        <f>Duluth!$B$23*10^6/3600</f>
        <v>0</v>
      </c>
      <c r="R146" s="57">
        <f>Fairbanks!$B$23*10^6/3600</f>
        <v>0</v>
      </c>
    </row>
    <row r="147" spans="1:18">
      <c r="A147" s="51"/>
      <c r="B147" s="55" t="s">
        <v>87</v>
      </c>
      <c r="C147" s="57">
        <f>Miami!$B$24*10^6/3600</f>
        <v>0</v>
      </c>
      <c r="D147" s="57">
        <f>Houston!$B$24*10^6/3600</f>
        <v>0</v>
      </c>
      <c r="E147" s="57">
        <f>Phoenix!$B$24*10^6/3600</f>
        <v>0</v>
      </c>
      <c r="F147" s="57">
        <f>Atlanta!$B$24*10^6/3600</f>
        <v>0</v>
      </c>
      <c r="G147" s="57">
        <f>LosAngeles!$B$24*10^6/3600</f>
        <v>0</v>
      </c>
      <c r="H147" s="57">
        <f>LasVegas!$B$24*10^6/3600</f>
        <v>0</v>
      </c>
      <c r="I147" s="57">
        <f>SanFrancisco!$B$24*10^6/3600</f>
        <v>0</v>
      </c>
      <c r="J147" s="57">
        <f>Baltimore!$B$24*10^6/3600</f>
        <v>0</v>
      </c>
      <c r="K147" s="57">
        <f>Albuquerque!$B$24*10^6/3600</f>
        <v>0</v>
      </c>
      <c r="L147" s="57">
        <f>Seattle!$B$24*10^6/3600</f>
        <v>0</v>
      </c>
      <c r="M147" s="57">
        <f>Chicago!$B$24*10^6/3600</f>
        <v>0</v>
      </c>
      <c r="N147" s="57">
        <f>Boulder!$B$24*10^6/3600</f>
        <v>0</v>
      </c>
      <c r="O147" s="57">
        <f>Minneapolis!$B$24*10^6/3600</f>
        <v>0</v>
      </c>
      <c r="P147" s="57">
        <f>Helena!$B$24*10^6/3600</f>
        <v>0</v>
      </c>
      <c r="Q147" s="57">
        <f>Duluth!$B$24*10^6/3600</f>
        <v>0</v>
      </c>
      <c r="R147" s="57">
        <f>Fairbanks!$B$24*10^6/3600</f>
        <v>0</v>
      </c>
    </row>
    <row r="148" spans="1:18">
      <c r="A148" s="51"/>
      <c r="B148" s="55" t="s">
        <v>88</v>
      </c>
      <c r="C148" s="57">
        <f>Miami!$B$25*10^6/3600</f>
        <v>0</v>
      </c>
      <c r="D148" s="57">
        <f>Houston!$B$25*10^6/3600</f>
        <v>0</v>
      </c>
      <c r="E148" s="57">
        <f>Phoenix!$B$25*10^6/3600</f>
        <v>0</v>
      </c>
      <c r="F148" s="57">
        <f>Atlanta!$B$25*10^6/3600</f>
        <v>0</v>
      </c>
      <c r="G148" s="57">
        <f>LosAngeles!$B$25*10^6/3600</f>
        <v>0</v>
      </c>
      <c r="H148" s="57">
        <f>LasVegas!$B$25*10^6/3600</f>
        <v>0</v>
      </c>
      <c r="I148" s="57">
        <f>SanFrancisco!$B$25*10^6/3600</f>
        <v>0</v>
      </c>
      <c r="J148" s="57">
        <f>Baltimore!$B$25*10^6/3600</f>
        <v>0</v>
      </c>
      <c r="K148" s="57">
        <f>Albuquerque!$B$25*10^6/3600</f>
        <v>0</v>
      </c>
      <c r="L148" s="57">
        <f>Seattle!$B$25*10^6/3600</f>
        <v>0</v>
      </c>
      <c r="M148" s="57">
        <f>Chicago!$B$25*10^6/3600</f>
        <v>0</v>
      </c>
      <c r="N148" s="57">
        <f>Boulder!$B$25*10^6/3600</f>
        <v>0</v>
      </c>
      <c r="O148" s="57">
        <f>Minneapolis!$B$25*10^6/3600</f>
        <v>0</v>
      </c>
      <c r="P148" s="57">
        <f>Helena!$B$25*10^6/3600</f>
        <v>0</v>
      </c>
      <c r="Q148" s="57">
        <f>Duluth!$B$25*10^6/3600</f>
        <v>0</v>
      </c>
      <c r="R148" s="57">
        <f>Fairbanks!$B$25*10^6/3600</f>
        <v>0</v>
      </c>
    </row>
    <row r="149" spans="1:18">
      <c r="A149" s="51"/>
      <c r="B149" s="55" t="s">
        <v>89</v>
      </c>
      <c r="C149" s="57">
        <f>Miami!$B$26*10^6/3600</f>
        <v>0</v>
      </c>
      <c r="D149" s="57">
        <f>Houston!$B$26*10^6/3600</f>
        <v>0</v>
      </c>
      <c r="E149" s="57">
        <f>Phoenix!$B$26*10^6/3600</f>
        <v>0</v>
      </c>
      <c r="F149" s="57">
        <f>Atlanta!$B$26*10^6/3600</f>
        <v>0</v>
      </c>
      <c r="G149" s="57">
        <f>LosAngeles!$B$26*10^6/3600</f>
        <v>0</v>
      </c>
      <c r="H149" s="57">
        <f>LasVegas!$B$26*10^6/3600</f>
        <v>0</v>
      </c>
      <c r="I149" s="57">
        <f>SanFrancisco!$B$26*10^6/3600</f>
        <v>0</v>
      </c>
      <c r="J149" s="57">
        <f>Baltimore!$B$26*10^6/3600</f>
        <v>0</v>
      </c>
      <c r="K149" s="57">
        <f>Albuquerque!$B$26*10^6/3600</f>
        <v>0</v>
      </c>
      <c r="L149" s="57">
        <f>Seattle!$B$26*10^6/3600</f>
        <v>0</v>
      </c>
      <c r="M149" s="57">
        <f>Chicago!$B$26*10^6/3600</f>
        <v>0</v>
      </c>
      <c r="N149" s="57">
        <f>Boulder!$B$26*10^6/3600</f>
        <v>0</v>
      </c>
      <c r="O149" s="57">
        <f>Minneapolis!$B$26*10^6/3600</f>
        <v>0</v>
      </c>
      <c r="P149" s="57">
        <f>Helena!$B$26*10^6/3600</f>
        <v>0</v>
      </c>
      <c r="Q149" s="57">
        <f>Duluth!$B$26*10^6/3600</f>
        <v>0</v>
      </c>
      <c r="R149" s="57">
        <f>Fairbanks!$B$26*10^6/3600</f>
        <v>0</v>
      </c>
    </row>
    <row r="150" spans="1:18">
      <c r="A150" s="51"/>
      <c r="B150" s="55" t="s">
        <v>90</v>
      </c>
      <c r="C150" s="57">
        <f>Miami!$B$28*10^6/3600</f>
        <v>979050</v>
      </c>
      <c r="D150" s="57">
        <f>Houston!$B$28*10^6/3600</f>
        <v>917063.88888888888</v>
      </c>
      <c r="E150" s="57">
        <f>Phoenix!$B$28*10^6/3600</f>
        <v>959597.22222222225</v>
      </c>
      <c r="F150" s="57">
        <f>Atlanta!$B$28*10^6/3600</f>
        <v>857208.33333333337</v>
      </c>
      <c r="G150" s="57">
        <f>LosAngeles!$B$28*10^6/3600</f>
        <v>704927.77777777775</v>
      </c>
      <c r="H150" s="57">
        <f>LasVegas!$B$28*10^6/3600</f>
        <v>875875</v>
      </c>
      <c r="I150" s="57">
        <f>SanFrancisco!$B$28*10^6/3600</f>
        <v>654291.66666666663</v>
      </c>
      <c r="J150" s="57">
        <f>Baltimore!$B$28*10^6/3600</f>
        <v>810094.4444444445</v>
      </c>
      <c r="K150" s="57">
        <f>Albuquerque!$B$28*10^6/3600</f>
        <v>785825</v>
      </c>
      <c r="L150" s="57">
        <f>Seattle!$B$28*10^6/3600</f>
        <v>693963.88888888888</v>
      </c>
      <c r="M150" s="57">
        <f>Chicago!$B$28*10^6/3600</f>
        <v>744663.88888888888</v>
      </c>
      <c r="N150" s="57">
        <f>Boulder!$B$28*10^6/3600</f>
        <v>728666.66666666663</v>
      </c>
      <c r="O150" s="57">
        <f>Minneapolis!$B$28*10^6/3600</f>
        <v>745555.5555555555</v>
      </c>
      <c r="P150" s="57">
        <f>Helena!$B$28*10^6/3600</f>
        <v>701100</v>
      </c>
      <c r="Q150" s="57">
        <f>Duluth!$B$28*10^6/3600</f>
        <v>711347.22222222225</v>
      </c>
      <c r="R150" s="57">
        <f>Fairbanks!$B$28*10^6/3600</f>
        <v>735408.33333333337</v>
      </c>
    </row>
    <row r="151" spans="1:18">
      <c r="A151" s="51"/>
      <c r="B151" s="54" t="s">
        <v>246</v>
      </c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</row>
    <row r="152" spans="1:18">
      <c r="A152" s="51"/>
      <c r="B152" s="55" t="s">
        <v>70</v>
      </c>
      <c r="C152" s="57">
        <f>Miami!$C$13*10^3</f>
        <v>4580</v>
      </c>
      <c r="D152" s="57">
        <f>Houston!$C$13*10^3</f>
        <v>136870</v>
      </c>
      <c r="E152" s="57">
        <f>Phoenix!$C$13*10^3</f>
        <v>69570</v>
      </c>
      <c r="F152" s="57">
        <f>Atlanta!$C$13*10^3</f>
        <v>335300</v>
      </c>
      <c r="G152" s="57">
        <f>LosAngeles!$C$13*10^3</f>
        <v>41110</v>
      </c>
      <c r="H152" s="57">
        <f>LasVegas!$C$13*10^3</f>
        <v>139050</v>
      </c>
      <c r="I152" s="57">
        <f>SanFrancisco!$C$13*10^3</f>
        <v>180270</v>
      </c>
      <c r="J152" s="57">
        <f>Baltimore!$C$13*10^3</f>
        <v>665480</v>
      </c>
      <c r="K152" s="57">
        <f>Albuquerque!$C$13*10^3</f>
        <v>379720</v>
      </c>
      <c r="L152" s="57">
        <f>Seattle!$C$13*10^3</f>
        <v>529770</v>
      </c>
      <c r="M152" s="57">
        <f>Chicago!$C$13*10^3</f>
        <v>949730</v>
      </c>
      <c r="N152" s="57">
        <f>Boulder!$C$13*10^3</f>
        <v>636120</v>
      </c>
      <c r="O152" s="57">
        <f>Minneapolis!$C$13*10^3</f>
        <v>1425630</v>
      </c>
      <c r="P152" s="57">
        <f>Helena!$C$13*10^3</f>
        <v>1098480</v>
      </c>
      <c r="Q152" s="57">
        <f>Duluth!$C$13*10^3</f>
        <v>1836630</v>
      </c>
      <c r="R152" s="57">
        <f>Fairbanks!$C$13*10^3</f>
        <v>3516600</v>
      </c>
    </row>
    <row r="153" spans="1:18">
      <c r="A153" s="51"/>
      <c r="B153" s="55" t="s">
        <v>71</v>
      </c>
      <c r="C153" s="57">
        <f>Miami!$C$14*10^3</f>
        <v>0</v>
      </c>
      <c r="D153" s="57">
        <f>Houston!$C$14*10^3</f>
        <v>0</v>
      </c>
      <c r="E153" s="57">
        <f>Phoenix!$C$14*10^3</f>
        <v>0</v>
      </c>
      <c r="F153" s="57">
        <f>Atlanta!$C$14*10^3</f>
        <v>0</v>
      </c>
      <c r="G153" s="57">
        <f>LosAngeles!$C$14*10^3</f>
        <v>0</v>
      </c>
      <c r="H153" s="57">
        <f>LasVegas!$C$14*10^3</f>
        <v>0</v>
      </c>
      <c r="I153" s="57">
        <f>SanFrancisco!$C$14*10^3</f>
        <v>0</v>
      </c>
      <c r="J153" s="57">
        <f>Baltimore!$C$14*10^3</f>
        <v>0</v>
      </c>
      <c r="K153" s="57">
        <f>Albuquerque!$C$14*10^3</f>
        <v>0</v>
      </c>
      <c r="L153" s="57">
        <f>Seattle!$C$14*10^3</f>
        <v>0</v>
      </c>
      <c r="M153" s="57">
        <f>Chicago!$C$14*10^3</f>
        <v>0</v>
      </c>
      <c r="N153" s="57">
        <f>Boulder!$C$14*10^3</f>
        <v>0</v>
      </c>
      <c r="O153" s="57">
        <f>Minneapolis!$C$14*10^3</f>
        <v>0</v>
      </c>
      <c r="P153" s="57">
        <f>Helena!$C$14*10^3</f>
        <v>0</v>
      </c>
      <c r="Q153" s="57">
        <f>Duluth!$C$14*10^3</f>
        <v>0</v>
      </c>
      <c r="R153" s="57">
        <f>Fairbanks!$C$14*10^3</f>
        <v>0</v>
      </c>
    </row>
    <row r="154" spans="1:18">
      <c r="A154" s="51"/>
      <c r="B154" s="55" t="s">
        <v>79</v>
      </c>
      <c r="C154" s="57">
        <f>Miami!$C$15*10^3</f>
        <v>0</v>
      </c>
      <c r="D154" s="57">
        <f>Houston!$C$15*10^3</f>
        <v>0</v>
      </c>
      <c r="E154" s="57">
        <f>Phoenix!$C$15*10^3</f>
        <v>0</v>
      </c>
      <c r="F154" s="57">
        <f>Atlanta!$C$15*10^3</f>
        <v>0</v>
      </c>
      <c r="G154" s="57">
        <f>LosAngeles!$C$15*10^3</f>
        <v>0</v>
      </c>
      <c r="H154" s="57">
        <f>LasVegas!$C$15*10^3</f>
        <v>0</v>
      </c>
      <c r="I154" s="57">
        <f>SanFrancisco!$C$15*10^3</f>
        <v>0</v>
      </c>
      <c r="J154" s="57">
        <f>Baltimore!$C$15*10^3</f>
        <v>0</v>
      </c>
      <c r="K154" s="57">
        <f>Albuquerque!$C$15*10^3</f>
        <v>0</v>
      </c>
      <c r="L154" s="57">
        <f>Seattle!$C$15*10^3</f>
        <v>0</v>
      </c>
      <c r="M154" s="57">
        <f>Chicago!$C$15*10^3</f>
        <v>0</v>
      </c>
      <c r="N154" s="57">
        <f>Boulder!$C$15*10^3</f>
        <v>0</v>
      </c>
      <c r="O154" s="57">
        <f>Minneapolis!$C$15*10^3</f>
        <v>0</v>
      </c>
      <c r="P154" s="57">
        <f>Helena!$C$15*10^3</f>
        <v>0</v>
      </c>
      <c r="Q154" s="57">
        <f>Duluth!$C$15*10^3</f>
        <v>0</v>
      </c>
      <c r="R154" s="57">
        <f>Fairbanks!$C$15*10^3</f>
        <v>0</v>
      </c>
    </row>
    <row r="155" spans="1:18">
      <c r="A155" s="51"/>
      <c r="B155" s="55" t="s">
        <v>80</v>
      </c>
      <c r="C155" s="57">
        <f>Miami!$C$16*10^3</f>
        <v>0</v>
      </c>
      <c r="D155" s="57">
        <f>Houston!$C$16*10^3</f>
        <v>0</v>
      </c>
      <c r="E155" s="57">
        <f>Phoenix!$C$16*10^3</f>
        <v>0</v>
      </c>
      <c r="F155" s="57">
        <f>Atlanta!$C$16*10^3</f>
        <v>0</v>
      </c>
      <c r="G155" s="57">
        <f>LosAngeles!$C$16*10^3</f>
        <v>0</v>
      </c>
      <c r="H155" s="57">
        <f>LasVegas!$C$16*10^3</f>
        <v>0</v>
      </c>
      <c r="I155" s="57">
        <f>SanFrancisco!$C$16*10^3</f>
        <v>0</v>
      </c>
      <c r="J155" s="57">
        <f>Baltimore!$C$16*10^3</f>
        <v>0</v>
      </c>
      <c r="K155" s="57">
        <f>Albuquerque!$C$16*10^3</f>
        <v>0</v>
      </c>
      <c r="L155" s="57">
        <f>Seattle!$C$16*10^3</f>
        <v>0</v>
      </c>
      <c r="M155" s="57">
        <f>Chicago!$C$16*10^3</f>
        <v>0</v>
      </c>
      <c r="N155" s="57">
        <f>Boulder!$C$16*10^3</f>
        <v>0</v>
      </c>
      <c r="O155" s="57">
        <f>Minneapolis!$C$16*10^3</f>
        <v>0</v>
      </c>
      <c r="P155" s="57">
        <f>Helena!$C$16*10^3</f>
        <v>0</v>
      </c>
      <c r="Q155" s="57">
        <f>Duluth!$C$16*10^3</f>
        <v>0</v>
      </c>
      <c r="R155" s="57">
        <f>Fairbanks!$C$16*10^3</f>
        <v>0</v>
      </c>
    </row>
    <row r="156" spans="1:18">
      <c r="A156" s="51"/>
      <c r="B156" s="55" t="s">
        <v>81</v>
      </c>
      <c r="C156" s="57">
        <f>Miami!$C$17*10^3</f>
        <v>0</v>
      </c>
      <c r="D156" s="57">
        <f>Houston!$C$17*10^3</f>
        <v>0</v>
      </c>
      <c r="E156" s="57">
        <f>Phoenix!$C$17*10^3</f>
        <v>0</v>
      </c>
      <c r="F156" s="57">
        <f>Atlanta!$C$17*10^3</f>
        <v>0</v>
      </c>
      <c r="G156" s="57">
        <f>LosAngeles!$C$17*10^3</f>
        <v>0</v>
      </c>
      <c r="H156" s="57">
        <f>LasVegas!$C$17*10^3</f>
        <v>0</v>
      </c>
      <c r="I156" s="57">
        <f>SanFrancisco!$C$17*10^3</f>
        <v>0</v>
      </c>
      <c r="J156" s="57">
        <f>Baltimore!$C$17*10^3</f>
        <v>0</v>
      </c>
      <c r="K156" s="57">
        <f>Albuquerque!$C$17*10^3</f>
        <v>0</v>
      </c>
      <c r="L156" s="57">
        <f>Seattle!$C$17*10^3</f>
        <v>0</v>
      </c>
      <c r="M156" s="57">
        <f>Chicago!$C$17*10^3</f>
        <v>0</v>
      </c>
      <c r="N156" s="57">
        <f>Boulder!$C$17*10^3</f>
        <v>0</v>
      </c>
      <c r="O156" s="57">
        <f>Minneapolis!$C$17*10^3</f>
        <v>0</v>
      </c>
      <c r="P156" s="57">
        <f>Helena!$C$17*10^3</f>
        <v>0</v>
      </c>
      <c r="Q156" s="57">
        <f>Duluth!$C$17*10^3</f>
        <v>0</v>
      </c>
      <c r="R156" s="57">
        <f>Fairbanks!$C$17*10^3</f>
        <v>0</v>
      </c>
    </row>
    <row r="157" spans="1:18">
      <c r="A157" s="51"/>
      <c r="B157" s="55" t="s">
        <v>82</v>
      </c>
      <c r="C157" s="57">
        <f>Miami!$C$18*10^3</f>
        <v>0</v>
      </c>
      <c r="D157" s="57">
        <f>Houston!$C$18*10^3</f>
        <v>0</v>
      </c>
      <c r="E157" s="57">
        <f>Phoenix!$C$18*10^3</f>
        <v>0</v>
      </c>
      <c r="F157" s="57">
        <f>Atlanta!$C$18*10^3</f>
        <v>0</v>
      </c>
      <c r="G157" s="57">
        <f>LosAngeles!$C$18*10^3</f>
        <v>0</v>
      </c>
      <c r="H157" s="57">
        <f>LasVegas!$C$18*10^3</f>
        <v>0</v>
      </c>
      <c r="I157" s="57">
        <f>SanFrancisco!$C$18*10^3</f>
        <v>0</v>
      </c>
      <c r="J157" s="57">
        <f>Baltimore!$C$18*10^3</f>
        <v>0</v>
      </c>
      <c r="K157" s="57">
        <f>Albuquerque!$C$18*10^3</f>
        <v>0</v>
      </c>
      <c r="L157" s="57">
        <f>Seattle!$C$18*10^3</f>
        <v>0</v>
      </c>
      <c r="M157" s="57">
        <f>Chicago!$C$18*10^3</f>
        <v>0</v>
      </c>
      <c r="N157" s="57">
        <f>Boulder!$C$18*10^3</f>
        <v>0</v>
      </c>
      <c r="O157" s="57">
        <f>Minneapolis!$C$18*10^3</f>
        <v>0</v>
      </c>
      <c r="P157" s="57">
        <f>Helena!$C$18*10^3</f>
        <v>0</v>
      </c>
      <c r="Q157" s="57">
        <f>Duluth!$C$18*10^3</f>
        <v>0</v>
      </c>
      <c r="R157" s="57">
        <f>Fairbanks!$C$18*10^3</f>
        <v>0</v>
      </c>
    </row>
    <row r="158" spans="1:18">
      <c r="A158" s="51"/>
      <c r="B158" s="55" t="s">
        <v>83</v>
      </c>
      <c r="C158" s="57">
        <f>Miami!$C$19*10^3</f>
        <v>0</v>
      </c>
      <c r="D158" s="57">
        <f>Houston!$C$19*10^3</f>
        <v>0</v>
      </c>
      <c r="E158" s="57">
        <f>Phoenix!$C$19*10^3</f>
        <v>0</v>
      </c>
      <c r="F158" s="57">
        <f>Atlanta!$C$19*10^3</f>
        <v>0</v>
      </c>
      <c r="G158" s="57">
        <f>LosAngeles!$C$19*10^3</f>
        <v>0</v>
      </c>
      <c r="H158" s="57">
        <f>LasVegas!$C$19*10^3</f>
        <v>0</v>
      </c>
      <c r="I158" s="57">
        <f>SanFrancisco!$C$19*10^3</f>
        <v>0</v>
      </c>
      <c r="J158" s="57">
        <f>Baltimore!$C$19*10^3</f>
        <v>0</v>
      </c>
      <c r="K158" s="57">
        <f>Albuquerque!$C$19*10^3</f>
        <v>0</v>
      </c>
      <c r="L158" s="57">
        <f>Seattle!$C$19*10^3</f>
        <v>0</v>
      </c>
      <c r="M158" s="57">
        <f>Chicago!$C$19*10^3</f>
        <v>0</v>
      </c>
      <c r="N158" s="57">
        <f>Boulder!$C$19*10^3</f>
        <v>0</v>
      </c>
      <c r="O158" s="57">
        <f>Minneapolis!$C$19*10^3</f>
        <v>0</v>
      </c>
      <c r="P158" s="57">
        <f>Helena!$C$19*10^3</f>
        <v>0</v>
      </c>
      <c r="Q158" s="57">
        <f>Duluth!$C$19*10^3</f>
        <v>0</v>
      </c>
      <c r="R158" s="57">
        <f>Fairbanks!$C$19*10^3</f>
        <v>0</v>
      </c>
    </row>
    <row r="159" spans="1:18">
      <c r="A159" s="51"/>
      <c r="B159" s="55" t="s">
        <v>84</v>
      </c>
      <c r="C159" s="57">
        <f>Miami!$C$20*10^3</f>
        <v>0</v>
      </c>
      <c r="D159" s="57">
        <f>Houston!$C$20*10^3</f>
        <v>0</v>
      </c>
      <c r="E159" s="57">
        <f>Phoenix!$C$20*10^3</f>
        <v>0</v>
      </c>
      <c r="F159" s="57">
        <f>Atlanta!$C$20*10^3</f>
        <v>0</v>
      </c>
      <c r="G159" s="57">
        <f>LosAngeles!$C$20*10^3</f>
        <v>0</v>
      </c>
      <c r="H159" s="57">
        <f>LasVegas!$C$20*10^3</f>
        <v>0</v>
      </c>
      <c r="I159" s="57">
        <f>SanFrancisco!$C$20*10^3</f>
        <v>0</v>
      </c>
      <c r="J159" s="57">
        <f>Baltimore!$C$20*10^3</f>
        <v>0</v>
      </c>
      <c r="K159" s="57">
        <f>Albuquerque!$C$20*10^3</f>
        <v>0</v>
      </c>
      <c r="L159" s="57">
        <f>Seattle!$C$20*10^3</f>
        <v>0</v>
      </c>
      <c r="M159" s="57">
        <f>Chicago!$C$20*10^3</f>
        <v>0</v>
      </c>
      <c r="N159" s="57">
        <f>Boulder!$C$20*10^3</f>
        <v>0</v>
      </c>
      <c r="O159" s="57">
        <f>Minneapolis!$C$20*10^3</f>
        <v>0</v>
      </c>
      <c r="P159" s="57">
        <f>Helena!$C$20*10^3</f>
        <v>0</v>
      </c>
      <c r="Q159" s="57">
        <f>Duluth!$C$20*10^3</f>
        <v>0</v>
      </c>
      <c r="R159" s="57">
        <f>Fairbanks!$C$20*10^3</f>
        <v>0</v>
      </c>
    </row>
    <row r="160" spans="1:18">
      <c r="A160" s="51"/>
      <c r="B160" s="55" t="s">
        <v>85</v>
      </c>
      <c r="C160" s="57">
        <f>Miami!$C$21*10^3</f>
        <v>0</v>
      </c>
      <c r="D160" s="57">
        <f>Houston!$C$21*10^3</f>
        <v>0</v>
      </c>
      <c r="E160" s="57">
        <f>Phoenix!$C$21*10^3</f>
        <v>0</v>
      </c>
      <c r="F160" s="57">
        <f>Atlanta!$C$21*10^3</f>
        <v>0</v>
      </c>
      <c r="G160" s="57">
        <f>LosAngeles!$C$21*10^3</f>
        <v>0</v>
      </c>
      <c r="H160" s="57">
        <f>LasVegas!$C$21*10^3</f>
        <v>0</v>
      </c>
      <c r="I160" s="57">
        <f>SanFrancisco!$C$21*10^3</f>
        <v>0</v>
      </c>
      <c r="J160" s="57">
        <f>Baltimore!$C$21*10^3</f>
        <v>0</v>
      </c>
      <c r="K160" s="57">
        <f>Albuquerque!$C$21*10^3</f>
        <v>0</v>
      </c>
      <c r="L160" s="57">
        <f>Seattle!$C$21*10^3</f>
        <v>0</v>
      </c>
      <c r="M160" s="57">
        <f>Chicago!$C$21*10^3</f>
        <v>0</v>
      </c>
      <c r="N160" s="57">
        <f>Boulder!$C$21*10^3</f>
        <v>0</v>
      </c>
      <c r="O160" s="57">
        <f>Minneapolis!$C$21*10^3</f>
        <v>0</v>
      </c>
      <c r="P160" s="57">
        <f>Helena!$C$21*10^3</f>
        <v>0</v>
      </c>
      <c r="Q160" s="57">
        <f>Duluth!$C$21*10^3</f>
        <v>0</v>
      </c>
      <c r="R160" s="57">
        <f>Fairbanks!$C$21*10^3</f>
        <v>0</v>
      </c>
    </row>
    <row r="161" spans="1:18">
      <c r="A161" s="51"/>
      <c r="B161" s="55" t="s">
        <v>86</v>
      </c>
      <c r="C161" s="57">
        <f>Miami!$C$22*10^3</f>
        <v>0</v>
      </c>
      <c r="D161" s="57">
        <f>Houston!$C$22*10^3</f>
        <v>0</v>
      </c>
      <c r="E161" s="57">
        <f>Phoenix!$C$22*10^3</f>
        <v>0</v>
      </c>
      <c r="F161" s="57">
        <f>Atlanta!$C$22*10^3</f>
        <v>0</v>
      </c>
      <c r="G161" s="57">
        <f>LosAngeles!$C$22*10^3</f>
        <v>0</v>
      </c>
      <c r="H161" s="57">
        <f>LasVegas!$C$22*10^3</f>
        <v>0</v>
      </c>
      <c r="I161" s="57">
        <f>SanFrancisco!$C$22*10^3</f>
        <v>0</v>
      </c>
      <c r="J161" s="57">
        <f>Baltimore!$C$22*10^3</f>
        <v>0</v>
      </c>
      <c r="K161" s="57">
        <f>Albuquerque!$C$22*10^3</f>
        <v>0</v>
      </c>
      <c r="L161" s="57">
        <f>Seattle!$C$22*10^3</f>
        <v>0</v>
      </c>
      <c r="M161" s="57">
        <f>Chicago!$C$22*10^3</f>
        <v>0</v>
      </c>
      <c r="N161" s="57">
        <f>Boulder!$C$22*10^3</f>
        <v>0</v>
      </c>
      <c r="O161" s="57">
        <f>Minneapolis!$C$22*10^3</f>
        <v>0</v>
      </c>
      <c r="P161" s="57">
        <f>Helena!$C$22*10^3</f>
        <v>0</v>
      </c>
      <c r="Q161" s="57">
        <f>Duluth!$C$22*10^3</f>
        <v>0</v>
      </c>
      <c r="R161" s="57">
        <f>Fairbanks!$C$22*10^3</f>
        <v>0</v>
      </c>
    </row>
    <row r="162" spans="1:18">
      <c r="A162" s="51"/>
      <c r="B162" s="55" t="s">
        <v>65</v>
      </c>
      <c r="C162" s="57">
        <f>Miami!$C$23*10^3</f>
        <v>0</v>
      </c>
      <c r="D162" s="57">
        <f>Houston!$C$23*10^3</f>
        <v>0</v>
      </c>
      <c r="E162" s="57">
        <f>Phoenix!$C$23*10^3</f>
        <v>0</v>
      </c>
      <c r="F162" s="57">
        <f>Atlanta!$C$23*10^3</f>
        <v>0</v>
      </c>
      <c r="G162" s="57">
        <f>LosAngeles!$C$23*10^3</f>
        <v>0</v>
      </c>
      <c r="H162" s="57">
        <f>LasVegas!$C$23*10^3</f>
        <v>0</v>
      </c>
      <c r="I162" s="57">
        <f>SanFrancisco!$C$23*10^3</f>
        <v>0</v>
      </c>
      <c r="J162" s="57">
        <f>Baltimore!$C$23*10^3</f>
        <v>0</v>
      </c>
      <c r="K162" s="57">
        <f>Albuquerque!$C$23*10^3</f>
        <v>0</v>
      </c>
      <c r="L162" s="57">
        <f>Seattle!$C$23*10^3</f>
        <v>0</v>
      </c>
      <c r="M162" s="57">
        <f>Chicago!$C$23*10^3</f>
        <v>0</v>
      </c>
      <c r="N162" s="57">
        <f>Boulder!$C$23*10^3</f>
        <v>0</v>
      </c>
      <c r="O162" s="57">
        <f>Minneapolis!$C$23*10^3</f>
        <v>0</v>
      </c>
      <c r="P162" s="57">
        <f>Helena!$C$23*10^3</f>
        <v>0</v>
      </c>
      <c r="Q162" s="57">
        <f>Duluth!$C$23*10^3</f>
        <v>0</v>
      </c>
      <c r="R162" s="57">
        <f>Fairbanks!$C$23*10^3</f>
        <v>0</v>
      </c>
    </row>
    <row r="163" spans="1:18">
      <c r="A163" s="51"/>
      <c r="B163" s="55" t="s">
        <v>87</v>
      </c>
      <c r="C163" s="57">
        <f>Miami!$C$24*10^3</f>
        <v>27740</v>
      </c>
      <c r="D163" s="57">
        <f>Houston!$C$24*10^3</f>
        <v>31670</v>
      </c>
      <c r="E163" s="57">
        <f>Phoenix!$C$24*10^3</f>
        <v>29400</v>
      </c>
      <c r="F163" s="57">
        <f>Atlanta!$C$24*10^3</f>
        <v>35470</v>
      </c>
      <c r="G163" s="57">
        <f>LosAngeles!$C$24*10^3</f>
        <v>34740</v>
      </c>
      <c r="H163" s="57">
        <f>LasVegas!$C$24*10^3</f>
        <v>32130.000000000004</v>
      </c>
      <c r="I163" s="57">
        <f>SanFrancisco!$C$24*10^3</f>
        <v>37990</v>
      </c>
      <c r="J163" s="57">
        <f>Baltimore!$C$24*10^3</f>
        <v>38460</v>
      </c>
      <c r="K163" s="57">
        <f>Albuquerque!$C$24*10^3</f>
        <v>37890</v>
      </c>
      <c r="L163" s="57">
        <f>Seattle!$C$24*10^3</f>
        <v>40020</v>
      </c>
      <c r="M163" s="57">
        <f>Chicago!$C$24*10^3</f>
        <v>41080</v>
      </c>
      <c r="N163" s="57">
        <f>Boulder!$C$24*10^3</f>
        <v>40940</v>
      </c>
      <c r="O163" s="57">
        <f>Minneapolis!$C$24*10^3</f>
        <v>43340</v>
      </c>
      <c r="P163" s="57">
        <f>Helena!$C$24*10^3</f>
        <v>43750</v>
      </c>
      <c r="Q163" s="57">
        <f>Duluth!$C$24*10^3</f>
        <v>47080</v>
      </c>
      <c r="R163" s="57">
        <f>Fairbanks!$C$24*10^3</f>
        <v>51600</v>
      </c>
    </row>
    <row r="164" spans="1:18">
      <c r="A164" s="51"/>
      <c r="B164" s="55" t="s">
        <v>88</v>
      </c>
      <c r="C164" s="57">
        <f>Miami!$C$25*10^3</f>
        <v>0</v>
      </c>
      <c r="D164" s="57">
        <f>Houston!$C$25*10^3</f>
        <v>0</v>
      </c>
      <c r="E164" s="57">
        <f>Phoenix!$C$25*10^3</f>
        <v>0</v>
      </c>
      <c r="F164" s="57">
        <f>Atlanta!$C$25*10^3</f>
        <v>0</v>
      </c>
      <c r="G164" s="57">
        <f>LosAngeles!$C$25*10^3</f>
        <v>0</v>
      </c>
      <c r="H164" s="57">
        <f>LasVegas!$C$25*10^3</f>
        <v>0</v>
      </c>
      <c r="I164" s="57">
        <f>SanFrancisco!$C$25*10^3</f>
        <v>0</v>
      </c>
      <c r="J164" s="57">
        <f>Baltimore!$C$25*10^3</f>
        <v>0</v>
      </c>
      <c r="K164" s="57">
        <f>Albuquerque!$C$25*10^3</f>
        <v>0</v>
      </c>
      <c r="L164" s="57">
        <f>Seattle!$C$25*10^3</f>
        <v>0</v>
      </c>
      <c r="M164" s="57">
        <f>Chicago!$C$25*10^3</f>
        <v>0</v>
      </c>
      <c r="N164" s="57">
        <f>Boulder!$C$25*10^3</f>
        <v>0</v>
      </c>
      <c r="O164" s="57">
        <f>Minneapolis!$C$25*10^3</f>
        <v>0</v>
      </c>
      <c r="P164" s="57">
        <f>Helena!$C$25*10^3</f>
        <v>0</v>
      </c>
      <c r="Q164" s="57">
        <f>Duluth!$C$25*10^3</f>
        <v>0</v>
      </c>
      <c r="R164" s="57">
        <f>Fairbanks!$C$25*10^3</f>
        <v>0</v>
      </c>
    </row>
    <row r="165" spans="1:18">
      <c r="A165" s="51"/>
      <c r="B165" s="55" t="s">
        <v>89</v>
      </c>
      <c r="C165" s="57">
        <f>Miami!$C$26*10^3</f>
        <v>0</v>
      </c>
      <c r="D165" s="57">
        <f>Houston!$C$26*10^3</f>
        <v>0</v>
      </c>
      <c r="E165" s="57">
        <f>Phoenix!$C$26*10^3</f>
        <v>0</v>
      </c>
      <c r="F165" s="57">
        <f>Atlanta!$C$26*10^3</f>
        <v>0</v>
      </c>
      <c r="G165" s="57">
        <f>LosAngeles!$C$26*10^3</f>
        <v>0</v>
      </c>
      <c r="H165" s="57">
        <f>LasVegas!$C$26*10^3</f>
        <v>0</v>
      </c>
      <c r="I165" s="57">
        <f>SanFrancisco!$C$26*10^3</f>
        <v>0</v>
      </c>
      <c r="J165" s="57">
        <f>Baltimore!$C$26*10^3</f>
        <v>0</v>
      </c>
      <c r="K165" s="57">
        <f>Albuquerque!$C$26*10^3</f>
        <v>0</v>
      </c>
      <c r="L165" s="57">
        <f>Seattle!$C$26*10^3</f>
        <v>0</v>
      </c>
      <c r="M165" s="57">
        <f>Chicago!$C$26*10^3</f>
        <v>0</v>
      </c>
      <c r="N165" s="57">
        <f>Boulder!$C$26*10^3</f>
        <v>0</v>
      </c>
      <c r="O165" s="57">
        <f>Minneapolis!$C$26*10^3</f>
        <v>0</v>
      </c>
      <c r="P165" s="57">
        <f>Helena!$C$26*10^3</f>
        <v>0</v>
      </c>
      <c r="Q165" s="57">
        <f>Duluth!$C$26*10^3</f>
        <v>0</v>
      </c>
      <c r="R165" s="57">
        <f>Fairbanks!$C$26*10^3</f>
        <v>0</v>
      </c>
    </row>
    <row r="166" spans="1:18">
      <c r="A166" s="51"/>
      <c r="B166" s="55" t="s">
        <v>90</v>
      </c>
      <c r="C166" s="57">
        <f>Miami!$C$28*10^3</f>
        <v>32320</v>
      </c>
      <c r="D166" s="57">
        <f>Houston!$C$28*10^3</f>
        <v>168530</v>
      </c>
      <c r="E166" s="57">
        <f>Phoenix!$C$28*10^3</f>
        <v>98970</v>
      </c>
      <c r="F166" s="57">
        <f>Atlanta!$C$28*10^3</f>
        <v>370770</v>
      </c>
      <c r="G166" s="57">
        <f>LosAngeles!$C$28*10^3</f>
        <v>75850</v>
      </c>
      <c r="H166" s="57">
        <f>LasVegas!$C$28*10^3</f>
        <v>171170</v>
      </c>
      <c r="I166" s="57">
        <f>SanFrancisco!$C$28*10^3</f>
        <v>218260</v>
      </c>
      <c r="J166" s="57">
        <f>Baltimore!$C$28*10^3</f>
        <v>703940</v>
      </c>
      <c r="K166" s="57">
        <f>Albuquerque!$C$28*10^3</f>
        <v>417610</v>
      </c>
      <c r="L166" s="57">
        <f>Seattle!$C$28*10^3</f>
        <v>569790</v>
      </c>
      <c r="M166" s="57">
        <f>Chicago!$C$28*10^3</f>
        <v>990810</v>
      </c>
      <c r="N166" s="57">
        <f>Boulder!$C$28*10^3</f>
        <v>677060</v>
      </c>
      <c r="O166" s="57">
        <f>Minneapolis!$C$28*10^3</f>
        <v>1468970</v>
      </c>
      <c r="P166" s="57">
        <f>Helena!$C$28*10^3</f>
        <v>1142240</v>
      </c>
      <c r="Q166" s="57">
        <f>Duluth!$C$28*10^3</f>
        <v>1883710</v>
      </c>
      <c r="R166" s="57">
        <f>Fairbanks!$C$28*10^3</f>
        <v>3568200</v>
      </c>
    </row>
    <row r="167" spans="1:18">
      <c r="A167" s="51"/>
      <c r="B167" s="54" t="s">
        <v>247</v>
      </c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1:18">
      <c r="A168" s="51"/>
      <c r="B168" s="55" t="s">
        <v>70</v>
      </c>
      <c r="C168" s="57">
        <f>Miami!$E$13*10^3</f>
        <v>0</v>
      </c>
      <c r="D168" s="57">
        <f>Houston!$E$13*10^3</f>
        <v>0</v>
      </c>
      <c r="E168" s="57">
        <f>Phoenix!$E$13*10^3</f>
        <v>0</v>
      </c>
      <c r="F168" s="57">
        <f>Atlanta!$E$13*10^3</f>
        <v>0</v>
      </c>
      <c r="G168" s="57">
        <f>LosAngeles!$E$13*10^3</f>
        <v>0</v>
      </c>
      <c r="H168" s="57">
        <f>LasVegas!$E$13*10^3</f>
        <v>0</v>
      </c>
      <c r="I168" s="57">
        <f>SanFrancisco!$E$13*10^3</f>
        <v>0</v>
      </c>
      <c r="J168" s="57">
        <f>Baltimore!$E$13*10^3</f>
        <v>0</v>
      </c>
      <c r="K168" s="57">
        <f>Albuquerque!$E$13*10^3</f>
        <v>0</v>
      </c>
      <c r="L168" s="57">
        <f>Seattle!$E$13*10^3</f>
        <v>0</v>
      </c>
      <c r="M168" s="57">
        <f>Chicago!$E$13*10^3</f>
        <v>0</v>
      </c>
      <c r="N168" s="57">
        <f>Boulder!$E$13*10^3</f>
        <v>0</v>
      </c>
      <c r="O168" s="57">
        <f>Minneapolis!$E$13*10^3</f>
        <v>0</v>
      </c>
      <c r="P168" s="57">
        <f>Helena!$E$13*10^3</f>
        <v>0</v>
      </c>
      <c r="Q168" s="57">
        <f>Duluth!$E$13*10^3</f>
        <v>0</v>
      </c>
      <c r="R168" s="57">
        <f>Fairbanks!$E$13*10^3</f>
        <v>0</v>
      </c>
    </row>
    <row r="169" spans="1:18">
      <c r="A169" s="51"/>
      <c r="B169" s="55" t="s">
        <v>71</v>
      </c>
      <c r="C169" s="57">
        <f>Miami!$E$14*10^3</f>
        <v>0</v>
      </c>
      <c r="D169" s="57">
        <f>Houston!$E$14*10^3</f>
        <v>0</v>
      </c>
      <c r="E169" s="57">
        <f>Phoenix!$E$14*10^3</f>
        <v>0</v>
      </c>
      <c r="F169" s="57">
        <f>Atlanta!$E$14*10^3</f>
        <v>0</v>
      </c>
      <c r="G169" s="57">
        <f>LosAngeles!$E$14*10^3</f>
        <v>0</v>
      </c>
      <c r="H169" s="57">
        <f>LasVegas!$E$14*10^3</f>
        <v>0</v>
      </c>
      <c r="I169" s="57">
        <f>SanFrancisco!$E$14*10^3</f>
        <v>0</v>
      </c>
      <c r="J169" s="57">
        <f>Baltimore!$E$14*10^3</f>
        <v>0</v>
      </c>
      <c r="K169" s="57">
        <f>Albuquerque!$E$14*10^3</f>
        <v>0</v>
      </c>
      <c r="L169" s="57">
        <f>Seattle!$E$14*10^3</f>
        <v>0</v>
      </c>
      <c r="M169" s="57">
        <f>Chicago!$E$14*10^3</f>
        <v>0</v>
      </c>
      <c r="N169" s="57">
        <f>Boulder!$E$14*10^3</f>
        <v>0</v>
      </c>
      <c r="O169" s="57">
        <f>Minneapolis!$E$14*10^3</f>
        <v>0</v>
      </c>
      <c r="P169" s="57">
        <f>Helena!$E$14*10^3</f>
        <v>0</v>
      </c>
      <c r="Q169" s="57">
        <f>Duluth!$E$14*10^3</f>
        <v>0</v>
      </c>
      <c r="R169" s="57">
        <f>Fairbanks!$E$14*10^3</f>
        <v>0</v>
      </c>
    </row>
    <row r="170" spans="1:18">
      <c r="A170" s="51"/>
      <c r="B170" s="55" t="s">
        <v>79</v>
      </c>
      <c r="C170" s="57">
        <f>Miami!$E$15*10^3</f>
        <v>0</v>
      </c>
      <c r="D170" s="57">
        <f>Houston!$E$15*10^3</f>
        <v>0</v>
      </c>
      <c r="E170" s="57">
        <f>Phoenix!$E$15*10^3</f>
        <v>0</v>
      </c>
      <c r="F170" s="57">
        <f>Atlanta!$E$15*10^3</f>
        <v>0</v>
      </c>
      <c r="G170" s="57">
        <f>LosAngeles!$E$15*10^3</f>
        <v>0</v>
      </c>
      <c r="H170" s="57">
        <f>LasVegas!$E$15*10^3</f>
        <v>0</v>
      </c>
      <c r="I170" s="57">
        <f>SanFrancisco!$E$15*10^3</f>
        <v>0</v>
      </c>
      <c r="J170" s="57">
        <f>Baltimore!$E$15*10^3</f>
        <v>0</v>
      </c>
      <c r="K170" s="57">
        <f>Albuquerque!$E$15*10^3</f>
        <v>0</v>
      </c>
      <c r="L170" s="57">
        <f>Seattle!$E$15*10^3</f>
        <v>0</v>
      </c>
      <c r="M170" s="57">
        <f>Chicago!$E$15*10^3</f>
        <v>0</v>
      </c>
      <c r="N170" s="57">
        <f>Boulder!$E$15*10^3</f>
        <v>0</v>
      </c>
      <c r="O170" s="57">
        <f>Minneapolis!$E$15*10^3</f>
        <v>0</v>
      </c>
      <c r="P170" s="57">
        <f>Helena!$E$15*10^3</f>
        <v>0</v>
      </c>
      <c r="Q170" s="57">
        <f>Duluth!$E$15*10^3</f>
        <v>0</v>
      </c>
      <c r="R170" s="57">
        <f>Fairbanks!$E$15*10^3</f>
        <v>0</v>
      </c>
    </row>
    <row r="171" spans="1:18">
      <c r="A171" s="51"/>
      <c r="B171" s="55" t="s">
        <v>80</v>
      </c>
      <c r="C171" s="57">
        <f>Miami!$E$16*10^3</f>
        <v>0</v>
      </c>
      <c r="D171" s="57">
        <f>Houston!$E$16*10^3</f>
        <v>0</v>
      </c>
      <c r="E171" s="57">
        <f>Phoenix!$E$16*10^3</f>
        <v>0</v>
      </c>
      <c r="F171" s="57">
        <f>Atlanta!$E$16*10^3</f>
        <v>0</v>
      </c>
      <c r="G171" s="57">
        <f>LosAngeles!$E$16*10^3</f>
        <v>0</v>
      </c>
      <c r="H171" s="57">
        <f>LasVegas!$E$16*10^3</f>
        <v>0</v>
      </c>
      <c r="I171" s="57">
        <f>SanFrancisco!$E$16*10^3</f>
        <v>0</v>
      </c>
      <c r="J171" s="57">
        <f>Baltimore!$E$16*10^3</f>
        <v>0</v>
      </c>
      <c r="K171" s="57">
        <f>Albuquerque!$E$16*10^3</f>
        <v>0</v>
      </c>
      <c r="L171" s="57">
        <f>Seattle!$E$16*10^3</f>
        <v>0</v>
      </c>
      <c r="M171" s="57">
        <f>Chicago!$E$16*10^3</f>
        <v>0</v>
      </c>
      <c r="N171" s="57">
        <f>Boulder!$E$16*10^3</f>
        <v>0</v>
      </c>
      <c r="O171" s="57">
        <f>Minneapolis!$E$16*10^3</f>
        <v>0</v>
      </c>
      <c r="P171" s="57">
        <f>Helena!$E$16*10^3</f>
        <v>0</v>
      </c>
      <c r="Q171" s="57">
        <f>Duluth!$E$16*10^3</f>
        <v>0</v>
      </c>
      <c r="R171" s="57">
        <f>Fairbanks!$E$16*10^3</f>
        <v>0</v>
      </c>
    </row>
    <row r="172" spans="1:18">
      <c r="A172" s="51"/>
      <c r="B172" s="55" t="s">
        <v>81</v>
      </c>
      <c r="C172" s="57">
        <f>Miami!$E$17*10^3</f>
        <v>0</v>
      </c>
      <c r="D172" s="57">
        <f>Houston!$E$17*10^3</f>
        <v>0</v>
      </c>
      <c r="E172" s="57">
        <f>Phoenix!$E$17*10^3</f>
        <v>0</v>
      </c>
      <c r="F172" s="57">
        <f>Atlanta!$E$17*10^3</f>
        <v>0</v>
      </c>
      <c r="G172" s="57">
        <f>LosAngeles!$E$17*10^3</f>
        <v>0</v>
      </c>
      <c r="H172" s="57">
        <f>LasVegas!$E$17*10^3</f>
        <v>0</v>
      </c>
      <c r="I172" s="57">
        <f>SanFrancisco!$E$17*10^3</f>
        <v>0</v>
      </c>
      <c r="J172" s="57">
        <f>Baltimore!$E$17*10^3</f>
        <v>0</v>
      </c>
      <c r="K172" s="57">
        <f>Albuquerque!$E$17*10^3</f>
        <v>0</v>
      </c>
      <c r="L172" s="57">
        <f>Seattle!$E$17*10^3</f>
        <v>0</v>
      </c>
      <c r="M172" s="57">
        <f>Chicago!$E$17*10^3</f>
        <v>0</v>
      </c>
      <c r="N172" s="57">
        <f>Boulder!$E$17*10^3</f>
        <v>0</v>
      </c>
      <c r="O172" s="57">
        <f>Minneapolis!$E$17*10^3</f>
        <v>0</v>
      </c>
      <c r="P172" s="57">
        <f>Helena!$E$17*10^3</f>
        <v>0</v>
      </c>
      <c r="Q172" s="57">
        <f>Duluth!$E$17*10^3</f>
        <v>0</v>
      </c>
      <c r="R172" s="57">
        <f>Fairbanks!$E$17*10^3</f>
        <v>0</v>
      </c>
    </row>
    <row r="173" spans="1:18">
      <c r="A173" s="51"/>
      <c r="B173" s="55" t="s">
        <v>82</v>
      </c>
      <c r="C173" s="57">
        <f>Miami!$E$18*10^3</f>
        <v>0</v>
      </c>
      <c r="D173" s="57">
        <f>Houston!$E$18*10^3</f>
        <v>0</v>
      </c>
      <c r="E173" s="57">
        <f>Phoenix!$E$18*10^3</f>
        <v>0</v>
      </c>
      <c r="F173" s="57">
        <f>Atlanta!$E$18*10^3</f>
        <v>0</v>
      </c>
      <c r="G173" s="57">
        <f>LosAngeles!$E$18*10^3</f>
        <v>0</v>
      </c>
      <c r="H173" s="57">
        <f>LasVegas!$E$18*10^3</f>
        <v>0</v>
      </c>
      <c r="I173" s="57">
        <f>SanFrancisco!$E$18*10^3</f>
        <v>0</v>
      </c>
      <c r="J173" s="57">
        <f>Baltimore!$E$18*10^3</f>
        <v>0</v>
      </c>
      <c r="K173" s="57">
        <f>Albuquerque!$E$18*10^3</f>
        <v>0</v>
      </c>
      <c r="L173" s="57">
        <f>Seattle!$E$18*10^3</f>
        <v>0</v>
      </c>
      <c r="M173" s="57">
        <f>Chicago!$E$18*10^3</f>
        <v>0</v>
      </c>
      <c r="N173" s="57">
        <f>Boulder!$E$18*10^3</f>
        <v>0</v>
      </c>
      <c r="O173" s="57">
        <f>Minneapolis!$E$18*10^3</f>
        <v>0</v>
      </c>
      <c r="P173" s="57">
        <f>Helena!$E$18*10^3</f>
        <v>0</v>
      </c>
      <c r="Q173" s="57">
        <f>Duluth!$E$18*10^3</f>
        <v>0</v>
      </c>
      <c r="R173" s="57">
        <f>Fairbanks!$E$18*10^3</f>
        <v>0</v>
      </c>
    </row>
    <row r="174" spans="1:18">
      <c r="A174" s="51"/>
      <c r="B174" s="55" t="s">
        <v>83</v>
      </c>
      <c r="C174" s="57">
        <f>Miami!$E$19*10^3</f>
        <v>0</v>
      </c>
      <c r="D174" s="57">
        <f>Houston!$E$19*10^3</f>
        <v>0</v>
      </c>
      <c r="E174" s="57">
        <f>Phoenix!$E$19*10^3</f>
        <v>0</v>
      </c>
      <c r="F174" s="57">
        <f>Atlanta!$E$19*10^3</f>
        <v>0</v>
      </c>
      <c r="G174" s="57">
        <f>LosAngeles!$E$19*10^3</f>
        <v>0</v>
      </c>
      <c r="H174" s="57">
        <f>LasVegas!$E$19*10^3</f>
        <v>0</v>
      </c>
      <c r="I174" s="57">
        <f>SanFrancisco!$E$19*10^3</f>
        <v>0</v>
      </c>
      <c r="J174" s="57">
        <f>Baltimore!$E$19*10^3</f>
        <v>0</v>
      </c>
      <c r="K174" s="57">
        <f>Albuquerque!$E$19*10^3</f>
        <v>0</v>
      </c>
      <c r="L174" s="57">
        <f>Seattle!$E$19*10^3</f>
        <v>0</v>
      </c>
      <c r="M174" s="57">
        <f>Chicago!$E$19*10^3</f>
        <v>0</v>
      </c>
      <c r="N174" s="57">
        <f>Boulder!$E$19*10^3</f>
        <v>0</v>
      </c>
      <c r="O174" s="57">
        <f>Minneapolis!$E$19*10^3</f>
        <v>0</v>
      </c>
      <c r="P174" s="57">
        <f>Helena!$E$19*10^3</f>
        <v>0</v>
      </c>
      <c r="Q174" s="57">
        <f>Duluth!$E$19*10^3</f>
        <v>0</v>
      </c>
      <c r="R174" s="57">
        <f>Fairbanks!$E$19*10^3</f>
        <v>0</v>
      </c>
    </row>
    <row r="175" spans="1:18">
      <c r="A175" s="51"/>
      <c r="B175" s="55" t="s">
        <v>84</v>
      </c>
      <c r="C175" s="57">
        <f>Miami!$E$20*10^3</f>
        <v>0</v>
      </c>
      <c r="D175" s="57">
        <f>Houston!$E$20*10^3</f>
        <v>0</v>
      </c>
      <c r="E175" s="57">
        <f>Phoenix!$E$20*10^3</f>
        <v>0</v>
      </c>
      <c r="F175" s="57">
        <f>Atlanta!$E$20*10^3</f>
        <v>0</v>
      </c>
      <c r="G175" s="57">
        <f>LosAngeles!$E$20*10^3</f>
        <v>0</v>
      </c>
      <c r="H175" s="57">
        <f>LasVegas!$E$20*10^3</f>
        <v>0</v>
      </c>
      <c r="I175" s="57">
        <f>SanFrancisco!$E$20*10^3</f>
        <v>0</v>
      </c>
      <c r="J175" s="57">
        <f>Baltimore!$E$20*10^3</f>
        <v>0</v>
      </c>
      <c r="K175" s="57">
        <f>Albuquerque!$E$20*10^3</f>
        <v>0</v>
      </c>
      <c r="L175" s="57">
        <f>Seattle!$E$20*10^3</f>
        <v>0</v>
      </c>
      <c r="M175" s="57">
        <f>Chicago!$E$20*10^3</f>
        <v>0</v>
      </c>
      <c r="N175" s="57">
        <f>Boulder!$E$20*10^3</f>
        <v>0</v>
      </c>
      <c r="O175" s="57">
        <f>Minneapolis!$E$20*10^3</f>
        <v>0</v>
      </c>
      <c r="P175" s="57">
        <f>Helena!$E$20*10^3</f>
        <v>0</v>
      </c>
      <c r="Q175" s="57">
        <f>Duluth!$E$20*10^3</f>
        <v>0</v>
      </c>
      <c r="R175" s="57">
        <f>Fairbanks!$E$20*10^3</f>
        <v>0</v>
      </c>
    </row>
    <row r="176" spans="1:18">
      <c r="A176" s="51"/>
      <c r="B176" s="55" t="s">
        <v>85</v>
      </c>
      <c r="C176" s="57">
        <f>Miami!$E$21*10^3</f>
        <v>0</v>
      </c>
      <c r="D176" s="57">
        <f>Houston!$E$21*10^3</f>
        <v>0</v>
      </c>
      <c r="E176" s="57">
        <f>Phoenix!$E$21*10^3</f>
        <v>0</v>
      </c>
      <c r="F176" s="57">
        <f>Atlanta!$E$21*10^3</f>
        <v>0</v>
      </c>
      <c r="G176" s="57">
        <f>LosAngeles!$E$21*10^3</f>
        <v>0</v>
      </c>
      <c r="H176" s="57">
        <f>LasVegas!$E$21*10^3</f>
        <v>0</v>
      </c>
      <c r="I176" s="57">
        <f>SanFrancisco!$E$21*10^3</f>
        <v>0</v>
      </c>
      <c r="J176" s="57">
        <f>Baltimore!$E$21*10^3</f>
        <v>0</v>
      </c>
      <c r="K176" s="57">
        <f>Albuquerque!$E$21*10^3</f>
        <v>0</v>
      </c>
      <c r="L176" s="57">
        <f>Seattle!$E$21*10^3</f>
        <v>0</v>
      </c>
      <c r="M176" s="57">
        <f>Chicago!$E$21*10^3</f>
        <v>0</v>
      </c>
      <c r="N176" s="57">
        <f>Boulder!$E$21*10^3</f>
        <v>0</v>
      </c>
      <c r="O176" s="57">
        <f>Minneapolis!$E$21*10^3</f>
        <v>0</v>
      </c>
      <c r="P176" s="57">
        <f>Helena!$E$21*10^3</f>
        <v>0</v>
      </c>
      <c r="Q176" s="57">
        <f>Duluth!$E$21*10^3</f>
        <v>0</v>
      </c>
      <c r="R176" s="57">
        <f>Fairbanks!$E$21*10^3</f>
        <v>0</v>
      </c>
    </row>
    <row r="177" spans="1:18">
      <c r="A177" s="51"/>
      <c r="B177" s="55" t="s">
        <v>86</v>
      </c>
      <c r="C177" s="57">
        <f>Miami!$E$22*10^3</f>
        <v>0</v>
      </c>
      <c r="D177" s="57">
        <f>Houston!$E$22*10^3</f>
        <v>0</v>
      </c>
      <c r="E177" s="57">
        <f>Phoenix!$E$22*10^3</f>
        <v>0</v>
      </c>
      <c r="F177" s="57">
        <f>Atlanta!$E$22*10^3</f>
        <v>0</v>
      </c>
      <c r="G177" s="57">
        <f>LosAngeles!$E$22*10^3</f>
        <v>0</v>
      </c>
      <c r="H177" s="57">
        <f>LasVegas!$E$22*10^3</f>
        <v>0</v>
      </c>
      <c r="I177" s="57">
        <f>SanFrancisco!$E$22*10^3</f>
        <v>0</v>
      </c>
      <c r="J177" s="57">
        <f>Baltimore!$E$22*10^3</f>
        <v>0</v>
      </c>
      <c r="K177" s="57">
        <f>Albuquerque!$E$22*10^3</f>
        <v>0</v>
      </c>
      <c r="L177" s="57">
        <f>Seattle!$E$22*10^3</f>
        <v>0</v>
      </c>
      <c r="M177" s="57">
        <f>Chicago!$E$22*10^3</f>
        <v>0</v>
      </c>
      <c r="N177" s="57">
        <f>Boulder!$E$22*10^3</f>
        <v>0</v>
      </c>
      <c r="O177" s="57">
        <f>Minneapolis!$E$22*10^3</f>
        <v>0</v>
      </c>
      <c r="P177" s="57">
        <f>Helena!$E$22*10^3</f>
        <v>0</v>
      </c>
      <c r="Q177" s="57">
        <f>Duluth!$E$22*10^3</f>
        <v>0</v>
      </c>
      <c r="R177" s="57">
        <f>Fairbanks!$E$22*10^3</f>
        <v>0</v>
      </c>
    </row>
    <row r="178" spans="1:18">
      <c r="A178" s="51"/>
      <c r="B178" s="55" t="s">
        <v>65</v>
      </c>
      <c r="C178" s="57">
        <f>Miami!$E$23*10^3</f>
        <v>0</v>
      </c>
      <c r="D178" s="57">
        <f>Houston!$E$23*10^3</f>
        <v>0</v>
      </c>
      <c r="E178" s="57">
        <f>Phoenix!$E$23*10^3</f>
        <v>0</v>
      </c>
      <c r="F178" s="57">
        <f>Atlanta!$E$23*10^3</f>
        <v>0</v>
      </c>
      <c r="G178" s="57">
        <f>LosAngeles!$E$23*10^3</f>
        <v>0</v>
      </c>
      <c r="H178" s="57">
        <f>LasVegas!$E$23*10^3</f>
        <v>0</v>
      </c>
      <c r="I178" s="57">
        <f>SanFrancisco!$E$23*10^3</f>
        <v>0</v>
      </c>
      <c r="J178" s="57">
        <f>Baltimore!$E$23*10^3</f>
        <v>0</v>
      </c>
      <c r="K178" s="57">
        <f>Albuquerque!$E$23*10^3</f>
        <v>0</v>
      </c>
      <c r="L178" s="57">
        <f>Seattle!$E$23*10^3</f>
        <v>0</v>
      </c>
      <c r="M178" s="57">
        <f>Chicago!$E$23*10^3</f>
        <v>0</v>
      </c>
      <c r="N178" s="57">
        <f>Boulder!$E$23*10^3</f>
        <v>0</v>
      </c>
      <c r="O178" s="57">
        <f>Minneapolis!$E$23*10^3</f>
        <v>0</v>
      </c>
      <c r="P178" s="57">
        <f>Helena!$E$23*10^3</f>
        <v>0</v>
      </c>
      <c r="Q178" s="57">
        <f>Duluth!$E$23*10^3</f>
        <v>0</v>
      </c>
      <c r="R178" s="57">
        <f>Fairbanks!$E$23*10^3</f>
        <v>0</v>
      </c>
    </row>
    <row r="179" spans="1:18">
      <c r="A179" s="51"/>
      <c r="B179" s="55" t="s">
        <v>87</v>
      </c>
      <c r="C179" s="57">
        <f>Miami!$E$24*10^3</f>
        <v>0</v>
      </c>
      <c r="D179" s="57">
        <f>Houston!$E$24*10^3</f>
        <v>0</v>
      </c>
      <c r="E179" s="57">
        <f>Phoenix!$E$24*10^3</f>
        <v>0</v>
      </c>
      <c r="F179" s="57">
        <f>Atlanta!$E$24*10^3</f>
        <v>0</v>
      </c>
      <c r="G179" s="57">
        <f>LosAngeles!$E$24*10^3</f>
        <v>0</v>
      </c>
      <c r="H179" s="57">
        <f>LasVegas!$E$24*10^3</f>
        <v>0</v>
      </c>
      <c r="I179" s="57">
        <f>SanFrancisco!$E$24*10^3</f>
        <v>0</v>
      </c>
      <c r="J179" s="57">
        <f>Baltimore!$E$24*10^3</f>
        <v>0</v>
      </c>
      <c r="K179" s="57">
        <f>Albuquerque!$E$24*10^3</f>
        <v>0</v>
      </c>
      <c r="L179" s="57">
        <f>Seattle!$E$24*10^3</f>
        <v>0</v>
      </c>
      <c r="M179" s="57">
        <f>Chicago!$E$24*10^3</f>
        <v>0</v>
      </c>
      <c r="N179" s="57">
        <f>Boulder!$E$24*10^3</f>
        <v>0</v>
      </c>
      <c r="O179" s="57">
        <f>Minneapolis!$E$24*10^3</f>
        <v>0</v>
      </c>
      <c r="P179" s="57">
        <f>Helena!$E$24*10^3</f>
        <v>0</v>
      </c>
      <c r="Q179" s="57">
        <f>Duluth!$E$24*10^3</f>
        <v>0</v>
      </c>
      <c r="R179" s="57">
        <f>Fairbanks!$E$24*10^3</f>
        <v>0</v>
      </c>
    </row>
    <row r="180" spans="1:18">
      <c r="A180" s="51"/>
      <c r="B180" s="55" t="s">
        <v>88</v>
      </c>
      <c r="C180" s="57">
        <f>Miami!$E$25*10^3</f>
        <v>0</v>
      </c>
      <c r="D180" s="57">
        <f>Houston!$E$25*10^3</f>
        <v>0</v>
      </c>
      <c r="E180" s="57">
        <f>Phoenix!$E$25*10^3</f>
        <v>0</v>
      </c>
      <c r="F180" s="57">
        <f>Atlanta!$E$25*10^3</f>
        <v>0</v>
      </c>
      <c r="G180" s="57">
        <f>LosAngeles!$E$25*10^3</f>
        <v>0</v>
      </c>
      <c r="H180" s="57">
        <f>LasVegas!$E$25*10^3</f>
        <v>0</v>
      </c>
      <c r="I180" s="57">
        <f>SanFrancisco!$E$25*10^3</f>
        <v>0</v>
      </c>
      <c r="J180" s="57">
        <f>Baltimore!$E$25*10^3</f>
        <v>0</v>
      </c>
      <c r="K180" s="57">
        <f>Albuquerque!$E$25*10^3</f>
        <v>0</v>
      </c>
      <c r="L180" s="57">
        <f>Seattle!$E$25*10^3</f>
        <v>0</v>
      </c>
      <c r="M180" s="57">
        <f>Chicago!$E$25*10^3</f>
        <v>0</v>
      </c>
      <c r="N180" s="57">
        <f>Boulder!$E$25*10^3</f>
        <v>0</v>
      </c>
      <c r="O180" s="57">
        <f>Minneapolis!$E$25*10^3</f>
        <v>0</v>
      </c>
      <c r="P180" s="57">
        <f>Helena!$E$25*10^3</f>
        <v>0</v>
      </c>
      <c r="Q180" s="57">
        <f>Duluth!$E$25*10^3</f>
        <v>0</v>
      </c>
      <c r="R180" s="57">
        <f>Fairbanks!$E$25*10^3</f>
        <v>0</v>
      </c>
    </row>
    <row r="181" spans="1:18">
      <c r="A181" s="51"/>
      <c r="B181" s="55" t="s">
        <v>89</v>
      </c>
      <c r="C181" s="57">
        <f>Miami!$E$26*10^3</f>
        <v>0</v>
      </c>
      <c r="D181" s="57">
        <f>Houston!$E$26*10^3</f>
        <v>0</v>
      </c>
      <c r="E181" s="57">
        <f>Phoenix!$E$26*10^3</f>
        <v>0</v>
      </c>
      <c r="F181" s="57">
        <f>Atlanta!$E$26*10^3</f>
        <v>0</v>
      </c>
      <c r="G181" s="57">
        <f>LosAngeles!$E$26*10^3</f>
        <v>0</v>
      </c>
      <c r="H181" s="57">
        <f>LasVegas!$E$26*10^3</f>
        <v>0</v>
      </c>
      <c r="I181" s="57">
        <f>SanFrancisco!$E$26*10^3</f>
        <v>0</v>
      </c>
      <c r="J181" s="57">
        <f>Baltimore!$E$26*10^3</f>
        <v>0</v>
      </c>
      <c r="K181" s="57">
        <f>Albuquerque!$E$26*10^3</f>
        <v>0</v>
      </c>
      <c r="L181" s="57">
        <f>Seattle!$E$26*10^3</f>
        <v>0</v>
      </c>
      <c r="M181" s="57">
        <f>Chicago!$E$26*10^3</f>
        <v>0</v>
      </c>
      <c r="N181" s="57">
        <f>Boulder!$E$26*10^3</f>
        <v>0</v>
      </c>
      <c r="O181" s="57">
        <f>Minneapolis!$E$26*10^3</f>
        <v>0</v>
      </c>
      <c r="P181" s="57">
        <f>Helena!$E$26*10^3</f>
        <v>0</v>
      </c>
      <c r="Q181" s="57">
        <f>Duluth!$E$26*10^3</f>
        <v>0</v>
      </c>
      <c r="R181" s="57">
        <f>Fairbanks!$E$26*10^3</f>
        <v>0</v>
      </c>
    </row>
    <row r="182" spans="1:18">
      <c r="A182" s="51"/>
      <c r="B182" s="55" t="s">
        <v>90</v>
      </c>
      <c r="C182" s="57">
        <f>Miami!$E$28*10^3</f>
        <v>0</v>
      </c>
      <c r="D182" s="57">
        <f>Houston!$E$28*10^3</f>
        <v>0</v>
      </c>
      <c r="E182" s="57">
        <f>Phoenix!$E$28*10^3</f>
        <v>0</v>
      </c>
      <c r="F182" s="57">
        <f>Atlanta!$E$28*10^3</f>
        <v>0</v>
      </c>
      <c r="G182" s="57">
        <f>LosAngeles!$E$28*10^3</f>
        <v>0</v>
      </c>
      <c r="H182" s="57">
        <f>LasVegas!$E$28*10^3</f>
        <v>0</v>
      </c>
      <c r="I182" s="57">
        <f>SanFrancisco!$E$28*10^3</f>
        <v>0</v>
      </c>
      <c r="J182" s="57">
        <f>Baltimore!$E$28*10^3</f>
        <v>0</v>
      </c>
      <c r="K182" s="57">
        <f>Albuquerque!$E$28*10^3</f>
        <v>0</v>
      </c>
      <c r="L182" s="57">
        <f>Seattle!$E$28*10^3</f>
        <v>0</v>
      </c>
      <c r="M182" s="57">
        <f>Chicago!$E$28*10^3</f>
        <v>0</v>
      </c>
      <c r="N182" s="57">
        <f>Boulder!$E$28*10^3</f>
        <v>0</v>
      </c>
      <c r="O182" s="57">
        <f>Minneapolis!$E$28*10^3</f>
        <v>0</v>
      </c>
      <c r="P182" s="57">
        <f>Helena!$E$28*10^3</f>
        <v>0</v>
      </c>
      <c r="Q182" s="57">
        <f>Duluth!$E$28*10^3</f>
        <v>0</v>
      </c>
      <c r="R182" s="57">
        <f>Fairbanks!$E$28*10^3</f>
        <v>0</v>
      </c>
    </row>
    <row r="183" spans="1:18">
      <c r="A183" s="51"/>
      <c r="B183" s="54" t="s">
        <v>248</v>
      </c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1:18">
      <c r="A184" s="51"/>
      <c r="B184" s="55" t="s">
        <v>70</v>
      </c>
      <c r="C184" s="57">
        <f>Miami!$F$13*10^3</f>
        <v>0</v>
      </c>
      <c r="D184" s="57">
        <f>Houston!$F$13*10^3</f>
        <v>0</v>
      </c>
      <c r="E184" s="57">
        <f>Phoenix!$F$13*10^3</f>
        <v>0</v>
      </c>
      <c r="F184" s="57">
        <f>Atlanta!$F$13*10^3</f>
        <v>0</v>
      </c>
      <c r="G184" s="57">
        <f>LosAngeles!$F$13*10^3</f>
        <v>0</v>
      </c>
      <c r="H184" s="57">
        <f>LasVegas!$F$13*10^3</f>
        <v>0</v>
      </c>
      <c r="I184" s="57">
        <f>SanFrancisco!$F$13*10^3</f>
        <v>0</v>
      </c>
      <c r="J184" s="57">
        <f>Baltimore!$F$13*10^3</f>
        <v>0</v>
      </c>
      <c r="K184" s="57">
        <f>Albuquerque!$F$13*10^3</f>
        <v>0</v>
      </c>
      <c r="L184" s="57">
        <f>Seattle!$F$13*10^3</f>
        <v>0</v>
      </c>
      <c r="M184" s="57">
        <f>Chicago!$F$13*10^3</f>
        <v>0</v>
      </c>
      <c r="N184" s="57">
        <f>Boulder!$F$13*10^3</f>
        <v>0</v>
      </c>
      <c r="O184" s="57">
        <f>Minneapolis!$F$13*10^3</f>
        <v>0</v>
      </c>
      <c r="P184" s="57">
        <f>Helena!$F$13*10^3</f>
        <v>0</v>
      </c>
      <c r="Q184" s="57">
        <f>Duluth!$F$13*10^3</f>
        <v>0</v>
      </c>
      <c r="R184" s="57">
        <f>Fairbanks!$F$13*10^3</f>
        <v>0</v>
      </c>
    </row>
    <row r="185" spans="1:18">
      <c r="A185" s="51"/>
      <c r="B185" s="55" t="s">
        <v>71</v>
      </c>
      <c r="C185" s="57">
        <f>Miami!$F$14*10^3</f>
        <v>0</v>
      </c>
      <c r="D185" s="57">
        <f>Houston!$F$14*10^3</f>
        <v>0</v>
      </c>
      <c r="E185" s="57">
        <f>Phoenix!$F$14*10^3</f>
        <v>0</v>
      </c>
      <c r="F185" s="57">
        <f>Atlanta!$F$14*10^3</f>
        <v>0</v>
      </c>
      <c r="G185" s="57">
        <f>LosAngeles!$F$14*10^3</f>
        <v>0</v>
      </c>
      <c r="H185" s="57">
        <f>LasVegas!$F$14*10^3</f>
        <v>0</v>
      </c>
      <c r="I185" s="57">
        <f>SanFrancisco!$F$14*10^3</f>
        <v>0</v>
      </c>
      <c r="J185" s="57">
        <f>Baltimore!$F$14*10^3</f>
        <v>0</v>
      </c>
      <c r="K185" s="57">
        <f>Albuquerque!$F$14*10^3</f>
        <v>0</v>
      </c>
      <c r="L185" s="57">
        <f>Seattle!$F$14*10^3</f>
        <v>0</v>
      </c>
      <c r="M185" s="57">
        <f>Chicago!$F$14*10^3</f>
        <v>0</v>
      </c>
      <c r="N185" s="57">
        <f>Boulder!$F$14*10^3</f>
        <v>0</v>
      </c>
      <c r="O185" s="57">
        <f>Minneapolis!$F$14*10^3</f>
        <v>0</v>
      </c>
      <c r="P185" s="57">
        <f>Helena!$F$14*10^3</f>
        <v>0</v>
      </c>
      <c r="Q185" s="57">
        <f>Duluth!$F$14*10^3</f>
        <v>0</v>
      </c>
      <c r="R185" s="57">
        <f>Fairbanks!$F$14*10^3</f>
        <v>0</v>
      </c>
    </row>
    <row r="186" spans="1:18">
      <c r="A186" s="51"/>
      <c r="B186" s="55" t="s">
        <v>79</v>
      </c>
      <c r="C186" s="57">
        <f>Miami!$F$15*10^3</f>
        <v>0</v>
      </c>
      <c r="D186" s="57">
        <f>Houston!$F$15*10^3</f>
        <v>0</v>
      </c>
      <c r="E186" s="57">
        <f>Phoenix!$F$15*10^3</f>
        <v>0</v>
      </c>
      <c r="F186" s="57">
        <f>Atlanta!$F$15*10^3</f>
        <v>0</v>
      </c>
      <c r="G186" s="57">
        <f>LosAngeles!$F$15*10^3</f>
        <v>0</v>
      </c>
      <c r="H186" s="57">
        <f>LasVegas!$F$15*10^3</f>
        <v>0</v>
      </c>
      <c r="I186" s="57">
        <f>SanFrancisco!$F$15*10^3</f>
        <v>0</v>
      </c>
      <c r="J186" s="57">
        <f>Baltimore!$F$15*10^3</f>
        <v>0</v>
      </c>
      <c r="K186" s="57">
        <f>Albuquerque!$F$15*10^3</f>
        <v>0</v>
      </c>
      <c r="L186" s="57">
        <f>Seattle!$F$15*10^3</f>
        <v>0</v>
      </c>
      <c r="M186" s="57">
        <f>Chicago!$F$15*10^3</f>
        <v>0</v>
      </c>
      <c r="N186" s="57">
        <f>Boulder!$F$15*10^3</f>
        <v>0</v>
      </c>
      <c r="O186" s="57">
        <f>Minneapolis!$F$15*10^3</f>
        <v>0</v>
      </c>
      <c r="P186" s="57">
        <f>Helena!$F$15*10^3</f>
        <v>0</v>
      </c>
      <c r="Q186" s="57">
        <f>Duluth!$F$15*10^3</f>
        <v>0</v>
      </c>
      <c r="R186" s="57">
        <f>Fairbanks!$F$15*10^3</f>
        <v>0</v>
      </c>
    </row>
    <row r="187" spans="1:18">
      <c r="A187" s="51"/>
      <c r="B187" s="55" t="s">
        <v>80</v>
      </c>
      <c r="C187" s="57">
        <f>Miami!$F$16*10^3</f>
        <v>0</v>
      </c>
      <c r="D187" s="57">
        <f>Houston!$F$16*10^3</f>
        <v>0</v>
      </c>
      <c r="E187" s="57">
        <f>Phoenix!$F$16*10^3</f>
        <v>0</v>
      </c>
      <c r="F187" s="57">
        <f>Atlanta!$F$16*10^3</f>
        <v>0</v>
      </c>
      <c r="G187" s="57">
        <f>LosAngeles!$F$16*10^3</f>
        <v>0</v>
      </c>
      <c r="H187" s="57">
        <f>LasVegas!$F$16*10^3</f>
        <v>0</v>
      </c>
      <c r="I187" s="57">
        <f>SanFrancisco!$F$16*10^3</f>
        <v>0</v>
      </c>
      <c r="J187" s="57">
        <f>Baltimore!$F$16*10^3</f>
        <v>0</v>
      </c>
      <c r="K187" s="57">
        <f>Albuquerque!$F$16*10^3</f>
        <v>0</v>
      </c>
      <c r="L187" s="57">
        <f>Seattle!$F$16*10^3</f>
        <v>0</v>
      </c>
      <c r="M187" s="57">
        <f>Chicago!$F$16*10^3</f>
        <v>0</v>
      </c>
      <c r="N187" s="57">
        <f>Boulder!$F$16*10^3</f>
        <v>0</v>
      </c>
      <c r="O187" s="57">
        <f>Minneapolis!$F$16*10^3</f>
        <v>0</v>
      </c>
      <c r="P187" s="57">
        <f>Helena!$F$16*10^3</f>
        <v>0</v>
      </c>
      <c r="Q187" s="57">
        <f>Duluth!$F$16*10^3</f>
        <v>0</v>
      </c>
      <c r="R187" s="57">
        <f>Fairbanks!$F$16*10^3</f>
        <v>0</v>
      </c>
    </row>
    <row r="188" spans="1:18">
      <c r="A188" s="51"/>
      <c r="B188" s="55" t="s">
        <v>81</v>
      </c>
      <c r="C188" s="57">
        <f>Miami!$F$17*10^3</f>
        <v>0</v>
      </c>
      <c r="D188" s="57">
        <f>Houston!$F$17*10^3</f>
        <v>0</v>
      </c>
      <c r="E188" s="57">
        <f>Phoenix!$F$17*10^3</f>
        <v>0</v>
      </c>
      <c r="F188" s="57">
        <f>Atlanta!$F$17*10^3</f>
        <v>0</v>
      </c>
      <c r="G188" s="57">
        <f>LosAngeles!$F$17*10^3</f>
        <v>0</v>
      </c>
      <c r="H188" s="57">
        <f>LasVegas!$F$17*10^3</f>
        <v>0</v>
      </c>
      <c r="I188" s="57">
        <f>SanFrancisco!$F$17*10^3</f>
        <v>0</v>
      </c>
      <c r="J188" s="57">
        <f>Baltimore!$F$17*10^3</f>
        <v>0</v>
      </c>
      <c r="K188" s="57">
        <f>Albuquerque!$F$17*10^3</f>
        <v>0</v>
      </c>
      <c r="L188" s="57">
        <f>Seattle!$F$17*10^3</f>
        <v>0</v>
      </c>
      <c r="M188" s="57">
        <f>Chicago!$F$17*10^3</f>
        <v>0</v>
      </c>
      <c r="N188" s="57">
        <f>Boulder!$F$17*10^3</f>
        <v>0</v>
      </c>
      <c r="O188" s="57">
        <f>Minneapolis!$F$17*10^3</f>
        <v>0</v>
      </c>
      <c r="P188" s="57">
        <f>Helena!$F$17*10^3</f>
        <v>0</v>
      </c>
      <c r="Q188" s="57">
        <f>Duluth!$F$17*10^3</f>
        <v>0</v>
      </c>
      <c r="R188" s="57">
        <f>Fairbanks!$F$17*10^3</f>
        <v>0</v>
      </c>
    </row>
    <row r="189" spans="1:18">
      <c r="A189" s="51"/>
      <c r="B189" s="55" t="s">
        <v>82</v>
      </c>
      <c r="C189" s="57">
        <f>Miami!$F$18*10^3</f>
        <v>0</v>
      </c>
      <c r="D189" s="57">
        <f>Houston!$F$18*10^3</f>
        <v>0</v>
      </c>
      <c r="E189" s="57">
        <f>Phoenix!$F$18*10^3</f>
        <v>0</v>
      </c>
      <c r="F189" s="57">
        <f>Atlanta!$F$18*10^3</f>
        <v>0</v>
      </c>
      <c r="G189" s="57">
        <f>LosAngeles!$F$18*10^3</f>
        <v>0</v>
      </c>
      <c r="H189" s="57">
        <f>LasVegas!$F$18*10^3</f>
        <v>0</v>
      </c>
      <c r="I189" s="57">
        <f>SanFrancisco!$F$18*10^3</f>
        <v>0</v>
      </c>
      <c r="J189" s="57">
        <f>Baltimore!$F$18*10^3</f>
        <v>0</v>
      </c>
      <c r="K189" s="57">
        <f>Albuquerque!$F$18*10^3</f>
        <v>0</v>
      </c>
      <c r="L189" s="57">
        <f>Seattle!$F$18*10^3</f>
        <v>0</v>
      </c>
      <c r="M189" s="57">
        <f>Chicago!$F$18*10^3</f>
        <v>0</v>
      </c>
      <c r="N189" s="57">
        <f>Boulder!$F$18*10^3</f>
        <v>0</v>
      </c>
      <c r="O189" s="57">
        <f>Minneapolis!$F$18*10^3</f>
        <v>0</v>
      </c>
      <c r="P189" s="57">
        <f>Helena!$F$18*10^3</f>
        <v>0</v>
      </c>
      <c r="Q189" s="57">
        <f>Duluth!$F$18*10^3</f>
        <v>0</v>
      </c>
      <c r="R189" s="57">
        <f>Fairbanks!$F$18*10^3</f>
        <v>0</v>
      </c>
    </row>
    <row r="190" spans="1:18">
      <c r="A190" s="51"/>
      <c r="B190" s="55" t="s">
        <v>83</v>
      </c>
      <c r="C190" s="57">
        <f>Miami!$F$19*10^3</f>
        <v>0</v>
      </c>
      <c r="D190" s="57">
        <f>Houston!$F$19*10^3</f>
        <v>0</v>
      </c>
      <c r="E190" s="57">
        <f>Phoenix!$F$19*10^3</f>
        <v>0</v>
      </c>
      <c r="F190" s="57">
        <f>Atlanta!$F$19*10^3</f>
        <v>0</v>
      </c>
      <c r="G190" s="57">
        <f>LosAngeles!$F$19*10^3</f>
        <v>0</v>
      </c>
      <c r="H190" s="57">
        <f>LasVegas!$F$19*10^3</f>
        <v>0</v>
      </c>
      <c r="I190" s="57">
        <f>SanFrancisco!$F$19*10^3</f>
        <v>0</v>
      </c>
      <c r="J190" s="57">
        <f>Baltimore!$F$19*10^3</f>
        <v>0</v>
      </c>
      <c r="K190" s="57">
        <f>Albuquerque!$F$19*10^3</f>
        <v>0</v>
      </c>
      <c r="L190" s="57">
        <f>Seattle!$F$19*10^3</f>
        <v>0</v>
      </c>
      <c r="M190" s="57">
        <f>Chicago!$F$19*10^3</f>
        <v>0</v>
      </c>
      <c r="N190" s="57">
        <f>Boulder!$F$19*10^3</f>
        <v>0</v>
      </c>
      <c r="O190" s="57">
        <f>Minneapolis!$F$19*10^3</f>
        <v>0</v>
      </c>
      <c r="P190" s="57">
        <f>Helena!$F$19*10^3</f>
        <v>0</v>
      </c>
      <c r="Q190" s="57">
        <f>Duluth!$F$19*10^3</f>
        <v>0</v>
      </c>
      <c r="R190" s="57">
        <f>Fairbanks!$F$19*10^3</f>
        <v>0</v>
      </c>
    </row>
    <row r="191" spans="1:18">
      <c r="A191" s="51"/>
      <c r="B191" s="55" t="s">
        <v>84</v>
      </c>
      <c r="C191" s="57">
        <f>Miami!$F$20*10^3</f>
        <v>0</v>
      </c>
      <c r="D191" s="57">
        <f>Houston!$F$20*10^3</f>
        <v>0</v>
      </c>
      <c r="E191" s="57">
        <f>Phoenix!$F$20*10^3</f>
        <v>0</v>
      </c>
      <c r="F191" s="57">
        <f>Atlanta!$F$20*10^3</f>
        <v>0</v>
      </c>
      <c r="G191" s="57">
        <f>LosAngeles!$F$20*10^3</f>
        <v>0</v>
      </c>
      <c r="H191" s="57">
        <f>LasVegas!$F$20*10^3</f>
        <v>0</v>
      </c>
      <c r="I191" s="57">
        <f>SanFrancisco!$F$20*10^3</f>
        <v>0</v>
      </c>
      <c r="J191" s="57">
        <f>Baltimore!$F$20*10^3</f>
        <v>0</v>
      </c>
      <c r="K191" s="57">
        <f>Albuquerque!$F$20*10^3</f>
        <v>0</v>
      </c>
      <c r="L191" s="57">
        <f>Seattle!$F$20*10^3</f>
        <v>0</v>
      </c>
      <c r="M191" s="57">
        <f>Chicago!$F$20*10^3</f>
        <v>0</v>
      </c>
      <c r="N191" s="57">
        <f>Boulder!$F$20*10^3</f>
        <v>0</v>
      </c>
      <c r="O191" s="57">
        <f>Minneapolis!$F$20*10^3</f>
        <v>0</v>
      </c>
      <c r="P191" s="57">
        <f>Helena!$F$20*10^3</f>
        <v>0</v>
      </c>
      <c r="Q191" s="57">
        <f>Duluth!$F$20*10^3</f>
        <v>0</v>
      </c>
      <c r="R191" s="57">
        <f>Fairbanks!$F$20*10^3</f>
        <v>0</v>
      </c>
    </row>
    <row r="192" spans="1:18">
      <c r="A192" s="51"/>
      <c r="B192" s="55" t="s">
        <v>85</v>
      </c>
      <c r="C192" s="57">
        <f>Miami!$F$21*10^3</f>
        <v>0</v>
      </c>
      <c r="D192" s="57">
        <f>Houston!$F$21*10^3</f>
        <v>0</v>
      </c>
      <c r="E192" s="57">
        <f>Phoenix!$F$21*10^3</f>
        <v>0</v>
      </c>
      <c r="F192" s="57">
        <f>Atlanta!$F$21*10^3</f>
        <v>0</v>
      </c>
      <c r="G192" s="57">
        <f>LosAngeles!$F$21*10^3</f>
        <v>0</v>
      </c>
      <c r="H192" s="57">
        <f>LasVegas!$F$21*10^3</f>
        <v>0</v>
      </c>
      <c r="I192" s="57">
        <f>SanFrancisco!$F$21*10^3</f>
        <v>0</v>
      </c>
      <c r="J192" s="57">
        <f>Baltimore!$F$21*10^3</f>
        <v>0</v>
      </c>
      <c r="K192" s="57">
        <f>Albuquerque!$F$21*10^3</f>
        <v>0</v>
      </c>
      <c r="L192" s="57">
        <f>Seattle!$F$21*10^3</f>
        <v>0</v>
      </c>
      <c r="M192" s="57">
        <f>Chicago!$F$21*10^3</f>
        <v>0</v>
      </c>
      <c r="N192" s="57">
        <f>Boulder!$F$21*10^3</f>
        <v>0</v>
      </c>
      <c r="O192" s="57">
        <f>Minneapolis!$F$21*10^3</f>
        <v>0</v>
      </c>
      <c r="P192" s="57">
        <f>Helena!$F$21*10^3</f>
        <v>0</v>
      </c>
      <c r="Q192" s="57">
        <f>Duluth!$F$21*10^3</f>
        <v>0</v>
      </c>
      <c r="R192" s="57">
        <f>Fairbanks!$F$21*10^3</f>
        <v>0</v>
      </c>
    </row>
    <row r="193" spans="1:18">
      <c r="A193" s="51"/>
      <c r="B193" s="55" t="s">
        <v>86</v>
      </c>
      <c r="C193" s="57">
        <f>Miami!$F$22*10^3</f>
        <v>0</v>
      </c>
      <c r="D193" s="57">
        <f>Houston!$F$22*10^3</f>
        <v>0</v>
      </c>
      <c r="E193" s="57">
        <f>Phoenix!$F$22*10^3</f>
        <v>0</v>
      </c>
      <c r="F193" s="57">
        <f>Atlanta!$F$22*10^3</f>
        <v>0</v>
      </c>
      <c r="G193" s="57">
        <f>LosAngeles!$F$22*10^3</f>
        <v>0</v>
      </c>
      <c r="H193" s="57">
        <f>LasVegas!$F$22*10^3</f>
        <v>0</v>
      </c>
      <c r="I193" s="57">
        <f>SanFrancisco!$F$22*10^3</f>
        <v>0</v>
      </c>
      <c r="J193" s="57">
        <f>Baltimore!$F$22*10^3</f>
        <v>0</v>
      </c>
      <c r="K193" s="57">
        <f>Albuquerque!$F$22*10^3</f>
        <v>0</v>
      </c>
      <c r="L193" s="57">
        <f>Seattle!$F$22*10^3</f>
        <v>0</v>
      </c>
      <c r="M193" s="57">
        <f>Chicago!$F$22*10^3</f>
        <v>0</v>
      </c>
      <c r="N193" s="57">
        <f>Boulder!$F$22*10^3</f>
        <v>0</v>
      </c>
      <c r="O193" s="57">
        <f>Minneapolis!$F$22*10^3</f>
        <v>0</v>
      </c>
      <c r="P193" s="57">
        <f>Helena!$F$22*10^3</f>
        <v>0</v>
      </c>
      <c r="Q193" s="57">
        <f>Duluth!$F$22*10^3</f>
        <v>0</v>
      </c>
      <c r="R193" s="57">
        <f>Fairbanks!$F$22*10^3</f>
        <v>0</v>
      </c>
    </row>
    <row r="194" spans="1:18">
      <c r="A194" s="51"/>
      <c r="B194" s="55" t="s">
        <v>65</v>
      </c>
      <c r="C194" s="57">
        <f>Miami!$F$23*10^3</f>
        <v>0</v>
      </c>
      <c r="D194" s="57">
        <f>Houston!$F$23*10^3</f>
        <v>0</v>
      </c>
      <c r="E194" s="57">
        <f>Phoenix!$F$23*10^3</f>
        <v>0</v>
      </c>
      <c r="F194" s="57">
        <f>Atlanta!$F$23*10^3</f>
        <v>0</v>
      </c>
      <c r="G194" s="57">
        <f>LosAngeles!$F$23*10^3</f>
        <v>0</v>
      </c>
      <c r="H194" s="57">
        <f>LasVegas!$F$23*10^3</f>
        <v>0</v>
      </c>
      <c r="I194" s="57">
        <f>SanFrancisco!$F$23*10^3</f>
        <v>0</v>
      </c>
      <c r="J194" s="57">
        <f>Baltimore!$F$23*10^3</f>
        <v>0</v>
      </c>
      <c r="K194" s="57">
        <f>Albuquerque!$F$23*10^3</f>
        <v>0</v>
      </c>
      <c r="L194" s="57">
        <f>Seattle!$F$23*10^3</f>
        <v>0</v>
      </c>
      <c r="M194" s="57">
        <f>Chicago!$F$23*10^3</f>
        <v>0</v>
      </c>
      <c r="N194" s="57">
        <f>Boulder!$F$23*10^3</f>
        <v>0</v>
      </c>
      <c r="O194" s="57">
        <f>Minneapolis!$F$23*10^3</f>
        <v>0</v>
      </c>
      <c r="P194" s="57">
        <f>Helena!$F$23*10^3</f>
        <v>0</v>
      </c>
      <c r="Q194" s="57">
        <f>Duluth!$F$23*10^3</f>
        <v>0</v>
      </c>
      <c r="R194" s="57">
        <f>Fairbanks!$F$23*10^3</f>
        <v>0</v>
      </c>
    </row>
    <row r="195" spans="1:18">
      <c r="A195" s="51"/>
      <c r="B195" s="55" t="s">
        <v>87</v>
      </c>
      <c r="C195" s="57">
        <f>Miami!$F$24*10^3</f>
        <v>0</v>
      </c>
      <c r="D195" s="57">
        <f>Houston!$F$24*10^3</f>
        <v>0</v>
      </c>
      <c r="E195" s="57">
        <f>Phoenix!$F$24*10^3</f>
        <v>0</v>
      </c>
      <c r="F195" s="57">
        <f>Atlanta!$F$24*10^3</f>
        <v>0</v>
      </c>
      <c r="G195" s="57">
        <f>LosAngeles!$F$24*10^3</f>
        <v>0</v>
      </c>
      <c r="H195" s="57">
        <f>LasVegas!$F$24*10^3</f>
        <v>0</v>
      </c>
      <c r="I195" s="57">
        <f>SanFrancisco!$F$24*10^3</f>
        <v>0</v>
      </c>
      <c r="J195" s="57">
        <f>Baltimore!$F$24*10^3</f>
        <v>0</v>
      </c>
      <c r="K195" s="57">
        <f>Albuquerque!$F$24*10^3</f>
        <v>0</v>
      </c>
      <c r="L195" s="57">
        <f>Seattle!$F$24*10^3</f>
        <v>0</v>
      </c>
      <c r="M195" s="57">
        <f>Chicago!$F$24*10^3</f>
        <v>0</v>
      </c>
      <c r="N195" s="57">
        <f>Boulder!$F$24*10^3</f>
        <v>0</v>
      </c>
      <c r="O195" s="57">
        <f>Minneapolis!$F$24*10^3</f>
        <v>0</v>
      </c>
      <c r="P195" s="57">
        <f>Helena!$F$24*10^3</f>
        <v>0</v>
      </c>
      <c r="Q195" s="57">
        <f>Duluth!$F$24*10^3</f>
        <v>0</v>
      </c>
      <c r="R195" s="57">
        <f>Fairbanks!$F$24*10^3</f>
        <v>0</v>
      </c>
    </row>
    <row r="196" spans="1:18">
      <c r="A196" s="51"/>
      <c r="B196" s="55" t="s">
        <v>88</v>
      </c>
      <c r="C196" s="57">
        <f>Miami!$F$25*10^3</f>
        <v>0</v>
      </c>
      <c r="D196" s="57">
        <f>Houston!$F$25*10^3</f>
        <v>0</v>
      </c>
      <c r="E196" s="57">
        <f>Phoenix!$F$25*10^3</f>
        <v>0</v>
      </c>
      <c r="F196" s="57">
        <f>Atlanta!$F$25*10^3</f>
        <v>0</v>
      </c>
      <c r="G196" s="57">
        <f>LosAngeles!$F$25*10^3</f>
        <v>0</v>
      </c>
      <c r="H196" s="57">
        <f>LasVegas!$F$25*10^3</f>
        <v>0</v>
      </c>
      <c r="I196" s="57">
        <f>SanFrancisco!$F$25*10^3</f>
        <v>0</v>
      </c>
      <c r="J196" s="57">
        <f>Baltimore!$F$25*10^3</f>
        <v>0</v>
      </c>
      <c r="K196" s="57">
        <f>Albuquerque!$F$25*10^3</f>
        <v>0</v>
      </c>
      <c r="L196" s="57">
        <f>Seattle!$F$25*10^3</f>
        <v>0</v>
      </c>
      <c r="M196" s="57">
        <f>Chicago!$F$25*10^3</f>
        <v>0</v>
      </c>
      <c r="N196" s="57">
        <f>Boulder!$F$25*10^3</f>
        <v>0</v>
      </c>
      <c r="O196" s="57">
        <f>Minneapolis!$F$25*10^3</f>
        <v>0</v>
      </c>
      <c r="P196" s="57">
        <f>Helena!$F$25*10^3</f>
        <v>0</v>
      </c>
      <c r="Q196" s="57">
        <f>Duluth!$F$25*10^3</f>
        <v>0</v>
      </c>
      <c r="R196" s="57">
        <f>Fairbanks!$F$25*10^3</f>
        <v>0</v>
      </c>
    </row>
    <row r="197" spans="1:18">
      <c r="A197" s="51"/>
      <c r="B197" s="55" t="s">
        <v>89</v>
      </c>
      <c r="C197" s="57">
        <f>Miami!$F$26*10^3</f>
        <v>0</v>
      </c>
      <c r="D197" s="57">
        <f>Houston!$F$26*10^3</f>
        <v>0</v>
      </c>
      <c r="E197" s="57">
        <f>Phoenix!$F$26*10^3</f>
        <v>0</v>
      </c>
      <c r="F197" s="57">
        <f>Atlanta!$F$26*10^3</f>
        <v>0</v>
      </c>
      <c r="G197" s="57">
        <f>LosAngeles!$F$26*10^3</f>
        <v>0</v>
      </c>
      <c r="H197" s="57">
        <f>LasVegas!$F$26*10^3</f>
        <v>0</v>
      </c>
      <c r="I197" s="57">
        <f>SanFrancisco!$F$26*10^3</f>
        <v>0</v>
      </c>
      <c r="J197" s="57">
        <f>Baltimore!$F$26*10^3</f>
        <v>0</v>
      </c>
      <c r="K197" s="57">
        <f>Albuquerque!$F$26*10^3</f>
        <v>0</v>
      </c>
      <c r="L197" s="57">
        <f>Seattle!$F$26*10^3</f>
        <v>0</v>
      </c>
      <c r="M197" s="57">
        <f>Chicago!$F$26*10^3</f>
        <v>0</v>
      </c>
      <c r="N197" s="57">
        <f>Boulder!$F$26*10^3</f>
        <v>0</v>
      </c>
      <c r="O197" s="57">
        <f>Minneapolis!$F$26*10^3</f>
        <v>0</v>
      </c>
      <c r="P197" s="57">
        <f>Helena!$F$26*10^3</f>
        <v>0</v>
      </c>
      <c r="Q197" s="57">
        <f>Duluth!$F$26*10^3</f>
        <v>0</v>
      </c>
      <c r="R197" s="57">
        <f>Fairbanks!$F$26*10^3</f>
        <v>0</v>
      </c>
    </row>
    <row r="198" spans="1:18">
      <c r="A198" s="51"/>
      <c r="B198" s="55" t="s">
        <v>90</v>
      </c>
      <c r="C198" s="57">
        <f>Miami!$F$28*10^3</f>
        <v>0</v>
      </c>
      <c r="D198" s="57">
        <f>Houston!$F$28*10^3</f>
        <v>0</v>
      </c>
      <c r="E198" s="57">
        <f>Phoenix!$F$28*10^3</f>
        <v>0</v>
      </c>
      <c r="F198" s="57">
        <f>Atlanta!$F$28*10^3</f>
        <v>0</v>
      </c>
      <c r="G198" s="57">
        <f>LosAngeles!$F$28*10^3</f>
        <v>0</v>
      </c>
      <c r="H198" s="57">
        <f>LasVegas!$F$28*10^3</f>
        <v>0</v>
      </c>
      <c r="I198" s="57">
        <f>SanFrancisco!$F$28*10^3</f>
        <v>0</v>
      </c>
      <c r="J198" s="57">
        <f>Baltimore!$F$28*10^3</f>
        <v>0</v>
      </c>
      <c r="K198" s="57">
        <f>Albuquerque!$F$28*10^3</f>
        <v>0</v>
      </c>
      <c r="L198" s="57">
        <f>Seattle!$F$28*10^3</f>
        <v>0</v>
      </c>
      <c r="M198" s="57">
        <f>Chicago!$F$28*10^3</f>
        <v>0</v>
      </c>
      <c r="N198" s="57">
        <f>Boulder!$F$28*10^3</f>
        <v>0</v>
      </c>
      <c r="O198" s="57">
        <f>Minneapolis!$F$28*10^3</f>
        <v>0</v>
      </c>
      <c r="P198" s="57">
        <f>Helena!$F$28*10^3</f>
        <v>0</v>
      </c>
      <c r="Q198" s="57">
        <f>Duluth!$F$28*10^3</f>
        <v>0</v>
      </c>
      <c r="R198" s="57">
        <f>Fairbanks!$F$28*10^3</f>
        <v>0</v>
      </c>
    </row>
    <row r="199" spans="1:18">
      <c r="A199" s="51"/>
      <c r="B199" s="54" t="s">
        <v>249</v>
      </c>
      <c r="C199" s="75">
        <f>Miami!$B$2*10^3</f>
        <v>3556900</v>
      </c>
      <c r="D199" s="75">
        <f>Houston!$B$2*10^3</f>
        <v>3469960</v>
      </c>
      <c r="E199" s="75">
        <f>Phoenix!$B$2*10^3</f>
        <v>3553520</v>
      </c>
      <c r="F199" s="75">
        <f>Atlanta!$B$2*10^3</f>
        <v>3456720</v>
      </c>
      <c r="G199" s="75">
        <f>LosAngeles!$B$2*10^3</f>
        <v>2613600</v>
      </c>
      <c r="H199" s="75">
        <f>LasVegas!$B$2*10^3</f>
        <v>3324330</v>
      </c>
      <c r="I199" s="75">
        <f>SanFrancisco!$B$2*10^3</f>
        <v>2573710</v>
      </c>
      <c r="J199" s="75">
        <f>Baltimore!$B$2*10^3</f>
        <v>3620280</v>
      </c>
      <c r="K199" s="75">
        <f>Albuquerque!$B$2*10^3</f>
        <v>3246580</v>
      </c>
      <c r="L199" s="75">
        <f>Seattle!$B$2*10^3</f>
        <v>3068060</v>
      </c>
      <c r="M199" s="75">
        <f>Chicago!$B$2*10^3</f>
        <v>3671600</v>
      </c>
      <c r="N199" s="75">
        <f>Boulder!$B$2*10^3</f>
        <v>3300260</v>
      </c>
      <c r="O199" s="75">
        <f>Minneapolis!$B$2*10^3</f>
        <v>4152979.9999999995</v>
      </c>
      <c r="P199" s="75">
        <f>Helena!$B$2*10^3</f>
        <v>3666190</v>
      </c>
      <c r="Q199" s="75">
        <f>Duluth!$B$2*10^3</f>
        <v>4444560</v>
      </c>
      <c r="R199" s="75">
        <f>Fairbanks!$B$2*10^3</f>
        <v>6215670</v>
      </c>
    </row>
    <row r="200" spans="1:18">
      <c r="A200" s="54" t="s">
        <v>91</v>
      </c>
      <c r="B200" s="48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</row>
    <row r="201" spans="1:18">
      <c r="A201" s="51"/>
      <c r="B201" s="54" t="s">
        <v>255</v>
      </c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</row>
    <row r="202" spans="1:18">
      <c r="A202" s="51"/>
      <c r="B202" s="55" t="s">
        <v>162</v>
      </c>
      <c r="C202" s="76">
        <f>(Miami!$B$13*10^3)/Miami!$B$8</f>
        <v>0</v>
      </c>
      <c r="D202" s="76">
        <f>(Houston!$B$13*10^3)/Houston!$B$8</f>
        <v>0</v>
      </c>
      <c r="E202" s="76">
        <f>(Phoenix!$B$13*10^3)/Phoenix!$B$8</f>
        <v>0</v>
      </c>
      <c r="F202" s="76">
        <f>(Atlanta!$B$13*10^3)/Atlanta!$B$8</f>
        <v>0</v>
      </c>
      <c r="G202" s="76">
        <f>(LosAngeles!$B$13*10^3)/LosAngeles!$B$8</f>
        <v>0</v>
      </c>
      <c r="H202" s="76">
        <f>(LasVegas!$B$13*10^3)/LasVegas!$B$8</f>
        <v>0</v>
      </c>
      <c r="I202" s="76">
        <f>(SanFrancisco!$B$13*10^3)/SanFrancisco!$B$8</f>
        <v>0</v>
      </c>
      <c r="J202" s="76">
        <f>(Baltimore!$B$13*10^3)/Baltimore!$B$8</f>
        <v>0</v>
      </c>
      <c r="K202" s="76">
        <f>(Albuquerque!$B$13*10^3)/Albuquerque!$B$8</f>
        <v>0</v>
      </c>
      <c r="L202" s="76">
        <f>(Seattle!$B$13*10^3)/Seattle!$B$8</f>
        <v>0</v>
      </c>
      <c r="M202" s="76">
        <f>(Chicago!$B$13*10^3)/Chicago!$B$8</f>
        <v>0</v>
      </c>
      <c r="N202" s="76">
        <f>(Boulder!$B$13*10^3)/Boulder!$B$8</f>
        <v>0</v>
      </c>
      <c r="O202" s="76">
        <f>(Minneapolis!$B$13*10^3)/Minneapolis!$B$8</f>
        <v>0</v>
      </c>
      <c r="P202" s="76">
        <f>(Helena!$B$13*10^3)/Helena!$B$8</f>
        <v>0</v>
      </c>
      <c r="Q202" s="76">
        <f>(Duluth!$B$13*10^3)/Duluth!$B$8</f>
        <v>0</v>
      </c>
      <c r="R202" s="76">
        <f>(Fairbanks!$B$13*10^3)/Fairbanks!$B$8</f>
        <v>0</v>
      </c>
    </row>
    <row r="203" spans="1:18">
      <c r="A203" s="51"/>
      <c r="B203" s="55" t="s">
        <v>161</v>
      </c>
      <c r="C203" s="76">
        <f>(Miami!$B$14*10^3)/Miami!$B$8</f>
        <v>225.34869204105024</v>
      </c>
      <c r="D203" s="76">
        <f>(Houston!$B$14*10^3)/Houston!$B$8</f>
        <v>172.85370489684257</v>
      </c>
      <c r="E203" s="76">
        <f>(Phoenix!$B$14*10^3)/Phoenix!$B$8</f>
        <v>184.65172946033775</v>
      </c>
      <c r="F203" s="76">
        <f>(Atlanta!$B$14*10^3)/Atlanta!$B$8</f>
        <v>120.86451941816752</v>
      </c>
      <c r="G203" s="76">
        <f>(LosAngeles!$B$14*10^3)/LosAngeles!$B$8</f>
        <v>40.335675676760623</v>
      </c>
      <c r="H203" s="76">
        <f>(LasVegas!$B$14*10^3)/LasVegas!$B$8</f>
        <v>126.67722427285993</v>
      </c>
      <c r="I203" s="76">
        <f>(SanFrancisco!$B$14*10^3)/SanFrancisco!$B$8</f>
        <v>15.087742538923647</v>
      </c>
      <c r="J203" s="76">
        <f>(Baltimore!$B$14*10^3)/Baltimore!$B$8</f>
        <v>91.542072863539943</v>
      </c>
      <c r="K203" s="76">
        <f>(Albuquerque!$B$14*10^3)/Albuquerque!$B$8</f>
        <v>64.333154697030835</v>
      </c>
      <c r="L203" s="76">
        <f>(Seattle!$B$14*10^3)/Seattle!$B$8</f>
        <v>14.367175880486293</v>
      </c>
      <c r="M203" s="76">
        <f>(Chicago!$B$14*10^3)/Chicago!$B$8</f>
        <v>53.845798735094412</v>
      </c>
      <c r="N203" s="76">
        <f>(Boulder!$B$14*10^3)/Boulder!$B$8</f>
        <v>37.156350921984114</v>
      </c>
      <c r="O203" s="76">
        <f>(Minneapolis!$B$14*10^3)/Minneapolis!$B$8</f>
        <v>46.95726176641196</v>
      </c>
      <c r="P203" s="76">
        <f>(Helena!$B$14*10^3)/Helena!$B$8</f>
        <v>21.540728073397442</v>
      </c>
      <c r="Q203" s="76">
        <f>(Duluth!$B$14*10^3)/Duluth!$B$8</f>
        <v>20.960661877608043</v>
      </c>
      <c r="R203" s="76">
        <f>(Fairbanks!$B$14*10^3)/Fairbanks!$B$8</f>
        <v>13.455930022741004</v>
      </c>
    </row>
    <row r="204" spans="1:18">
      <c r="A204" s="51"/>
      <c r="B204" s="55" t="s">
        <v>163</v>
      </c>
      <c r="C204" s="76">
        <f>(Miami!$B$15*10^3)/Miami!$B$8</f>
        <v>174.09412326707735</v>
      </c>
      <c r="D204" s="76">
        <f>(Houston!$B$15*10^3)/Houston!$B$8</f>
        <v>174.09412326707735</v>
      </c>
      <c r="E204" s="76">
        <f>(Phoenix!$B$15*10^3)/Phoenix!$B$8</f>
        <v>174.09412326707735</v>
      </c>
      <c r="F204" s="76">
        <f>(Atlanta!$B$15*10^3)/Atlanta!$B$8</f>
        <v>174.09412326707735</v>
      </c>
      <c r="G204" s="76">
        <f>(LosAngeles!$B$15*10^3)/LosAngeles!$B$8</f>
        <v>174.09412326707735</v>
      </c>
      <c r="H204" s="76">
        <f>(LasVegas!$B$15*10^3)/LasVegas!$B$8</f>
        <v>174.09412326707735</v>
      </c>
      <c r="I204" s="76">
        <f>(SanFrancisco!$B$15*10^3)/SanFrancisco!$B$8</f>
        <v>174.09412326707735</v>
      </c>
      <c r="J204" s="76">
        <f>(Baltimore!$B$15*10^3)/Baltimore!$B$8</f>
        <v>174.09412326707735</v>
      </c>
      <c r="K204" s="76">
        <f>(Albuquerque!$B$15*10^3)/Albuquerque!$B$8</f>
        <v>174.09412326707735</v>
      </c>
      <c r="L204" s="76">
        <f>(Seattle!$B$15*10^3)/Seattle!$B$8</f>
        <v>174.09412326707735</v>
      </c>
      <c r="M204" s="76">
        <f>(Chicago!$B$15*10^3)/Chicago!$B$8</f>
        <v>174.09412326707735</v>
      </c>
      <c r="N204" s="76">
        <f>(Boulder!$B$15*10^3)/Boulder!$B$8</f>
        <v>174.09412326707735</v>
      </c>
      <c r="O204" s="76">
        <f>(Minneapolis!$B$15*10^3)/Minneapolis!$B$8</f>
        <v>174.09412326707735</v>
      </c>
      <c r="P204" s="76">
        <f>(Helena!$B$15*10^3)/Helena!$B$8</f>
        <v>174.09412326707735</v>
      </c>
      <c r="Q204" s="76">
        <f>(Duluth!$B$15*10^3)/Duluth!$B$8</f>
        <v>174.09412326707735</v>
      </c>
      <c r="R204" s="76">
        <f>(Fairbanks!$B$15*10^3)/Fairbanks!$B$8</f>
        <v>174.09412326707735</v>
      </c>
    </row>
    <row r="205" spans="1:18">
      <c r="A205" s="51"/>
      <c r="B205" s="55" t="s">
        <v>169</v>
      </c>
      <c r="C205" s="76">
        <f>(Miami!$B$16*10^3)/Miami!$B$8</f>
        <v>6.8825155202832491</v>
      </c>
      <c r="D205" s="76">
        <f>(Houston!$B$16*10^3)/Houston!$B$8</f>
        <v>6.8785012213504508</v>
      </c>
      <c r="E205" s="76">
        <f>(Phoenix!$B$16*10^3)/Phoenix!$B$8</f>
        <v>6.8785012213504508</v>
      </c>
      <c r="F205" s="76">
        <f>(Atlanta!$B$16*10^3)/Atlanta!$B$8</f>
        <v>6.8764940718840517</v>
      </c>
      <c r="G205" s="76">
        <f>(LosAngeles!$B$16*10^3)/LosAngeles!$B$8</f>
        <v>6.8724797729512526</v>
      </c>
      <c r="H205" s="76">
        <f>(LasVegas!$B$16*10^3)/LasVegas!$B$8</f>
        <v>6.8704726234848534</v>
      </c>
      <c r="I205" s="76">
        <f>(SanFrancisco!$B$16*10^3)/SanFrancisco!$B$8</f>
        <v>6.8744869224176526</v>
      </c>
      <c r="J205" s="76">
        <f>(Baltimore!$B$16*10^3)/Baltimore!$B$8</f>
        <v>6.8704726234848534</v>
      </c>
      <c r="K205" s="76">
        <f>(Albuquerque!$B$16*10^3)/Albuquerque!$B$8</f>
        <v>6.8724797729512526</v>
      </c>
      <c r="L205" s="76">
        <f>(Seattle!$B$16*10^3)/Seattle!$B$8</f>
        <v>6.8584297266864578</v>
      </c>
      <c r="M205" s="76">
        <f>(Chicago!$B$16*10^3)/Chicago!$B$8</f>
        <v>6.8704726234848534</v>
      </c>
      <c r="N205" s="76">
        <f>(Boulder!$B$16*10^3)/Boulder!$B$8</f>
        <v>6.8664583245520552</v>
      </c>
      <c r="O205" s="76">
        <f>(Minneapolis!$B$16*10^3)/Minneapolis!$B$8</f>
        <v>6.8664583245520552</v>
      </c>
      <c r="P205" s="76">
        <f>(Helena!$B$16*10^3)/Helena!$B$8</f>
        <v>6.8644511750856561</v>
      </c>
      <c r="Q205" s="76">
        <f>(Duluth!$B$16*10^3)/Duluth!$B$8</f>
        <v>6.8604368761528569</v>
      </c>
      <c r="R205" s="76">
        <f>(Fairbanks!$B$16*10^3)/Fairbanks!$B$8</f>
        <v>6.8182867373584717</v>
      </c>
    </row>
    <row r="206" spans="1:18">
      <c r="A206" s="51"/>
      <c r="B206" s="55" t="s">
        <v>164</v>
      </c>
      <c r="C206" s="76">
        <f>(Miami!$B$17*10^3)/Miami!$B$8</f>
        <v>161.78427558965035</v>
      </c>
      <c r="D206" s="76">
        <f>(Houston!$B$17*10^3)/Houston!$B$8</f>
        <v>161.78427558965035</v>
      </c>
      <c r="E206" s="76">
        <f>(Phoenix!$B$17*10^3)/Phoenix!$B$8</f>
        <v>161.78427558965035</v>
      </c>
      <c r="F206" s="76">
        <f>(Atlanta!$B$17*10^3)/Atlanta!$B$8</f>
        <v>161.78427558965035</v>
      </c>
      <c r="G206" s="76">
        <f>(LosAngeles!$B$17*10^3)/LosAngeles!$B$8</f>
        <v>161.78427558965035</v>
      </c>
      <c r="H206" s="76">
        <f>(LasVegas!$B$17*10^3)/LasVegas!$B$8</f>
        <v>161.78427558965035</v>
      </c>
      <c r="I206" s="76">
        <f>(SanFrancisco!$B$17*10^3)/SanFrancisco!$B$8</f>
        <v>161.78427558965035</v>
      </c>
      <c r="J206" s="76">
        <f>(Baltimore!$B$17*10^3)/Baltimore!$B$8</f>
        <v>161.78427558965035</v>
      </c>
      <c r="K206" s="76">
        <f>(Albuquerque!$B$17*10^3)/Albuquerque!$B$8</f>
        <v>161.78427558965035</v>
      </c>
      <c r="L206" s="76">
        <f>(Seattle!$B$17*10^3)/Seattle!$B$8</f>
        <v>161.78427558965035</v>
      </c>
      <c r="M206" s="76">
        <f>(Chicago!$B$17*10^3)/Chicago!$B$8</f>
        <v>161.78427558965035</v>
      </c>
      <c r="N206" s="76">
        <f>(Boulder!$B$17*10^3)/Boulder!$B$8</f>
        <v>161.78427558965035</v>
      </c>
      <c r="O206" s="76">
        <f>(Minneapolis!$B$17*10^3)/Minneapolis!$B$8</f>
        <v>161.78427558965035</v>
      </c>
      <c r="P206" s="76">
        <f>(Helena!$B$17*10^3)/Helena!$B$8</f>
        <v>161.78427558965035</v>
      </c>
      <c r="Q206" s="76">
        <f>(Duluth!$B$17*10^3)/Duluth!$B$8</f>
        <v>161.78427558965035</v>
      </c>
      <c r="R206" s="76">
        <f>(Fairbanks!$B$17*10^3)/Fairbanks!$B$8</f>
        <v>161.78427558965035</v>
      </c>
    </row>
    <row r="207" spans="1:18">
      <c r="A207" s="51"/>
      <c r="B207" s="55" t="s">
        <v>170</v>
      </c>
      <c r="C207" s="76">
        <f>(Miami!$B$18*10^3)/Miami!$B$8</f>
        <v>0</v>
      </c>
      <c r="D207" s="76">
        <f>(Houston!$B$18*10^3)/Houston!$B$8</f>
        <v>0</v>
      </c>
      <c r="E207" s="76">
        <f>(Phoenix!$B$18*10^3)/Phoenix!$B$8</f>
        <v>0</v>
      </c>
      <c r="F207" s="76">
        <f>(Atlanta!$B$18*10^3)/Atlanta!$B$8</f>
        <v>0</v>
      </c>
      <c r="G207" s="76">
        <f>(LosAngeles!$B$18*10^3)/LosAngeles!$B$8</f>
        <v>0</v>
      </c>
      <c r="H207" s="76">
        <f>(LasVegas!$B$18*10^3)/LasVegas!$B$8</f>
        <v>0</v>
      </c>
      <c r="I207" s="76">
        <f>(SanFrancisco!$B$18*10^3)/SanFrancisco!$B$8</f>
        <v>0</v>
      </c>
      <c r="J207" s="76">
        <f>(Baltimore!$B$18*10^3)/Baltimore!$B$8</f>
        <v>0</v>
      </c>
      <c r="K207" s="76">
        <f>(Albuquerque!$B$18*10^3)/Albuquerque!$B$8</f>
        <v>0</v>
      </c>
      <c r="L207" s="76">
        <f>(Seattle!$B$18*10^3)/Seattle!$B$8</f>
        <v>0</v>
      </c>
      <c r="M207" s="76">
        <f>(Chicago!$B$18*10^3)/Chicago!$B$8</f>
        <v>0</v>
      </c>
      <c r="N207" s="76">
        <f>(Boulder!$B$18*10^3)/Boulder!$B$8</f>
        <v>0</v>
      </c>
      <c r="O207" s="76">
        <f>(Minneapolis!$B$18*10^3)/Minneapolis!$B$8</f>
        <v>0</v>
      </c>
      <c r="P207" s="76">
        <f>(Helena!$B$18*10^3)/Helena!$B$8</f>
        <v>0</v>
      </c>
      <c r="Q207" s="76">
        <f>(Duluth!$B$18*10^3)/Duluth!$B$8</f>
        <v>0</v>
      </c>
      <c r="R207" s="76">
        <f>(Fairbanks!$B$18*10^3)/Fairbanks!$B$8</f>
        <v>0</v>
      </c>
    </row>
    <row r="208" spans="1:18">
      <c r="A208" s="51"/>
      <c r="B208" s="55" t="s">
        <v>165</v>
      </c>
      <c r="C208" s="76">
        <f>(Miami!$B$19*10^3)/Miami!$B$8</f>
        <v>139.27409432398204</v>
      </c>
      <c r="D208" s="76">
        <f>(Houston!$B$19*10^3)/Houston!$B$8</f>
        <v>146.9815482749554</v>
      </c>
      <c r="E208" s="76">
        <f>(Phoenix!$B$19*10^3)/Phoenix!$B$8</f>
        <v>165.91900349043294</v>
      </c>
      <c r="F208" s="76">
        <f>(Atlanta!$B$19*10^3)/Atlanta!$B$8</f>
        <v>155.72268420112442</v>
      </c>
      <c r="G208" s="76">
        <f>(LosAngeles!$B$19*10^3)/LosAngeles!$B$8</f>
        <v>126.22561564292009</v>
      </c>
      <c r="H208" s="76">
        <f>(LasVegas!$B$19*10^3)/LasVegas!$B$8</f>
        <v>163.406052358501</v>
      </c>
      <c r="I208" s="76">
        <f>(SanFrancisco!$B$19*10^3)/SanFrancisco!$B$8</f>
        <v>114.87919970936477</v>
      </c>
      <c r="J208" s="76">
        <f>(Baltimore!$B$19*10^3)/Baltimore!$B$8</f>
        <v>151.00989725401882</v>
      </c>
      <c r="K208" s="76">
        <f>(Albuquerque!$B$19*10^3)/Albuquerque!$B$8</f>
        <v>160.68034338313072</v>
      </c>
      <c r="L208" s="76">
        <f>(Seattle!$B$19*10^3)/Seattle!$B$8</f>
        <v>144.28193224264834</v>
      </c>
      <c r="M208" s="76">
        <f>(Chicago!$B$19*10^3)/Chicago!$B$8</f>
        <v>141.4257585519621</v>
      </c>
      <c r="N208" s="76">
        <f>(Boulder!$B$19*10^3)/Boulder!$B$8</f>
        <v>146.56004688701154</v>
      </c>
      <c r="O208" s="76">
        <f>(Minneapolis!$B$19*10^3)/Minneapolis!$B$8</f>
        <v>148.96461194775793</v>
      </c>
      <c r="P208" s="76">
        <f>(Helena!$B$19*10^3)/Helena!$B$8</f>
        <v>142.26073272998423</v>
      </c>
      <c r="Q208" s="76">
        <f>(Duluth!$B$19*10^3)/Duluth!$B$8</f>
        <v>150.24918760625349</v>
      </c>
      <c r="R208" s="76">
        <f>(Fairbanks!$B$19*10^3)/Fairbanks!$B$8</f>
        <v>175.18199827786577</v>
      </c>
    </row>
    <row r="209" spans="1:18">
      <c r="A209" s="51"/>
      <c r="B209" s="55" t="s">
        <v>171</v>
      </c>
      <c r="C209" s="76">
        <f>(Miami!$B$20*10^3)/Miami!$B$8</f>
        <v>5.4193035592781491E-2</v>
      </c>
      <c r="D209" s="76">
        <f>(Houston!$B$20*10^3)/Houston!$B$8</f>
        <v>5.4193035592781491E-2</v>
      </c>
      <c r="E209" s="76">
        <f>(Phoenix!$B$20*10^3)/Phoenix!$B$8</f>
        <v>5.4193035592781491E-2</v>
      </c>
      <c r="F209" s="76">
        <f>(Atlanta!$B$20*10^3)/Atlanta!$B$8</f>
        <v>5.4193035592781491E-2</v>
      </c>
      <c r="G209" s="76">
        <f>(LosAngeles!$B$20*10^3)/LosAngeles!$B$8</f>
        <v>5.4193035592781491E-2</v>
      </c>
      <c r="H209" s="76">
        <f>(LasVegas!$B$20*10^3)/LasVegas!$B$8</f>
        <v>5.4193035592781491E-2</v>
      </c>
      <c r="I209" s="76">
        <f>(SanFrancisco!$B$20*10^3)/SanFrancisco!$B$8</f>
        <v>5.4193035592781491E-2</v>
      </c>
      <c r="J209" s="76">
        <f>(Baltimore!$B$20*10^3)/Baltimore!$B$8</f>
        <v>5.4193035592781491E-2</v>
      </c>
      <c r="K209" s="76">
        <f>(Albuquerque!$B$20*10^3)/Albuquerque!$B$8</f>
        <v>5.4193035592781491E-2</v>
      </c>
      <c r="L209" s="76">
        <f>(Seattle!$B$20*10^3)/Seattle!$B$8</f>
        <v>5.4193035592781491E-2</v>
      </c>
      <c r="M209" s="76">
        <f>(Chicago!$B$20*10^3)/Chicago!$B$8</f>
        <v>5.4193035592781491E-2</v>
      </c>
      <c r="N209" s="76">
        <f>(Boulder!$B$20*10^3)/Boulder!$B$8</f>
        <v>5.4193035592781491E-2</v>
      </c>
      <c r="O209" s="76">
        <f>(Minneapolis!$B$20*10^3)/Minneapolis!$B$8</f>
        <v>5.4193035592781491E-2</v>
      </c>
      <c r="P209" s="76">
        <f>(Helena!$B$20*10^3)/Helena!$B$8</f>
        <v>5.4193035592781491E-2</v>
      </c>
      <c r="Q209" s="76">
        <f>(Duluth!$B$20*10^3)/Duluth!$B$8</f>
        <v>5.4193035592781491E-2</v>
      </c>
      <c r="R209" s="76">
        <f>(Fairbanks!$B$20*10^3)/Fairbanks!$B$8</f>
        <v>5.4193035592781491E-2</v>
      </c>
    </row>
    <row r="210" spans="1:18">
      <c r="A210" s="51"/>
      <c r="B210" s="55" t="s">
        <v>172</v>
      </c>
      <c r="C210" s="76">
        <f>(Miami!$B$21*10^3)/Miami!$B$8</f>
        <v>0</v>
      </c>
      <c r="D210" s="76">
        <f>(Houston!$B$21*10^3)/Houston!$B$8</f>
        <v>0</v>
      </c>
      <c r="E210" s="76">
        <f>(Phoenix!$B$21*10^3)/Phoenix!$B$8</f>
        <v>0</v>
      </c>
      <c r="F210" s="76">
        <f>(Atlanta!$B$21*10^3)/Atlanta!$B$8</f>
        <v>0</v>
      </c>
      <c r="G210" s="76">
        <f>(LosAngeles!$B$21*10^3)/LosAngeles!$B$8</f>
        <v>0</v>
      </c>
      <c r="H210" s="76">
        <f>(LasVegas!$B$21*10^3)/LasVegas!$B$8</f>
        <v>0</v>
      </c>
      <c r="I210" s="76">
        <f>(SanFrancisco!$B$21*10^3)/SanFrancisco!$B$8</f>
        <v>0</v>
      </c>
      <c r="J210" s="76">
        <f>(Baltimore!$B$21*10^3)/Baltimore!$B$8</f>
        <v>0</v>
      </c>
      <c r="K210" s="76">
        <f>(Albuquerque!$B$21*10^3)/Albuquerque!$B$8</f>
        <v>0</v>
      </c>
      <c r="L210" s="76">
        <f>(Seattle!$B$21*10^3)/Seattle!$B$8</f>
        <v>0</v>
      </c>
      <c r="M210" s="76">
        <f>(Chicago!$B$21*10^3)/Chicago!$B$8</f>
        <v>0</v>
      </c>
      <c r="N210" s="76">
        <f>(Boulder!$B$21*10^3)/Boulder!$B$8</f>
        <v>0</v>
      </c>
      <c r="O210" s="76">
        <f>(Minneapolis!$B$21*10^3)/Minneapolis!$B$8</f>
        <v>0</v>
      </c>
      <c r="P210" s="76">
        <f>(Helena!$B$21*10^3)/Helena!$B$8</f>
        <v>0</v>
      </c>
      <c r="Q210" s="76">
        <f>(Duluth!$B$21*10^3)/Duluth!$B$8</f>
        <v>0</v>
      </c>
      <c r="R210" s="76">
        <f>(Fairbanks!$B$21*10^3)/Fairbanks!$B$8</f>
        <v>0</v>
      </c>
    </row>
    <row r="211" spans="1:18">
      <c r="A211" s="51"/>
      <c r="B211" s="55" t="s">
        <v>173</v>
      </c>
      <c r="C211" s="76">
        <f>(Miami!$B$22*10^3)/Miami!$B$8</f>
        <v>0</v>
      </c>
      <c r="D211" s="76">
        <f>(Houston!$B$22*10^3)/Houston!$B$8</f>
        <v>0</v>
      </c>
      <c r="E211" s="76">
        <f>(Phoenix!$B$22*10^3)/Phoenix!$B$8</f>
        <v>0</v>
      </c>
      <c r="F211" s="76">
        <f>(Atlanta!$B$22*10^3)/Atlanta!$B$8</f>
        <v>0</v>
      </c>
      <c r="G211" s="76">
        <f>(LosAngeles!$B$22*10^3)/LosAngeles!$B$8</f>
        <v>0</v>
      </c>
      <c r="H211" s="76">
        <f>(LasVegas!$B$22*10^3)/LasVegas!$B$8</f>
        <v>0</v>
      </c>
      <c r="I211" s="76">
        <f>(SanFrancisco!$B$22*10^3)/SanFrancisco!$B$8</f>
        <v>0</v>
      </c>
      <c r="J211" s="76">
        <f>(Baltimore!$B$22*10^3)/Baltimore!$B$8</f>
        <v>0</v>
      </c>
      <c r="K211" s="76">
        <f>(Albuquerque!$B$22*10^3)/Albuquerque!$B$8</f>
        <v>0</v>
      </c>
      <c r="L211" s="76">
        <f>(Seattle!$B$22*10^3)/Seattle!$B$8</f>
        <v>0</v>
      </c>
      <c r="M211" s="76">
        <f>(Chicago!$B$22*10^3)/Chicago!$B$8</f>
        <v>0</v>
      </c>
      <c r="N211" s="76">
        <f>(Boulder!$B$22*10^3)/Boulder!$B$8</f>
        <v>0</v>
      </c>
      <c r="O211" s="76">
        <f>(Minneapolis!$B$22*10^3)/Minneapolis!$B$8</f>
        <v>0</v>
      </c>
      <c r="P211" s="76">
        <f>(Helena!$B$22*10^3)/Helena!$B$8</f>
        <v>0</v>
      </c>
      <c r="Q211" s="76">
        <f>(Duluth!$B$22*10^3)/Duluth!$B$8</f>
        <v>0</v>
      </c>
      <c r="R211" s="76">
        <f>(Fairbanks!$B$22*10^3)/Fairbanks!$B$8</f>
        <v>0</v>
      </c>
    </row>
    <row r="212" spans="1:18">
      <c r="A212" s="51"/>
      <c r="B212" s="55" t="s">
        <v>174</v>
      </c>
      <c r="C212" s="76">
        <f>(Miami!$B$23*10^3)/Miami!$B$8</f>
        <v>0</v>
      </c>
      <c r="D212" s="76">
        <f>(Houston!$B$23*10^3)/Houston!$B$8</f>
        <v>0</v>
      </c>
      <c r="E212" s="76">
        <f>(Phoenix!$B$23*10^3)/Phoenix!$B$8</f>
        <v>0</v>
      </c>
      <c r="F212" s="76">
        <f>(Atlanta!$B$23*10^3)/Atlanta!$B$8</f>
        <v>0</v>
      </c>
      <c r="G212" s="76">
        <f>(LosAngeles!$B$23*10^3)/LosAngeles!$B$8</f>
        <v>0</v>
      </c>
      <c r="H212" s="76">
        <f>(LasVegas!$B$23*10^3)/LasVegas!$B$8</f>
        <v>0</v>
      </c>
      <c r="I212" s="76">
        <f>(SanFrancisco!$B$23*10^3)/SanFrancisco!$B$8</f>
        <v>0</v>
      </c>
      <c r="J212" s="76">
        <f>(Baltimore!$B$23*10^3)/Baltimore!$B$8</f>
        <v>0</v>
      </c>
      <c r="K212" s="76">
        <f>(Albuquerque!$B$23*10^3)/Albuquerque!$B$8</f>
        <v>0</v>
      </c>
      <c r="L212" s="76">
        <f>(Seattle!$B$23*10^3)/Seattle!$B$8</f>
        <v>0</v>
      </c>
      <c r="M212" s="76">
        <f>(Chicago!$B$23*10^3)/Chicago!$B$8</f>
        <v>0</v>
      </c>
      <c r="N212" s="76">
        <f>(Boulder!$B$23*10^3)/Boulder!$B$8</f>
        <v>0</v>
      </c>
      <c r="O212" s="76">
        <f>(Minneapolis!$B$23*10^3)/Minneapolis!$B$8</f>
        <v>0</v>
      </c>
      <c r="P212" s="76">
        <f>(Helena!$B$23*10^3)/Helena!$B$8</f>
        <v>0</v>
      </c>
      <c r="Q212" s="76">
        <f>(Duluth!$B$23*10^3)/Duluth!$B$8</f>
        <v>0</v>
      </c>
      <c r="R212" s="76">
        <f>(Fairbanks!$B$23*10^3)/Fairbanks!$B$8</f>
        <v>0</v>
      </c>
    </row>
    <row r="213" spans="1:18">
      <c r="A213" s="51"/>
      <c r="B213" s="55" t="s">
        <v>175</v>
      </c>
      <c r="C213" s="76">
        <f>(Miami!$B$24*10^3)/Miami!$B$8</f>
        <v>0</v>
      </c>
      <c r="D213" s="76">
        <f>(Houston!$B$24*10^3)/Houston!$B$8</f>
        <v>0</v>
      </c>
      <c r="E213" s="76">
        <f>(Phoenix!$B$24*10^3)/Phoenix!$B$8</f>
        <v>0</v>
      </c>
      <c r="F213" s="76">
        <f>(Atlanta!$B$24*10^3)/Atlanta!$B$8</f>
        <v>0</v>
      </c>
      <c r="G213" s="76">
        <f>(LosAngeles!$B$24*10^3)/LosAngeles!$B$8</f>
        <v>0</v>
      </c>
      <c r="H213" s="76">
        <f>(LasVegas!$B$24*10^3)/LasVegas!$B$8</f>
        <v>0</v>
      </c>
      <c r="I213" s="76">
        <f>(SanFrancisco!$B$24*10^3)/SanFrancisco!$B$8</f>
        <v>0</v>
      </c>
      <c r="J213" s="76">
        <f>(Baltimore!$B$24*10^3)/Baltimore!$B$8</f>
        <v>0</v>
      </c>
      <c r="K213" s="76">
        <f>(Albuquerque!$B$24*10^3)/Albuquerque!$B$8</f>
        <v>0</v>
      </c>
      <c r="L213" s="76">
        <f>(Seattle!$B$24*10^3)/Seattle!$B$8</f>
        <v>0</v>
      </c>
      <c r="M213" s="76">
        <f>(Chicago!$B$24*10^3)/Chicago!$B$8</f>
        <v>0</v>
      </c>
      <c r="N213" s="76">
        <f>(Boulder!$B$24*10^3)/Boulder!$B$8</f>
        <v>0</v>
      </c>
      <c r="O213" s="76">
        <f>(Minneapolis!$B$24*10^3)/Minneapolis!$B$8</f>
        <v>0</v>
      </c>
      <c r="P213" s="76">
        <f>(Helena!$B$24*10^3)/Helena!$B$8</f>
        <v>0</v>
      </c>
      <c r="Q213" s="76">
        <f>(Duluth!$B$24*10^3)/Duluth!$B$8</f>
        <v>0</v>
      </c>
      <c r="R213" s="76">
        <f>(Fairbanks!$B$24*10^3)/Fairbanks!$B$8</f>
        <v>0</v>
      </c>
    </row>
    <row r="214" spans="1:18">
      <c r="A214" s="51"/>
      <c r="B214" s="55" t="s">
        <v>166</v>
      </c>
      <c r="C214" s="76">
        <f>(Miami!$B$25*10^3)/Miami!$B$8</f>
        <v>0</v>
      </c>
      <c r="D214" s="76">
        <f>(Houston!$B$25*10^3)/Houston!$B$8</f>
        <v>0</v>
      </c>
      <c r="E214" s="76">
        <f>(Phoenix!$B$25*10^3)/Phoenix!$B$8</f>
        <v>0</v>
      </c>
      <c r="F214" s="76">
        <f>(Atlanta!$B$25*10^3)/Atlanta!$B$8</f>
        <v>0</v>
      </c>
      <c r="G214" s="76">
        <f>(LosAngeles!$B$25*10^3)/LosAngeles!$B$8</f>
        <v>0</v>
      </c>
      <c r="H214" s="76">
        <f>(LasVegas!$B$25*10^3)/LasVegas!$B$8</f>
        <v>0</v>
      </c>
      <c r="I214" s="76">
        <f>(SanFrancisco!$B$25*10^3)/SanFrancisco!$B$8</f>
        <v>0</v>
      </c>
      <c r="J214" s="76">
        <f>(Baltimore!$B$25*10^3)/Baltimore!$B$8</f>
        <v>0</v>
      </c>
      <c r="K214" s="76">
        <f>(Albuquerque!$B$25*10^3)/Albuquerque!$B$8</f>
        <v>0</v>
      </c>
      <c r="L214" s="76">
        <f>(Seattle!$B$25*10^3)/Seattle!$B$8</f>
        <v>0</v>
      </c>
      <c r="M214" s="76">
        <f>(Chicago!$B$25*10^3)/Chicago!$B$8</f>
        <v>0</v>
      </c>
      <c r="N214" s="76">
        <f>(Boulder!$B$25*10^3)/Boulder!$B$8</f>
        <v>0</v>
      </c>
      <c r="O214" s="76">
        <f>(Minneapolis!$B$25*10^3)/Minneapolis!$B$8</f>
        <v>0</v>
      </c>
      <c r="P214" s="76">
        <f>(Helena!$B$25*10^3)/Helena!$B$8</f>
        <v>0</v>
      </c>
      <c r="Q214" s="76">
        <f>(Duluth!$B$25*10^3)/Duluth!$B$8</f>
        <v>0</v>
      </c>
      <c r="R214" s="76">
        <f>(Fairbanks!$B$25*10^3)/Fairbanks!$B$8</f>
        <v>0</v>
      </c>
    </row>
    <row r="215" spans="1:18">
      <c r="A215" s="51"/>
      <c r="B215" s="55" t="s">
        <v>176</v>
      </c>
      <c r="C215" s="76">
        <f>(Miami!$B$26*10^3)/Miami!$B$8</f>
        <v>0</v>
      </c>
      <c r="D215" s="76">
        <f>(Houston!$B$26*10^3)/Houston!$B$8</f>
        <v>0</v>
      </c>
      <c r="E215" s="76">
        <f>(Phoenix!$B$26*10^3)/Phoenix!$B$8</f>
        <v>0</v>
      </c>
      <c r="F215" s="76">
        <f>(Atlanta!$B$26*10^3)/Atlanta!$B$8</f>
        <v>0</v>
      </c>
      <c r="G215" s="76">
        <f>(LosAngeles!$B$26*10^3)/LosAngeles!$B$8</f>
        <v>0</v>
      </c>
      <c r="H215" s="76">
        <f>(LasVegas!$B$26*10^3)/LasVegas!$B$8</f>
        <v>0</v>
      </c>
      <c r="I215" s="76">
        <f>(SanFrancisco!$B$26*10^3)/SanFrancisco!$B$8</f>
        <v>0</v>
      </c>
      <c r="J215" s="76">
        <f>(Baltimore!$B$26*10^3)/Baltimore!$B$8</f>
        <v>0</v>
      </c>
      <c r="K215" s="76">
        <f>(Albuquerque!$B$26*10^3)/Albuquerque!$B$8</f>
        <v>0</v>
      </c>
      <c r="L215" s="76">
        <f>(Seattle!$B$26*10^3)/Seattle!$B$8</f>
        <v>0</v>
      </c>
      <c r="M215" s="76">
        <f>(Chicago!$B$26*10^3)/Chicago!$B$8</f>
        <v>0</v>
      </c>
      <c r="N215" s="76">
        <f>(Boulder!$B$26*10^3)/Boulder!$B$8</f>
        <v>0</v>
      </c>
      <c r="O215" s="76">
        <f>(Minneapolis!$B$26*10^3)/Minneapolis!$B$8</f>
        <v>0</v>
      </c>
      <c r="P215" s="76">
        <f>(Helena!$B$26*10^3)/Helena!$B$8</f>
        <v>0</v>
      </c>
      <c r="Q215" s="76">
        <f>(Duluth!$B$26*10^3)/Duluth!$B$8</f>
        <v>0</v>
      </c>
      <c r="R215" s="76">
        <f>(Fairbanks!$B$26*10^3)/Fairbanks!$B$8</f>
        <v>0</v>
      </c>
    </row>
    <row r="216" spans="1:18">
      <c r="A216" s="51"/>
      <c r="B216" s="55" t="s">
        <v>90</v>
      </c>
      <c r="C216" s="76">
        <f>(Miami!$B$28*10^3)/Miami!$B$8</f>
        <v>707.43588662816956</v>
      </c>
      <c r="D216" s="76">
        <f>(Houston!$B$28*10^3)/Houston!$B$8</f>
        <v>662.64634628546889</v>
      </c>
      <c r="E216" s="76">
        <f>(Phoenix!$B$28*10^3)/Phoenix!$B$8</f>
        <v>693.3798189149752</v>
      </c>
      <c r="F216" s="76">
        <f>(Atlanta!$B$28*10^3)/Atlanta!$B$8</f>
        <v>619.39628958349647</v>
      </c>
      <c r="G216" s="76">
        <f>(LosAngeles!$B$28*10^3)/LosAngeles!$B$8</f>
        <v>509.36234868601963</v>
      </c>
      <c r="H216" s="76">
        <f>(LasVegas!$B$28*10^3)/LasVegas!$B$8</f>
        <v>632.88433399769985</v>
      </c>
      <c r="I216" s="76">
        <f>(SanFrancisco!$B$28*10^3)/SanFrancisco!$B$8</f>
        <v>472.77402106302657</v>
      </c>
      <c r="J216" s="76">
        <f>(Baltimore!$B$28*10^3)/Baltimore!$B$8</f>
        <v>585.35302748389768</v>
      </c>
      <c r="K216" s="76">
        <f>(Albuquerque!$B$28*10^3)/Albuquerque!$B$8</f>
        <v>567.81656259596684</v>
      </c>
      <c r="L216" s="76">
        <f>(Seattle!$B$28*10^3)/Seattle!$B$8</f>
        <v>501.44012974214155</v>
      </c>
      <c r="M216" s="76">
        <f>(Chicago!$B$28*10^3)/Chicago!$B$8</f>
        <v>538.07462180286188</v>
      </c>
      <c r="N216" s="76">
        <f>(Boulder!$B$28*10^3)/Boulder!$B$8</f>
        <v>526.51544802586818</v>
      </c>
      <c r="O216" s="76">
        <f>(Minneapolis!$B$28*10^3)/Minneapolis!$B$8</f>
        <v>538.71891678157601</v>
      </c>
      <c r="P216" s="76">
        <f>(Helena!$B$28*10^3)/Helena!$B$8</f>
        <v>506.59649672132139</v>
      </c>
      <c r="Q216" s="76">
        <f>(Duluth!$B$28*10^3)/Duluth!$B$8</f>
        <v>514.00087110286847</v>
      </c>
      <c r="R216" s="76">
        <f>(Fairbanks!$B$28*10^3)/Fairbanks!$B$8</f>
        <v>531.38679978081927</v>
      </c>
    </row>
    <row r="217" spans="1:18">
      <c r="A217" s="51"/>
      <c r="B217" s="54" t="s">
        <v>256</v>
      </c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</row>
    <row r="218" spans="1:18">
      <c r="A218" s="51"/>
      <c r="B218" s="55" t="s">
        <v>160</v>
      </c>
      <c r="C218" s="76">
        <f>(Miami!$C$13*10^3)/Miami!$B$8</f>
        <v>0.91927445561088605</v>
      </c>
      <c r="D218" s="76">
        <f>(Houston!$C$13*10^3)/Houston!$B$8</f>
        <v>27.471854746607416</v>
      </c>
      <c r="E218" s="76">
        <f>(Phoenix!$C$13*10^3)/Phoenix!$B$8</f>
        <v>13.963738837740031</v>
      </c>
      <c r="F218" s="76">
        <f>(Atlanta!$C$13*10^3)/Atlanta!$B$8</f>
        <v>67.299721608369012</v>
      </c>
      <c r="G218" s="76">
        <f>(LosAngeles!$C$13*10^3)/LosAngeles!$B$8</f>
        <v>8.2513914563675819</v>
      </c>
      <c r="H218" s="76">
        <f>(LasVegas!$C$13*10^3)/LasVegas!$B$8</f>
        <v>27.909413330282469</v>
      </c>
      <c r="I218" s="76">
        <f>(SanFrancisco!$C$13*10^3)/SanFrancisco!$B$8</f>
        <v>36.182883430780443</v>
      </c>
      <c r="J218" s="76">
        <f>(Baltimore!$C$13*10^3)/Baltimore!$B$8</f>
        <v>133.57178268994159</v>
      </c>
      <c r="K218" s="76">
        <f>(Albuquerque!$C$13*10^3)/Albuquerque!$B$8</f>
        <v>76.215479538114778</v>
      </c>
      <c r="L218" s="76">
        <f>(Seattle!$C$13*10^3)/Seattle!$B$8</f>
        <v>106.33275728143649</v>
      </c>
      <c r="M218" s="76">
        <f>(Chicago!$C$13*10^3)/Chicago!$B$8</f>
        <v>190.62500627234209</v>
      </c>
      <c r="N218" s="76">
        <f>(Boulder!$C$13*10^3)/Boulder!$B$8</f>
        <v>127.67879185659319</v>
      </c>
      <c r="O218" s="76">
        <f>(Minneapolis!$C$13*10^3)/Minneapolis!$B$8</f>
        <v>286.14524937828548</v>
      </c>
      <c r="P218" s="76">
        <f>(Helena!$C$13*10^3)/Helena!$B$8</f>
        <v>220.48135458503191</v>
      </c>
      <c r="Q218" s="76">
        <f>(Duluth!$C$13*10^3)/Duluth!$B$8</f>
        <v>368.63909244729729</v>
      </c>
      <c r="R218" s="76">
        <f>(Fairbanks!$C$13*10^3)/Fairbanks!$B$8</f>
        <v>705.8341813539829</v>
      </c>
    </row>
    <row r="219" spans="1:18">
      <c r="A219" s="51"/>
      <c r="B219" s="55" t="s">
        <v>177</v>
      </c>
      <c r="C219" s="76">
        <f>(Miami!$C$14*10^3)/Miami!$B$8</f>
        <v>0</v>
      </c>
      <c r="D219" s="76">
        <f>(Houston!$C$14*10^3)/Houston!$B$8</f>
        <v>0</v>
      </c>
      <c r="E219" s="76">
        <f>(Phoenix!$C$14*10^3)/Phoenix!$B$8</f>
        <v>0</v>
      </c>
      <c r="F219" s="76">
        <f>(Atlanta!$C$14*10^3)/Atlanta!$B$8</f>
        <v>0</v>
      </c>
      <c r="G219" s="76">
        <f>(LosAngeles!$C$14*10^3)/LosAngeles!$B$8</f>
        <v>0</v>
      </c>
      <c r="H219" s="76">
        <f>(LasVegas!$C$14*10^3)/LasVegas!$B$8</f>
        <v>0</v>
      </c>
      <c r="I219" s="76">
        <f>(SanFrancisco!$C$14*10^3)/SanFrancisco!$B$8</f>
        <v>0</v>
      </c>
      <c r="J219" s="76">
        <f>(Baltimore!$C$14*10^3)/Baltimore!$B$8</f>
        <v>0</v>
      </c>
      <c r="K219" s="76">
        <f>(Albuquerque!$C$14*10^3)/Albuquerque!$B$8</f>
        <v>0</v>
      </c>
      <c r="L219" s="76">
        <f>(Seattle!$C$14*10^3)/Seattle!$B$8</f>
        <v>0</v>
      </c>
      <c r="M219" s="76">
        <f>(Chicago!$C$14*10^3)/Chicago!$B$8</f>
        <v>0</v>
      </c>
      <c r="N219" s="76">
        <f>(Boulder!$C$14*10^3)/Boulder!$B$8</f>
        <v>0</v>
      </c>
      <c r="O219" s="76">
        <f>(Minneapolis!$C$14*10^3)/Minneapolis!$B$8</f>
        <v>0</v>
      </c>
      <c r="P219" s="76">
        <f>(Helena!$C$14*10^3)/Helena!$B$8</f>
        <v>0</v>
      </c>
      <c r="Q219" s="76">
        <f>(Duluth!$C$14*10^3)/Duluth!$B$8</f>
        <v>0</v>
      </c>
      <c r="R219" s="76">
        <f>(Fairbanks!$C$14*10^3)/Fairbanks!$B$8</f>
        <v>0</v>
      </c>
    </row>
    <row r="220" spans="1:18">
      <c r="A220" s="51"/>
      <c r="B220" s="55" t="s">
        <v>178</v>
      </c>
      <c r="C220" s="76">
        <f>(Miami!$C$15*10^3)/Miami!$B$8</f>
        <v>0</v>
      </c>
      <c r="D220" s="76">
        <f>(Houston!$C$15*10^3)/Houston!$B$8</f>
        <v>0</v>
      </c>
      <c r="E220" s="76">
        <f>(Phoenix!$C$15*10^3)/Phoenix!$B$8</f>
        <v>0</v>
      </c>
      <c r="F220" s="76">
        <f>(Atlanta!$C$15*10^3)/Atlanta!$B$8</f>
        <v>0</v>
      </c>
      <c r="G220" s="76">
        <f>(LosAngeles!$C$15*10^3)/LosAngeles!$B$8</f>
        <v>0</v>
      </c>
      <c r="H220" s="76">
        <f>(LasVegas!$C$15*10^3)/LasVegas!$B$8</f>
        <v>0</v>
      </c>
      <c r="I220" s="76">
        <f>(SanFrancisco!$C$15*10^3)/SanFrancisco!$B$8</f>
        <v>0</v>
      </c>
      <c r="J220" s="76">
        <f>(Baltimore!$C$15*10^3)/Baltimore!$B$8</f>
        <v>0</v>
      </c>
      <c r="K220" s="76">
        <f>(Albuquerque!$C$15*10^3)/Albuquerque!$B$8</f>
        <v>0</v>
      </c>
      <c r="L220" s="76">
        <f>(Seattle!$C$15*10^3)/Seattle!$B$8</f>
        <v>0</v>
      </c>
      <c r="M220" s="76">
        <f>(Chicago!$C$15*10^3)/Chicago!$B$8</f>
        <v>0</v>
      </c>
      <c r="N220" s="76">
        <f>(Boulder!$C$15*10^3)/Boulder!$B$8</f>
        <v>0</v>
      </c>
      <c r="O220" s="76">
        <f>(Minneapolis!$C$15*10^3)/Minneapolis!$B$8</f>
        <v>0</v>
      </c>
      <c r="P220" s="76">
        <f>(Helena!$C$15*10^3)/Helena!$B$8</f>
        <v>0</v>
      </c>
      <c r="Q220" s="76">
        <f>(Duluth!$C$15*10^3)/Duluth!$B$8</f>
        <v>0</v>
      </c>
      <c r="R220" s="76">
        <f>(Fairbanks!$C$15*10^3)/Fairbanks!$B$8</f>
        <v>0</v>
      </c>
    </row>
    <row r="221" spans="1:18">
      <c r="A221" s="51"/>
      <c r="B221" s="55" t="s">
        <v>179</v>
      </c>
      <c r="C221" s="76">
        <f>(Miami!$C$16*10^3)/Miami!$B$8</f>
        <v>0</v>
      </c>
      <c r="D221" s="76">
        <f>(Houston!$C$16*10^3)/Houston!$B$8</f>
        <v>0</v>
      </c>
      <c r="E221" s="76">
        <f>(Phoenix!$C$16*10^3)/Phoenix!$B$8</f>
        <v>0</v>
      </c>
      <c r="F221" s="76">
        <f>(Atlanta!$C$16*10^3)/Atlanta!$B$8</f>
        <v>0</v>
      </c>
      <c r="G221" s="76">
        <f>(LosAngeles!$C$16*10^3)/LosAngeles!$B$8</f>
        <v>0</v>
      </c>
      <c r="H221" s="76">
        <f>(LasVegas!$C$16*10^3)/LasVegas!$B$8</f>
        <v>0</v>
      </c>
      <c r="I221" s="76">
        <f>(SanFrancisco!$C$16*10^3)/SanFrancisco!$B$8</f>
        <v>0</v>
      </c>
      <c r="J221" s="76">
        <f>(Baltimore!$C$16*10^3)/Baltimore!$B$8</f>
        <v>0</v>
      </c>
      <c r="K221" s="76">
        <f>(Albuquerque!$C$16*10^3)/Albuquerque!$B$8</f>
        <v>0</v>
      </c>
      <c r="L221" s="76">
        <f>(Seattle!$C$16*10^3)/Seattle!$B$8</f>
        <v>0</v>
      </c>
      <c r="M221" s="76">
        <f>(Chicago!$C$16*10^3)/Chicago!$B$8</f>
        <v>0</v>
      </c>
      <c r="N221" s="76">
        <f>(Boulder!$C$16*10^3)/Boulder!$B$8</f>
        <v>0</v>
      </c>
      <c r="O221" s="76">
        <f>(Minneapolis!$C$16*10^3)/Minneapolis!$B$8</f>
        <v>0</v>
      </c>
      <c r="P221" s="76">
        <f>(Helena!$C$16*10^3)/Helena!$B$8</f>
        <v>0</v>
      </c>
      <c r="Q221" s="76">
        <f>(Duluth!$C$16*10^3)/Duluth!$B$8</f>
        <v>0</v>
      </c>
      <c r="R221" s="76">
        <f>(Fairbanks!$C$16*10^3)/Fairbanks!$B$8</f>
        <v>0</v>
      </c>
    </row>
    <row r="222" spans="1:18">
      <c r="A222" s="51"/>
      <c r="B222" s="55" t="s">
        <v>167</v>
      </c>
      <c r="C222" s="76">
        <f>(Miami!$C$17*10^3)/Miami!$B$8</f>
        <v>0</v>
      </c>
      <c r="D222" s="76">
        <f>(Houston!$C$17*10^3)/Houston!$B$8</f>
        <v>0</v>
      </c>
      <c r="E222" s="76">
        <f>(Phoenix!$C$17*10^3)/Phoenix!$B$8</f>
        <v>0</v>
      </c>
      <c r="F222" s="76">
        <f>(Atlanta!$C$17*10^3)/Atlanta!$B$8</f>
        <v>0</v>
      </c>
      <c r="G222" s="76">
        <f>(LosAngeles!$C$17*10^3)/LosAngeles!$B$8</f>
        <v>0</v>
      </c>
      <c r="H222" s="76">
        <f>(LasVegas!$C$17*10^3)/LasVegas!$B$8</f>
        <v>0</v>
      </c>
      <c r="I222" s="76">
        <f>(SanFrancisco!$C$17*10^3)/SanFrancisco!$B$8</f>
        <v>0</v>
      </c>
      <c r="J222" s="76">
        <f>(Baltimore!$C$17*10^3)/Baltimore!$B$8</f>
        <v>0</v>
      </c>
      <c r="K222" s="76">
        <f>(Albuquerque!$C$17*10^3)/Albuquerque!$B$8</f>
        <v>0</v>
      </c>
      <c r="L222" s="76">
        <f>(Seattle!$C$17*10^3)/Seattle!$B$8</f>
        <v>0</v>
      </c>
      <c r="M222" s="76">
        <f>(Chicago!$C$17*10^3)/Chicago!$B$8</f>
        <v>0</v>
      </c>
      <c r="N222" s="76">
        <f>(Boulder!$C$17*10^3)/Boulder!$B$8</f>
        <v>0</v>
      </c>
      <c r="O222" s="76">
        <f>(Minneapolis!$C$17*10^3)/Minneapolis!$B$8</f>
        <v>0</v>
      </c>
      <c r="P222" s="76">
        <f>(Helena!$C$17*10^3)/Helena!$B$8</f>
        <v>0</v>
      </c>
      <c r="Q222" s="76">
        <f>(Duluth!$C$17*10^3)/Duluth!$B$8</f>
        <v>0</v>
      </c>
      <c r="R222" s="76">
        <f>(Fairbanks!$C$17*10^3)/Fairbanks!$B$8</f>
        <v>0</v>
      </c>
    </row>
    <row r="223" spans="1:18">
      <c r="A223" s="51"/>
      <c r="B223" s="55" t="s">
        <v>180</v>
      </c>
      <c r="C223" s="76">
        <f>(Miami!$C$18*10^3)/Miami!$B$8</f>
        <v>0</v>
      </c>
      <c r="D223" s="76">
        <f>(Houston!$C$18*10^3)/Houston!$B$8</f>
        <v>0</v>
      </c>
      <c r="E223" s="76">
        <f>(Phoenix!$C$18*10^3)/Phoenix!$B$8</f>
        <v>0</v>
      </c>
      <c r="F223" s="76">
        <f>(Atlanta!$C$18*10^3)/Atlanta!$B$8</f>
        <v>0</v>
      </c>
      <c r="G223" s="76">
        <f>(LosAngeles!$C$18*10^3)/LosAngeles!$B$8</f>
        <v>0</v>
      </c>
      <c r="H223" s="76">
        <f>(LasVegas!$C$18*10^3)/LasVegas!$B$8</f>
        <v>0</v>
      </c>
      <c r="I223" s="76">
        <f>(SanFrancisco!$C$18*10^3)/SanFrancisco!$B$8</f>
        <v>0</v>
      </c>
      <c r="J223" s="76">
        <f>(Baltimore!$C$18*10^3)/Baltimore!$B$8</f>
        <v>0</v>
      </c>
      <c r="K223" s="76">
        <f>(Albuquerque!$C$18*10^3)/Albuquerque!$B$8</f>
        <v>0</v>
      </c>
      <c r="L223" s="76">
        <f>(Seattle!$C$18*10^3)/Seattle!$B$8</f>
        <v>0</v>
      </c>
      <c r="M223" s="76">
        <f>(Chicago!$C$18*10^3)/Chicago!$B$8</f>
        <v>0</v>
      </c>
      <c r="N223" s="76">
        <f>(Boulder!$C$18*10^3)/Boulder!$B$8</f>
        <v>0</v>
      </c>
      <c r="O223" s="76">
        <f>(Minneapolis!$C$18*10^3)/Minneapolis!$B$8</f>
        <v>0</v>
      </c>
      <c r="P223" s="76">
        <f>(Helena!$C$18*10^3)/Helena!$B$8</f>
        <v>0</v>
      </c>
      <c r="Q223" s="76">
        <f>(Duluth!$C$18*10^3)/Duluth!$B$8</f>
        <v>0</v>
      </c>
      <c r="R223" s="76">
        <f>(Fairbanks!$C$18*10^3)/Fairbanks!$B$8</f>
        <v>0</v>
      </c>
    </row>
    <row r="224" spans="1:18">
      <c r="A224" s="51"/>
      <c r="B224" s="55" t="s">
        <v>181</v>
      </c>
      <c r="C224" s="76">
        <f>(Miami!$C$19*10^3)/Miami!$B$8</f>
        <v>0</v>
      </c>
      <c r="D224" s="76">
        <f>(Houston!$C$19*10^3)/Houston!$B$8</f>
        <v>0</v>
      </c>
      <c r="E224" s="76">
        <f>(Phoenix!$C$19*10^3)/Phoenix!$B$8</f>
        <v>0</v>
      </c>
      <c r="F224" s="76">
        <f>(Atlanta!$C$19*10^3)/Atlanta!$B$8</f>
        <v>0</v>
      </c>
      <c r="G224" s="76">
        <f>(LosAngeles!$C$19*10^3)/LosAngeles!$B$8</f>
        <v>0</v>
      </c>
      <c r="H224" s="76">
        <f>(LasVegas!$C$19*10^3)/LasVegas!$B$8</f>
        <v>0</v>
      </c>
      <c r="I224" s="76">
        <f>(SanFrancisco!$C$19*10^3)/SanFrancisco!$B$8</f>
        <v>0</v>
      </c>
      <c r="J224" s="76">
        <f>(Baltimore!$C$19*10^3)/Baltimore!$B$8</f>
        <v>0</v>
      </c>
      <c r="K224" s="76">
        <f>(Albuquerque!$C$19*10^3)/Albuquerque!$B$8</f>
        <v>0</v>
      </c>
      <c r="L224" s="76">
        <f>(Seattle!$C$19*10^3)/Seattle!$B$8</f>
        <v>0</v>
      </c>
      <c r="M224" s="76">
        <f>(Chicago!$C$19*10^3)/Chicago!$B$8</f>
        <v>0</v>
      </c>
      <c r="N224" s="76">
        <f>(Boulder!$C$19*10^3)/Boulder!$B$8</f>
        <v>0</v>
      </c>
      <c r="O224" s="76">
        <f>(Minneapolis!$C$19*10^3)/Minneapolis!$B$8</f>
        <v>0</v>
      </c>
      <c r="P224" s="76">
        <f>(Helena!$C$19*10^3)/Helena!$B$8</f>
        <v>0</v>
      </c>
      <c r="Q224" s="76">
        <f>(Duluth!$C$19*10^3)/Duluth!$B$8</f>
        <v>0</v>
      </c>
      <c r="R224" s="76">
        <f>(Fairbanks!$C$19*10^3)/Fairbanks!$B$8</f>
        <v>0</v>
      </c>
    </row>
    <row r="225" spans="1:18">
      <c r="A225" s="51"/>
      <c r="B225" s="55" t="s">
        <v>182</v>
      </c>
      <c r="C225" s="76">
        <f>(Miami!$C$20*10^3)/Miami!$B$8</f>
        <v>0</v>
      </c>
      <c r="D225" s="76">
        <f>(Houston!$C$20*10^3)/Houston!$B$8</f>
        <v>0</v>
      </c>
      <c r="E225" s="76">
        <f>(Phoenix!$C$20*10^3)/Phoenix!$B$8</f>
        <v>0</v>
      </c>
      <c r="F225" s="76">
        <f>(Atlanta!$C$20*10^3)/Atlanta!$B$8</f>
        <v>0</v>
      </c>
      <c r="G225" s="76">
        <f>(LosAngeles!$C$20*10^3)/LosAngeles!$B$8</f>
        <v>0</v>
      </c>
      <c r="H225" s="76">
        <f>(LasVegas!$C$20*10^3)/LasVegas!$B$8</f>
        <v>0</v>
      </c>
      <c r="I225" s="76">
        <f>(SanFrancisco!$C$20*10^3)/SanFrancisco!$B$8</f>
        <v>0</v>
      </c>
      <c r="J225" s="76">
        <f>(Baltimore!$C$20*10^3)/Baltimore!$B$8</f>
        <v>0</v>
      </c>
      <c r="K225" s="76">
        <f>(Albuquerque!$C$20*10^3)/Albuquerque!$B$8</f>
        <v>0</v>
      </c>
      <c r="L225" s="76">
        <f>(Seattle!$C$20*10^3)/Seattle!$B$8</f>
        <v>0</v>
      </c>
      <c r="M225" s="76">
        <f>(Chicago!$C$20*10^3)/Chicago!$B$8</f>
        <v>0</v>
      </c>
      <c r="N225" s="76">
        <f>(Boulder!$C$20*10^3)/Boulder!$B$8</f>
        <v>0</v>
      </c>
      <c r="O225" s="76">
        <f>(Minneapolis!$C$20*10^3)/Minneapolis!$B$8</f>
        <v>0</v>
      </c>
      <c r="P225" s="76">
        <f>(Helena!$C$20*10^3)/Helena!$B$8</f>
        <v>0</v>
      </c>
      <c r="Q225" s="76">
        <f>(Duluth!$C$20*10^3)/Duluth!$B$8</f>
        <v>0</v>
      </c>
      <c r="R225" s="76">
        <f>(Fairbanks!$C$20*10^3)/Fairbanks!$B$8</f>
        <v>0</v>
      </c>
    </row>
    <row r="226" spans="1:18">
      <c r="A226" s="51"/>
      <c r="B226" s="55" t="s">
        <v>183</v>
      </c>
      <c r="C226" s="76">
        <f>(Miami!$C$21*10^3)/Miami!$B$8</f>
        <v>0</v>
      </c>
      <c r="D226" s="76">
        <f>(Houston!$C$21*10^3)/Houston!$B$8</f>
        <v>0</v>
      </c>
      <c r="E226" s="76">
        <f>(Phoenix!$C$21*10^3)/Phoenix!$B$8</f>
        <v>0</v>
      </c>
      <c r="F226" s="76">
        <f>(Atlanta!$C$21*10^3)/Atlanta!$B$8</f>
        <v>0</v>
      </c>
      <c r="G226" s="76">
        <f>(LosAngeles!$C$21*10^3)/LosAngeles!$B$8</f>
        <v>0</v>
      </c>
      <c r="H226" s="76">
        <f>(LasVegas!$C$21*10^3)/LasVegas!$B$8</f>
        <v>0</v>
      </c>
      <c r="I226" s="76">
        <f>(SanFrancisco!$C$21*10^3)/SanFrancisco!$B$8</f>
        <v>0</v>
      </c>
      <c r="J226" s="76">
        <f>(Baltimore!$C$21*10^3)/Baltimore!$B$8</f>
        <v>0</v>
      </c>
      <c r="K226" s="76">
        <f>(Albuquerque!$C$21*10^3)/Albuquerque!$B$8</f>
        <v>0</v>
      </c>
      <c r="L226" s="76">
        <f>(Seattle!$C$21*10^3)/Seattle!$B$8</f>
        <v>0</v>
      </c>
      <c r="M226" s="76">
        <f>(Chicago!$C$21*10^3)/Chicago!$B$8</f>
        <v>0</v>
      </c>
      <c r="N226" s="76">
        <f>(Boulder!$C$21*10^3)/Boulder!$B$8</f>
        <v>0</v>
      </c>
      <c r="O226" s="76">
        <f>(Minneapolis!$C$21*10^3)/Minneapolis!$B$8</f>
        <v>0</v>
      </c>
      <c r="P226" s="76">
        <f>(Helena!$C$21*10^3)/Helena!$B$8</f>
        <v>0</v>
      </c>
      <c r="Q226" s="76">
        <f>(Duluth!$C$21*10^3)/Duluth!$B$8</f>
        <v>0</v>
      </c>
      <c r="R226" s="76">
        <f>(Fairbanks!$C$21*10^3)/Fairbanks!$B$8</f>
        <v>0</v>
      </c>
    </row>
    <row r="227" spans="1:18">
      <c r="A227" s="51"/>
      <c r="B227" s="55" t="s">
        <v>184</v>
      </c>
      <c r="C227" s="76">
        <f>(Miami!$C$22*10^3)/Miami!$B$8</f>
        <v>0</v>
      </c>
      <c r="D227" s="76">
        <f>(Houston!$C$22*10^3)/Houston!$B$8</f>
        <v>0</v>
      </c>
      <c r="E227" s="76">
        <f>(Phoenix!$C$22*10^3)/Phoenix!$B$8</f>
        <v>0</v>
      </c>
      <c r="F227" s="76">
        <f>(Atlanta!$C$22*10^3)/Atlanta!$B$8</f>
        <v>0</v>
      </c>
      <c r="G227" s="76">
        <f>(LosAngeles!$C$22*10^3)/LosAngeles!$B$8</f>
        <v>0</v>
      </c>
      <c r="H227" s="76">
        <f>(LasVegas!$C$22*10^3)/LasVegas!$B$8</f>
        <v>0</v>
      </c>
      <c r="I227" s="76">
        <f>(SanFrancisco!$C$22*10^3)/SanFrancisco!$B$8</f>
        <v>0</v>
      </c>
      <c r="J227" s="76">
        <f>(Baltimore!$C$22*10^3)/Baltimore!$B$8</f>
        <v>0</v>
      </c>
      <c r="K227" s="76">
        <f>(Albuquerque!$C$22*10^3)/Albuquerque!$B$8</f>
        <v>0</v>
      </c>
      <c r="L227" s="76">
        <f>(Seattle!$C$22*10^3)/Seattle!$B$8</f>
        <v>0</v>
      </c>
      <c r="M227" s="76">
        <f>(Chicago!$C$22*10^3)/Chicago!$B$8</f>
        <v>0</v>
      </c>
      <c r="N227" s="76">
        <f>(Boulder!$C$22*10^3)/Boulder!$B$8</f>
        <v>0</v>
      </c>
      <c r="O227" s="76">
        <f>(Minneapolis!$C$22*10^3)/Minneapolis!$B$8</f>
        <v>0</v>
      </c>
      <c r="P227" s="76">
        <f>(Helena!$C$22*10^3)/Helena!$B$8</f>
        <v>0</v>
      </c>
      <c r="Q227" s="76">
        <f>(Duluth!$C$22*10^3)/Duluth!$B$8</f>
        <v>0</v>
      </c>
      <c r="R227" s="76">
        <f>(Fairbanks!$C$22*10^3)/Fairbanks!$B$8</f>
        <v>0</v>
      </c>
    </row>
    <row r="228" spans="1:18">
      <c r="A228" s="51"/>
      <c r="B228" s="55" t="s">
        <v>185</v>
      </c>
      <c r="C228" s="76">
        <f>(Miami!$C$23*10^3)/Miami!$B$8</f>
        <v>0</v>
      </c>
      <c r="D228" s="76">
        <f>(Houston!$C$23*10^3)/Houston!$B$8</f>
        <v>0</v>
      </c>
      <c r="E228" s="76">
        <f>(Phoenix!$C$23*10^3)/Phoenix!$B$8</f>
        <v>0</v>
      </c>
      <c r="F228" s="76">
        <f>(Atlanta!$C$23*10^3)/Atlanta!$B$8</f>
        <v>0</v>
      </c>
      <c r="G228" s="76">
        <f>(LosAngeles!$C$23*10^3)/LosAngeles!$B$8</f>
        <v>0</v>
      </c>
      <c r="H228" s="76">
        <f>(LasVegas!$C$23*10^3)/LasVegas!$B$8</f>
        <v>0</v>
      </c>
      <c r="I228" s="76">
        <f>(SanFrancisco!$C$23*10^3)/SanFrancisco!$B$8</f>
        <v>0</v>
      </c>
      <c r="J228" s="76">
        <f>(Baltimore!$C$23*10^3)/Baltimore!$B$8</f>
        <v>0</v>
      </c>
      <c r="K228" s="76">
        <f>(Albuquerque!$C$23*10^3)/Albuquerque!$B$8</f>
        <v>0</v>
      </c>
      <c r="L228" s="76">
        <f>(Seattle!$C$23*10^3)/Seattle!$B$8</f>
        <v>0</v>
      </c>
      <c r="M228" s="76">
        <f>(Chicago!$C$23*10^3)/Chicago!$B$8</f>
        <v>0</v>
      </c>
      <c r="N228" s="76">
        <f>(Boulder!$C$23*10^3)/Boulder!$B$8</f>
        <v>0</v>
      </c>
      <c r="O228" s="76">
        <f>(Minneapolis!$C$23*10^3)/Minneapolis!$B$8</f>
        <v>0</v>
      </c>
      <c r="P228" s="76">
        <f>(Helena!$C$23*10^3)/Helena!$B$8</f>
        <v>0</v>
      </c>
      <c r="Q228" s="76">
        <f>(Duluth!$C$23*10^3)/Duluth!$B$8</f>
        <v>0</v>
      </c>
      <c r="R228" s="76">
        <f>(Fairbanks!$C$23*10^3)/Fairbanks!$B$8</f>
        <v>0</v>
      </c>
    </row>
    <row r="229" spans="1:18">
      <c r="A229" s="51"/>
      <c r="B229" s="55" t="s">
        <v>168</v>
      </c>
      <c r="C229" s="76">
        <f>(Miami!$C$24*10^3)/Miami!$B$8</f>
        <v>5.5678326197916981</v>
      </c>
      <c r="D229" s="76">
        <f>(Houston!$C$24*10^3)/Houston!$B$8</f>
        <v>6.3566423600866289</v>
      </c>
      <c r="E229" s="76">
        <f>(Phoenix!$C$24*10^3)/Phoenix!$B$8</f>
        <v>5.9010194312139843</v>
      </c>
      <c r="F229" s="76">
        <f>(Atlanta!$C$24*10^3)/Atlanta!$B$8</f>
        <v>7.1193591573183683</v>
      </c>
      <c r="G229" s="76">
        <f>(LosAngeles!$C$24*10^3)/LosAngeles!$B$8</f>
        <v>6.9728372462712187</v>
      </c>
      <c r="H229" s="76">
        <f>(LasVegas!$C$24*10^3)/LasVegas!$B$8</f>
        <v>6.4489712355409985</v>
      </c>
      <c r="I229" s="76">
        <f>(SanFrancisco!$C$24*10^3)/SanFrancisco!$B$8</f>
        <v>7.6251608228509955</v>
      </c>
      <c r="J229" s="76">
        <f>(Baltimore!$C$24*10^3)/Baltimore!$B$8</f>
        <v>7.7194968477717634</v>
      </c>
      <c r="K229" s="76">
        <f>(Albuquerque!$C$24*10^3)/Albuquerque!$B$8</f>
        <v>7.6050893281870025</v>
      </c>
      <c r="L229" s="76">
        <f>(Seattle!$C$24*10^3)/Seattle!$B$8</f>
        <v>8.0326121645300574</v>
      </c>
      <c r="M229" s="76">
        <f>(Chicago!$C$24*10^3)/Chicago!$B$8</f>
        <v>8.2453700079683845</v>
      </c>
      <c r="N229" s="76">
        <f>(Boulder!$C$24*10^3)/Boulder!$B$8</f>
        <v>8.2172699154387931</v>
      </c>
      <c r="O229" s="76">
        <f>(Minneapolis!$C$24*10^3)/Minneapolis!$B$8</f>
        <v>8.6989857873746299</v>
      </c>
      <c r="P229" s="76">
        <f>(Helena!$C$24*10^3)/Helena!$B$8</f>
        <v>8.7812789154970012</v>
      </c>
      <c r="Q229" s="76">
        <f>(Duluth!$C$24*10^3)/Duluth!$B$8</f>
        <v>9.4496596878079728</v>
      </c>
      <c r="R229" s="76">
        <f>(Fairbanks!$C$24*10^3)/Fairbanks!$B$8</f>
        <v>10.356891246620464</v>
      </c>
    </row>
    <row r="230" spans="1:18">
      <c r="A230" s="51"/>
      <c r="B230" s="55" t="s">
        <v>186</v>
      </c>
      <c r="C230" s="76">
        <f>(Miami!$C$25*10^3)/Miami!$B$8</f>
        <v>0</v>
      </c>
      <c r="D230" s="76">
        <f>(Houston!$C$25*10^3)/Houston!$B$8</f>
        <v>0</v>
      </c>
      <c r="E230" s="76">
        <f>(Phoenix!$C$25*10^3)/Phoenix!$B$8</f>
        <v>0</v>
      </c>
      <c r="F230" s="76">
        <f>(Atlanta!$C$25*10^3)/Atlanta!$B$8</f>
        <v>0</v>
      </c>
      <c r="G230" s="76">
        <f>(LosAngeles!$C$25*10^3)/LosAngeles!$B$8</f>
        <v>0</v>
      </c>
      <c r="H230" s="76">
        <f>(LasVegas!$C$25*10^3)/LasVegas!$B$8</f>
        <v>0</v>
      </c>
      <c r="I230" s="76">
        <f>(SanFrancisco!$C$25*10^3)/SanFrancisco!$B$8</f>
        <v>0</v>
      </c>
      <c r="J230" s="76">
        <f>(Baltimore!$C$25*10^3)/Baltimore!$B$8</f>
        <v>0</v>
      </c>
      <c r="K230" s="76">
        <f>(Albuquerque!$C$25*10^3)/Albuquerque!$B$8</f>
        <v>0</v>
      </c>
      <c r="L230" s="76">
        <f>(Seattle!$C$25*10^3)/Seattle!$B$8</f>
        <v>0</v>
      </c>
      <c r="M230" s="76">
        <f>(Chicago!$C$25*10^3)/Chicago!$B$8</f>
        <v>0</v>
      </c>
      <c r="N230" s="76">
        <f>(Boulder!$C$25*10^3)/Boulder!$B$8</f>
        <v>0</v>
      </c>
      <c r="O230" s="76">
        <f>(Minneapolis!$C$25*10^3)/Minneapolis!$B$8</f>
        <v>0</v>
      </c>
      <c r="P230" s="76">
        <f>(Helena!$C$25*10^3)/Helena!$B$8</f>
        <v>0</v>
      </c>
      <c r="Q230" s="76">
        <f>(Duluth!$C$25*10^3)/Duluth!$B$8</f>
        <v>0</v>
      </c>
      <c r="R230" s="76">
        <f>(Fairbanks!$C$25*10^3)/Fairbanks!$B$8</f>
        <v>0</v>
      </c>
    </row>
    <row r="231" spans="1:18">
      <c r="A231" s="51"/>
      <c r="B231" s="55" t="s">
        <v>187</v>
      </c>
      <c r="C231" s="76">
        <f>(Miami!$C$26*10^3)/Miami!$B$8</f>
        <v>0</v>
      </c>
      <c r="D231" s="76">
        <f>(Houston!$C$26*10^3)/Houston!$B$8</f>
        <v>0</v>
      </c>
      <c r="E231" s="76">
        <f>(Phoenix!$C$26*10^3)/Phoenix!$B$8</f>
        <v>0</v>
      </c>
      <c r="F231" s="76">
        <f>(Atlanta!$C$26*10^3)/Atlanta!$B$8</f>
        <v>0</v>
      </c>
      <c r="G231" s="76">
        <f>(LosAngeles!$C$26*10^3)/LosAngeles!$B$8</f>
        <v>0</v>
      </c>
      <c r="H231" s="76">
        <f>(LasVegas!$C$26*10^3)/LasVegas!$B$8</f>
        <v>0</v>
      </c>
      <c r="I231" s="76">
        <f>(SanFrancisco!$C$26*10^3)/SanFrancisco!$B$8</f>
        <v>0</v>
      </c>
      <c r="J231" s="76">
        <f>(Baltimore!$C$26*10^3)/Baltimore!$B$8</f>
        <v>0</v>
      </c>
      <c r="K231" s="76">
        <f>(Albuquerque!$C$26*10^3)/Albuquerque!$B$8</f>
        <v>0</v>
      </c>
      <c r="L231" s="76">
        <f>(Seattle!$C$26*10^3)/Seattle!$B$8</f>
        <v>0</v>
      </c>
      <c r="M231" s="76">
        <f>(Chicago!$C$26*10^3)/Chicago!$B$8</f>
        <v>0</v>
      </c>
      <c r="N231" s="76">
        <f>(Boulder!$C$26*10^3)/Boulder!$B$8</f>
        <v>0</v>
      </c>
      <c r="O231" s="76">
        <f>(Minneapolis!$C$26*10^3)/Minneapolis!$B$8</f>
        <v>0</v>
      </c>
      <c r="P231" s="76">
        <f>(Helena!$C$26*10^3)/Helena!$B$8</f>
        <v>0</v>
      </c>
      <c r="Q231" s="76">
        <f>(Duluth!$C$26*10^3)/Duluth!$B$8</f>
        <v>0</v>
      </c>
      <c r="R231" s="76">
        <f>(Fairbanks!$C$26*10^3)/Fairbanks!$B$8</f>
        <v>0</v>
      </c>
    </row>
    <row r="232" spans="1:18">
      <c r="A232" s="51"/>
      <c r="B232" s="55" t="s">
        <v>90</v>
      </c>
      <c r="C232" s="76">
        <f>(Miami!$C$28*10^3)/Miami!$B$8</f>
        <v>6.4871070754025846</v>
      </c>
      <c r="D232" s="76">
        <f>(Houston!$C$28*10^3)/Houston!$B$8</f>
        <v>33.826489957227651</v>
      </c>
      <c r="E232" s="76">
        <f>(Phoenix!$C$28*10^3)/Phoenix!$B$8</f>
        <v>19.864758268954017</v>
      </c>
      <c r="F232" s="76">
        <f>(Atlanta!$C$28*10^3)/Atlanta!$B$8</f>
        <v>74.419080765687383</v>
      </c>
      <c r="G232" s="76">
        <f>(LosAngeles!$C$28*10^3)/LosAngeles!$B$8</f>
        <v>15.224228702638801</v>
      </c>
      <c r="H232" s="76">
        <f>(LasVegas!$C$28*10^3)/LasVegas!$B$8</f>
        <v>34.35637741635707</v>
      </c>
      <c r="I232" s="76">
        <f>(SanFrancisco!$C$28*10^3)/SanFrancisco!$B$8</f>
        <v>43.808044253631437</v>
      </c>
      <c r="J232" s="76">
        <f>(Baltimore!$C$28*10^3)/Baltimore!$B$8</f>
        <v>141.29127953771334</v>
      </c>
      <c r="K232" s="76">
        <f>(Albuquerque!$C$28*10^3)/Albuquerque!$B$8</f>
        <v>83.82056886630177</v>
      </c>
      <c r="L232" s="76">
        <f>(Seattle!$C$28*10^3)/Seattle!$B$8</f>
        <v>114.36536944596654</v>
      </c>
      <c r="M232" s="76">
        <f>(Chicago!$C$28*10^3)/Chicago!$B$8</f>
        <v>198.8703762803105</v>
      </c>
      <c r="N232" s="76">
        <f>(Boulder!$C$28*10^3)/Boulder!$B$8</f>
        <v>135.896061772032</v>
      </c>
      <c r="O232" s="76">
        <f>(Minneapolis!$C$28*10^3)/Minneapolis!$B$8</f>
        <v>294.84423516566011</v>
      </c>
      <c r="P232" s="76">
        <f>(Helena!$C$28*10^3)/Helena!$B$8</f>
        <v>229.2646406499953</v>
      </c>
      <c r="Q232" s="76">
        <f>(Duluth!$C$28*10^3)/Duluth!$B$8</f>
        <v>378.08875213510527</v>
      </c>
      <c r="R232" s="76">
        <f>(Fairbanks!$C$28*10^3)/Fairbanks!$B$8</f>
        <v>716.19107260060343</v>
      </c>
    </row>
    <row r="233" spans="1:18">
      <c r="A233" s="51"/>
      <c r="B233" s="54" t="s">
        <v>257</v>
      </c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</row>
    <row r="234" spans="1:18">
      <c r="A234" s="51"/>
      <c r="B234" s="55" t="s">
        <v>70</v>
      </c>
      <c r="C234" s="76">
        <f>(Miami!$E$13*10^3)/Miami!$B$8</f>
        <v>0</v>
      </c>
      <c r="D234" s="76">
        <f>(Houston!$E$13*10^3)/Houston!$B$8</f>
        <v>0</v>
      </c>
      <c r="E234" s="76">
        <f>(Phoenix!$E$13*10^3)/Phoenix!$B$8</f>
        <v>0</v>
      </c>
      <c r="F234" s="76">
        <f>(Atlanta!$E$13*10^3)/Atlanta!$B$8</f>
        <v>0</v>
      </c>
      <c r="G234" s="76">
        <f>(LosAngeles!$E$13*10^3)/LosAngeles!$B$8</f>
        <v>0</v>
      </c>
      <c r="H234" s="76">
        <f>(LasVegas!$E$13*10^3)/LasVegas!$B$8</f>
        <v>0</v>
      </c>
      <c r="I234" s="76">
        <f>(SanFrancisco!$E$13*10^3)/SanFrancisco!$B$8</f>
        <v>0</v>
      </c>
      <c r="J234" s="76">
        <f>(Baltimore!$E$13*10^3)/Baltimore!$B$8</f>
        <v>0</v>
      </c>
      <c r="K234" s="76">
        <f>(Albuquerque!$E$13*10^3)/Albuquerque!$B$8</f>
        <v>0</v>
      </c>
      <c r="L234" s="76">
        <f>(Seattle!$E$13*10^3)/Seattle!$B$8</f>
        <v>0</v>
      </c>
      <c r="M234" s="76">
        <f>(Chicago!$E$13*10^3)/Chicago!$B$8</f>
        <v>0</v>
      </c>
      <c r="N234" s="76">
        <f>(Boulder!$E$13*10^3)/Boulder!$B$8</f>
        <v>0</v>
      </c>
      <c r="O234" s="76">
        <f>(Minneapolis!$E$13*10^3)/Minneapolis!$B$8</f>
        <v>0</v>
      </c>
      <c r="P234" s="76">
        <f>(Helena!$E$13*10^3)/Helena!$B$8</f>
        <v>0</v>
      </c>
      <c r="Q234" s="76">
        <f>(Duluth!$E$13*10^3)/Duluth!$B$8</f>
        <v>0</v>
      </c>
      <c r="R234" s="76">
        <f>(Fairbanks!$E$13*10^3)/Fairbanks!$B$8</f>
        <v>0</v>
      </c>
    </row>
    <row r="235" spans="1:18">
      <c r="A235" s="51"/>
      <c r="B235" s="55" t="s">
        <v>71</v>
      </c>
      <c r="C235" s="76">
        <f>(Miami!$E$14*10^3)/Miami!$B$8</f>
        <v>0</v>
      </c>
      <c r="D235" s="76">
        <f>(Houston!$E$14*10^3)/Houston!$B$8</f>
        <v>0</v>
      </c>
      <c r="E235" s="76">
        <f>(Phoenix!$E$14*10^3)/Phoenix!$B$8</f>
        <v>0</v>
      </c>
      <c r="F235" s="76">
        <f>(Atlanta!$E$14*10^3)/Atlanta!$B$8</f>
        <v>0</v>
      </c>
      <c r="G235" s="76">
        <f>(LosAngeles!$E$14*10^3)/LosAngeles!$B$8</f>
        <v>0</v>
      </c>
      <c r="H235" s="76">
        <f>(LasVegas!$E$14*10^3)/LasVegas!$B$8</f>
        <v>0</v>
      </c>
      <c r="I235" s="76">
        <f>(SanFrancisco!$E$14*10^3)/SanFrancisco!$B$8</f>
        <v>0</v>
      </c>
      <c r="J235" s="76">
        <f>(Baltimore!$E$14*10^3)/Baltimore!$B$8</f>
        <v>0</v>
      </c>
      <c r="K235" s="76">
        <f>(Albuquerque!$E$14*10^3)/Albuquerque!$B$8</f>
        <v>0</v>
      </c>
      <c r="L235" s="76">
        <f>(Seattle!$E$14*10^3)/Seattle!$B$8</f>
        <v>0</v>
      </c>
      <c r="M235" s="76">
        <f>(Chicago!$E$14*10^3)/Chicago!$B$8</f>
        <v>0</v>
      </c>
      <c r="N235" s="76">
        <f>(Boulder!$E$14*10^3)/Boulder!$B$8</f>
        <v>0</v>
      </c>
      <c r="O235" s="76">
        <f>(Minneapolis!$E$14*10^3)/Minneapolis!$B$8</f>
        <v>0</v>
      </c>
      <c r="P235" s="76">
        <f>(Helena!$E$14*10^3)/Helena!$B$8</f>
        <v>0</v>
      </c>
      <c r="Q235" s="76">
        <f>(Duluth!$E$14*10^3)/Duluth!$B$8</f>
        <v>0</v>
      </c>
      <c r="R235" s="76">
        <f>(Fairbanks!$E$14*10^3)/Fairbanks!$B$8</f>
        <v>0</v>
      </c>
    </row>
    <row r="236" spans="1:18">
      <c r="A236" s="51"/>
      <c r="B236" s="55" t="s">
        <v>79</v>
      </c>
      <c r="C236" s="76">
        <f>(Miami!$E$15*10^3)/Miami!$B$8</f>
        <v>0</v>
      </c>
      <c r="D236" s="76">
        <f>(Houston!$E$15*10^3)/Houston!$B$8</f>
        <v>0</v>
      </c>
      <c r="E236" s="76">
        <f>(Phoenix!$E$15*10^3)/Phoenix!$B$8</f>
        <v>0</v>
      </c>
      <c r="F236" s="76">
        <f>(Atlanta!$E$15*10^3)/Atlanta!$B$8</f>
        <v>0</v>
      </c>
      <c r="G236" s="76">
        <f>(LosAngeles!$E$15*10^3)/LosAngeles!$B$8</f>
        <v>0</v>
      </c>
      <c r="H236" s="76">
        <f>(LasVegas!$E$15*10^3)/LasVegas!$B$8</f>
        <v>0</v>
      </c>
      <c r="I236" s="76">
        <f>(SanFrancisco!$E$15*10^3)/SanFrancisco!$B$8</f>
        <v>0</v>
      </c>
      <c r="J236" s="76">
        <f>(Baltimore!$E$15*10^3)/Baltimore!$B$8</f>
        <v>0</v>
      </c>
      <c r="K236" s="76">
        <f>(Albuquerque!$E$15*10^3)/Albuquerque!$B$8</f>
        <v>0</v>
      </c>
      <c r="L236" s="76">
        <f>(Seattle!$E$15*10^3)/Seattle!$B$8</f>
        <v>0</v>
      </c>
      <c r="M236" s="76">
        <f>(Chicago!$E$15*10^3)/Chicago!$B$8</f>
        <v>0</v>
      </c>
      <c r="N236" s="76">
        <f>(Boulder!$E$15*10^3)/Boulder!$B$8</f>
        <v>0</v>
      </c>
      <c r="O236" s="76">
        <f>(Minneapolis!$E$15*10^3)/Minneapolis!$B$8</f>
        <v>0</v>
      </c>
      <c r="P236" s="76">
        <f>(Helena!$E$15*10^3)/Helena!$B$8</f>
        <v>0</v>
      </c>
      <c r="Q236" s="76">
        <f>(Duluth!$E$15*10^3)/Duluth!$B$8</f>
        <v>0</v>
      </c>
      <c r="R236" s="76">
        <f>(Fairbanks!$E$15*10^3)/Fairbanks!$B$8</f>
        <v>0</v>
      </c>
    </row>
    <row r="237" spans="1:18">
      <c r="A237" s="51"/>
      <c r="B237" s="55" t="s">
        <v>80</v>
      </c>
      <c r="C237" s="76">
        <f>(Miami!$E$16*10^3)/Miami!$B$8</f>
        <v>0</v>
      </c>
      <c r="D237" s="76">
        <f>(Houston!$E$16*10^3)/Houston!$B$8</f>
        <v>0</v>
      </c>
      <c r="E237" s="76">
        <f>(Phoenix!$E$16*10^3)/Phoenix!$B$8</f>
        <v>0</v>
      </c>
      <c r="F237" s="76">
        <f>(Atlanta!$E$16*10^3)/Atlanta!$B$8</f>
        <v>0</v>
      </c>
      <c r="G237" s="76">
        <f>(LosAngeles!$E$16*10^3)/LosAngeles!$B$8</f>
        <v>0</v>
      </c>
      <c r="H237" s="76">
        <f>(LasVegas!$E$16*10^3)/LasVegas!$B$8</f>
        <v>0</v>
      </c>
      <c r="I237" s="76">
        <f>(SanFrancisco!$E$16*10^3)/SanFrancisco!$B$8</f>
        <v>0</v>
      </c>
      <c r="J237" s="76">
        <f>(Baltimore!$E$16*10^3)/Baltimore!$B$8</f>
        <v>0</v>
      </c>
      <c r="K237" s="76">
        <f>(Albuquerque!$E$16*10^3)/Albuquerque!$B$8</f>
        <v>0</v>
      </c>
      <c r="L237" s="76">
        <f>(Seattle!$E$16*10^3)/Seattle!$B$8</f>
        <v>0</v>
      </c>
      <c r="M237" s="76">
        <f>(Chicago!$E$16*10^3)/Chicago!$B$8</f>
        <v>0</v>
      </c>
      <c r="N237" s="76">
        <f>(Boulder!$E$16*10^3)/Boulder!$B$8</f>
        <v>0</v>
      </c>
      <c r="O237" s="76">
        <f>(Minneapolis!$E$16*10^3)/Minneapolis!$B$8</f>
        <v>0</v>
      </c>
      <c r="P237" s="76">
        <f>(Helena!$E$16*10^3)/Helena!$B$8</f>
        <v>0</v>
      </c>
      <c r="Q237" s="76">
        <f>(Duluth!$E$16*10^3)/Duluth!$B$8</f>
        <v>0</v>
      </c>
      <c r="R237" s="76">
        <f>(Fairbanks!$E$16*10^3)/Fairbanks!$B$8</f>
        <v>0</v>
      </c>
    </row>
    <row r="238" spans="1:18">
      <c r="A238" s="51"/>
      <c r="B238" s="55" t="s">
        <v>81</v>
      </c>
      <c r="C238" s="76">
        <f>(Miami!$E$17*10^3)/Miami!$B$8</f>
        <v>0</v>
      </c>
      <c r="D238" s="76">
        <f>(Houston!$E$17*10^3)/Houston!$B$8</f>
        <v>0</v>
      </c>
      <c r="E238" s="76">
        <f>(Phoenix!$E$17*10^3)/Phoenix!$B$8</f>
        <v>0</v>
      </c>
      <c r="F238" s="76">
        <f>(Atlanta!$E$17*10^3)/Atlanta!$B$8</f>
        <v>0</v>
      </c>
      <c r="G238" s="76">
        <f>(LosAngeles!$E$17*10^3)/LosAngeles!$B$8</f>
        <v>0</v>
      </c>
      <c r="H238" s="76">
        <f>(LasVegas!$E$17*10^3)/LasVegas!$B$8</f>
        <v>0</v>
      </c>
      <c r="I238" s="76">
        <f>(SanFrancisco!$E$17*10^3)/SanFrancisco!$B$8</f>
        <v>0</v>
      </c>
      <c r="J238" s="76">
        <f>(Baltimore!$E$17*10^3)/Baltimore!$B$8</f>
        <v>0</v>
      </c>
      <c r="K238" s="76">
        <f>(Albuquerque!$E$17*10^3)/Albuquerque!$B$8</f>
        <v>0</v>
      </c>
      <c r="L238" s="76">
        <f>(Seattle!$E$17*10^3)/Seattle!$B$8</f>
        <v>0</v>
      </c>
      <c r="M238" s="76">
        <f>(Chicago!$E$17*10^3)/Chicago!$B$8</f>
        <v>0</v>
      </c>
      <c r="N238" s="76">
        <f>(Boulder!$E$17*10^3)/Boulder!$B$8</f>
        <v>0</v>
      </c>
      <c r="O238" s="76">
        <f>(Minneapolis!$E$17*10^3)/Minneapolis!$B$8</f>
        <v>0</v>
      </c>
      <c r="P238" s="76">
        <f>(Helena!$E$17*10^3)/Helena!$B$8</f>
        <v>0</v>
      </c>
      <c r="Q238" s="76">
        <f>(Duluth!$E$17*10^3)/Duluth!$B$8</f>
        <v>0</v>
      </c>
      <c r="R238" s="76">
        <f>(Fairbanks!$E$17*10^3)/Fairbanks!$B$8</f>
        <v>0</v>
      </c>
    </row>
    <row r="239" spans="1:18">
      <c r="A239" s="51"/>
      <c r="B239" s="55" t="s">
        <v>82</v>
      </c>
      <c r="C239" s="76">
        <f>(Miami!$E$18*10^3)/Miami!$B$8</f>
        <v>0</v>
      </c>
      <c r="D239" s="76">
        <f>(Houston!$E$18*10^3)/Houston!$B$8</f>
        <v>0</v>
      </c>
      <c r="E239" s="76">
        <f>(Phoenix!$E$18*10^3)/Phoenix!$B$8</f>
        <v>0</v>
      </c>
      <c r="F239" s="76">
        <f>(Atlanta!$E$18*10^3)/Atlanta!$B$8</f>
        <v>0</v>
      </c>
      <c r="G239" s="76">
        <f>(LosAngeles!$E$18*10^3)/LosAngeles!$B$8</f>
        <v>0</v>
      </c>
      <c r="H239" s="76">
        <f>(LasVegas!$E$18*10^3)/LasVegas!$B$8</f>
        <v>0</v>
      </c>
      <c r="I239" s="76">
        <f>(SanFrancisco!$E$18*10^3)/SanFrancisco!$B$8</f>
        <v>0</v>
      </c>
      <c r="J239" s="76">
        <f>(Baltimore!$E$18*10^3)/Baltimore!$B$8</f>
        <v>0</v>
      </c>
      <c r="K239" s="76">
        <f>(Albuquerque!$E$18*10^3)/Albuquerque!$B$8</f>
        <v>0</v>
      </c>
      <c r="L239" s="76">
        <f>(Seattle!$E$18*10^3)/Seattle!$B$8</f>
        <v>0</v>
      </c>
      <c r="M239" s="76">
        <f>(Chicago!$E$18*10^3)/Chicago!$B$8</f>
        <v>0</v>
      </c>
      <c r="N239" s="76">
        <f>(Boulder!$E$18*10^3)/Boulder!$B$8</f>
        <v>0</v>
      </c>
      <c r="O239" s="76">
        <f>(Minneapolis!$E$18*10^3)/Minneapolis!$B$8</f>
        <v>0</v>
      </c>
      <c r="P239" s="76">
        <f>(Helena!$E$18*10^3)/Helena!$B$8</f>
        <v>0</v>
      </c>
      <c r="Q239" s="76">
        <f>(Duluth!$E$18*10^3)/Duluth!$B$8</f>
        <v>0</v>
      </c>
      <c r="R239" s="76">
        <f>(Fairbanks!$E$18*10^3)/Fairbanks!$B$8</f>
        <v>0</v>
      </c>
    </row>
    <row r="240" spans="1:18">
      <c r="A240" s="51"/>
      <c r="B240" s="55" t="s">
        <v>83</v>
      </c>
      <c r="C240" s="76">
        <f>(Miami!$E$19*10^3)/Miami!$B$8</f>
        <v>0</v>
      </c>
      <c r="D240" s="76">
        <f>(Houston!$E$19*10^3)/Houston!$B$8</f>
        <v>0</v>
      </c>
      <c r="E240" s="76">
        <f>(Phoenix!$E$19*10^3)/Phoenix!$B$8</f>
        <v>0</v>
      </c>
      <c r="F240" s="76">
        <f>(Atlanta!$E$19*10^3)/Atlanta!$B$8</f>
        <v>0</v>
      </c>
      <c r="G240" s="76">
        <f>(LosAngeles!$E$19*10^3)/LosAngeles!$B$8</f>
        <v>0</v>
      </c>
      <c r="H240" s="76">
        <f>(LasVegas!$E$19*10^3)/LasVegas!$B$8</f>
        <v>0</v>
      </c>
      <c r="I240" s="76">
        <f>(SanFrancisco!$E$19*10^3)/SanFrancisco!$B$8</f>
        <v>0</v>
      </c>
      <c r="J240" s="76">
        <f>(Baltimore!$E$19*10^3)/Baltimore!$B$8</f>
        <v>0</v>
      </c>
      <c r="K240" s="76">
        <f>(Albuquerque!$E$19*10^3)/Albuquerque!$B$8</f>
        <v>0</v>
      </c>
      <c r="L240" s="76">
        <f>(Seattle!$E$19*10^3)/Seattle!$B$8</f>
        <v>0</v>
      </c>
      <c r="M240" s="76">
        <f>(Chicago!$E$19*10^3)/Chicago!$B$8</f>
        <v>0</v>
      </c>
      <c r="N240" s="76">
        <f>(Boulder!$E$19*10^3)/Boulder!$B$8</f>
        <v>0</v>
      </c>
      <c r="O240" s="76">
        <f>(Minneapolis!$E$19*10^3)/Minneapolis!$B$8</f>
        <v>0</v>
      </c>
      <c r="P240" s="76">
        <f>(Helena!$E$19*10^3)/Helena!$B$8</f>
        <v>0</v>
      </c>
      <c r="Q240" s="76">
        <f>(Duluth!$E$19*10^3)/Duluth!$B$8</f>
        <v>0</v>
      </c>
      <c r="R240" s="76">
        <f>(Fairbanks!$E$19*10^3)/Fairbanks!$B$8</f>
        <v>0</v>
      </c>
    </row>
    <row r="241" spans="1:18">
      <c r="A241" s="51"/>
      <c r="B241" s="55" t="s">
        <v>84</v>
      </c>
      <c r="C241" s="76">
        <f>(Miami!$E$20*10^3)/Miami!$B$8</f>
        <v>0</v>
      </c>
      <c r="D241" s="76">
        <f>(Houston!$E$20*10^3)/Houston!$B$8</f>
        <v>0</v>
      </c>
      <c r="E241" s="76">
        <f>(Phoenix!$E$20*10^3)/Phoenix!$B$8</f>
        <v>0</v>
      </c>
      <c r="F241" s="76">
        <f>(Atlanta!$E$20*10^3)/Atlanta!$B$8</f>
        <v>0</v>
      </c>
      <c r="G241" s="76">
        <f>(LosAngeles!$E$20*10^3)/LosAngeles!$B$8</f>
        <v>0</v>
      </c>
      <c r="H241" s="76">
        <f>(LasVegas!$E$20*10^3)/LasVegas!$B$8</f>
        <v>0</v>
      </c>
      <c r="I241" s="76">
        <f>(SanFrancisco!$E$20*10^3)/SanFrancisco!$B$8</f>
        <v>0</v>
      </c>
      <c r="J241" s="76">
        <f>(Baltimore!$E$20*10^3)/Baltimore!$B$8</f>
        <v>0</v>
      </c>
      <c r="K241" s="76">
        <f>(Albuquerque!$E$20*10^3)/Albuquerque!$B$8</f>
        <v>0</v>
      </c>
      <c r="L241" s="76">
        <f>(Seattle!$E$20*10^3)/Seattle!$B$8</f>
        <v>0</v>
      </c>
      <c r="M241" s="76">
        <f>(Chicago!$E$20*10^3)/Chicago!$B$8</f>
        <v>0</v>
      </c>
      <c r="N241" s="76">
        <f>(Boulder!$E$20*10^3)/Boulder!$B$8</f>
        <v>0</v>
      </c>
      <c r="O241" s="76">
        <f>(Minneapolis!$E$20*10^3)/Minneapolis!$B$8</f>
        <v>0</v>
      </c>
      <c r="P241" s="76">
        <f>(Helena!$E$20*10^3)/Helena!$B$8</f>
        <v>0</v>
      </c>
      <c r="Q241" s="76">
        <f>(Duluth!$E$20*10^3)/Duluth!$B$8</f>
        <v>0</v>
      </c>
      <c r="R241" s="76">
        <f>(Fairbanks!$E$20*10^3)/Fairbanks!$B$8</f>
        <v>0</v>
      </c>
    </row>
    <row r="242" spans="1:18">
      <c r="A242" s="51"/>
      <c r="B242" s="55" t="s">
        <v>85</v>
      </c>
      <c r="C242" s="76">
        <f>(Miami!$E$21*10^3)/Miami!$B$8</f>
        <v>0</v>
      </c>
      <c r="D242" s="76">
        <f>(Houston!$E$21*10^3)/Houston!$B$8</f>
        <v>0</v>
      </c>
      <c r="E242" s="76">
        <f>(Phoenix!$E$21*10^3)/Phoenix!$B$8</f>
        <v>0</v>
      </c>
      <c r="F242" s="76">
        <f>(Atlanta!$E$21*10^3)/Atlanta!$B$8</f>
        <v>0</v>
      </c>
      <c r="G242" s="76">
        <f>(LosAngeles!$E$21*10^3)/LosAngeles!$B$8</f>
        <v>0</v>
      </c>
      <c r="H242" s="76">
        <f>(LasVegas!$E$21*10^3)/LasVegas!$B$8</f>
        <v>0</v>
      </c>
      <c r="I242" s="76">
        <f>(SanFrancisco!$E$21*10^3)/SanFrancisco!$B$8</f>
        <v>0</v>
      </c>
      <c r="J242" s="76">
        <f>(Baltimore!$E$21*10^3)/Baltimore!$B$8</f>
        <v>0</v>
      </c>
      <c r="K242" s="76">
        <f>(Albuquerque!$E$21*10^3)/Albuquerque!$B$8</f>
        <v>0</v>
      </c>
      <c r="L242" s="76">
        <f>(Seattle!$E$21*10^3)/Seattle!$B$8</f>
        <v>0</v>
      </c>
      <c r="M242" s="76">
        <f>(Chicago!$E$21*10^3)/Chicago!$B$8</f>
        <v>0</v>
      </c>
      <c r="N242" s="76">
        <f>(Boulder!$E$21*10^3)/Boulder!$B$8</f>
        <v>0</v>
      </c>
      <c r="O242" s="76">
        <f>(Minneapolis!$E$21*10^3)/Minneapolis!$B$8</f>
        <v>0</v>
      </c>
      <c r="P242" s="76">
        <f>(Helena!$E$21*10^3)/Helena!$B$8</f>
        <v>0</v>
      </c>
      <c r="Q242" s="76">
        <f>(Duluth!$E$21*10^3)/Duluth!$B$8</f>
        <v>0</v>
      </c>
      <c r="R242" s="76">
        <f>(Fairbanks!$E$21*10^3)/Fairbanks!$B$8</f>
        <v>0</v>
      </c>
    </row>
    <row r="243" spans="1:18">
      <c r="A243" s="51"/>
      <c r="B243" s="55" t="s">
        <v>86</v>
      </c>
      <c r="C243" s="76">
        <f>(Miami!$E$22*10^3)/Miami!$B$8</f>
        <v>0</v>
      </c>
      <c r="D243" s="76">
        <f>(Houston!$E$22*10^3)/Houston!$B$8</f>
        <v>0</v>
      </c>
      <c r="E243" s="76">
        <f>(Phoenix!$E$22*10^3)/Phoenix!$B$8</f>
        <v>0</v>
      </c>
      <c r="F243" s="76">
        <f>(Atlanta!$E$22*10^3)/Atlanta!$B$8</f>
        <v>0</v>
      </c>
      <c r="G243" s="76">
        <f>(LosAngeles!$E$22*10^3)/LosAngeles!$B$8</f>
        <v>0</v>
      </c>
      <c r="H243" s="76">
        <f>(LasVegas!$E$22*10^3)/LasVegas!$B$8</f>
        <v>0</v>
      </c>
      <c r="I243" s="76">
        <f>(SanFrancisco!$E$22*10^3)/SanFrancisco!$B$8</f>
        <v>0</v>
      </c>
      <c r="J243" s="76">
        <f>(Baltimore!$E$22*10^3)/Baltimore!$B$8</f>
        <v>0</v>
      </c>
      <c r="K243" s="76">
        <f>(Albuquerque!$E$22*10^3)/Albuquerque!$B$8</f>
        <v>0</v>
      </c>
      <c r="L243" s="76">
        <f>(Seattle!$E$22*10^3)/Seattle!$B$8</f>
        <v>0</v>
      </c>
      <c r="M243" s="76">
        <f>(Chicago!$E$22*10^3)/Chicago!$B$8</f>
        <v>0</v>
      </c>
      <c r="N243" s="76">
        <f>(Boulder!$E$22*10^3)/Boulder!$B$8</f>
        <v>0</v>
      </c>
      <c r="O243" s="76">
        <f>(Minneapolis!$E$22*10^3)/Minneapolis!$B$8</f>
        <v>0</v>
      </c>
      <c r="P243" s="76">
        <f>(Helena!$E$22*10^3)/Helena!$B$8</f>
        <v>0</v>
      </c>
      <c r="Q243" s="76">
        <f>(Duluth!$E$22*10^3)/Duluth!$B$8</f>
        <v>0</v>
      </c>
      <c r="R243" s="76">
        <f>(Fairbanks!$E$22*10^3)/Fairbanks!$B$8</f>
        <v>0</v>
      </c>
    </row>
    <row r="244" spans="1:18">
      <c r="A244" s="51"/>
      <c r="B244" s="55" t="s">
        <v>65</v>
      </c>
      <c r="C244" s="76">
        <f>(Miami!$E$23*10^3)/Miami!$B$8</f>
        <v>0</v>
      </c>
      <c r="D244" s="76">
        <f>(Houston!$E$23*10^3)/Houston!$B$8</f>
        <v>0</v>
      </c>
      <c r="E244" s="76">
        <f>(Phoenix!$E$23*10^3)/Phoenix!$B$8</f>
        <v>0</v>
      </c>
      <c r="F244" s="76">
        <f>(Atlanta!$E$23*10^3)/Atlanta!$B$8</f>
        <v>0</v>
      </c>
      <c r="G244" s="76">
        <f>(LosAngeles!$E$23*10^3)/LosAngeles!$B$8</f>
        <v>0</v>
      </c>
      <c r="H244" s="76">
        <f>(LasVegas!$E$23*10^3)/LasVegas!$B$8</f>
        <v>0</v>
      </c>
      <c r="I244" s="76">
        <f>(SanFrancisco!$E$23*10^3)/SanFrancisco!$B$8</f>
        <v>0</v>
      </c>
      <c r="J244" s="76">
        <f>(Baltimore!$E$23*10^3)/Baltimore!$B$8</f>
        <v>0</v>
      </c>
      <c r="K244" s="76">
        <f>(Albuquerque!$E$23*10^3)/Albuquerque!$B$8</f>
        <v>0</v>
      </c>
      <c r="L244" s="76">
        <f>(Seattle!$E$23*10^3)/Seattle!$B$8</f>
        <v>0</v>
      </c>
      <c r="M244" s="76">
        <f>(Chicago!$E$23*10^3)/Chicago!$B$8</f>
        <v>0</v>
      </c>
      <c r="N244" s="76">
        <f>(Boulder!$E$23*10^3)/Boulder!$B$8</f>
        <v>0</v>
      </c>
      <c r="O244" s="76">
        <f>(Minneapolis!$E$23*10^3)/Minneapolis!$B$8</f>
        <v>0</v>
      </c>
      <c r="P244" s="76">
        <f>(Helena!$E$23*10^3)/Helena!$B$8</f>
        <v>0</v>
      </c>
      <c r="Q244" s="76">
        <f>(Duluth!$E$23*10^3)/Duluth!$B$8</f>
        <v>0</v>
      </c>
      <c r="R244" s="76">
        <f>(Fairbanks!$E$23*10^3)/Fairbanks!$B$8</f>
        <v>0</v>
      </c>
    </row>
    <row r="245" spans="1:18">
      <c r="A245" s="51"/>
      <c r="B245" s="55" t="s">
        <v>87</v>
      </c>
      <c r="C245" s="76">
        <f>(Miami!$E$24*10^3)/Miami!$B$8</f>
        <v>0</v>
      </c>
      <c r="D245" s="76">
        <f>(Houston!$E$24*10^3)/Houston!$B$8</f>
        <v>0</v>
      </c>
      <c r="E245" s="76">
        <f>(Phoenix!$E$24*10^3)/Phoenix!$B$8</f>
        <v>0</v>
      </c>
      <c r="F245" s="76">
        <f>(Atlanta!$E$24*10^3)/Atlanta!$B$8</f>
        <v>0</v>
      </c>
      <c r="G245" s="76">
        <f>(LosAngeles!$E$24*10^3)/LosAngeles!$B$8</f>
        <v>0</v>
      </c>
      <c r="H245" s="76">
        <f>(LasVegas!$E$24*10^3)/LasVegas!$B$8</f>
        <v>0</v>
      </c>
      <c r="I245" s="76">
        <f>(SanFrancisco!$E$24*10^3)/SanFrancisco!$B$8</f>
        <v>0</v>
      </c>
      <c r="J245" s="76">
        <f>(Baltimore!$E$24*10^3)/Baltimore!$B$8</f>
        <v>0</v>
      </c>
      <c r="K245" s="76">
        <f>(Albuquerque!$E$24*10^3)/Albuquerque!$B$8</f>
        <v>0</v>
      </c>
      <c r="L245" s="76">
        <f>(Seattle!$E$24*10^3)/Seattle!$B$8</f>
        <v>0</v>
      </c>
      <c r="M245" s="76">
        <f>(Chicago!$E$24*10^3)/Chicago!$B$8</f>
        <v>0</v>
      </c>
      <c r="N245" s="76">
        <f>(Boulder!$E$24*10^3)/Boulder!$B$8</f>
        <v>0</v>
      </c>
      <c r="O245" s="76">
        <f>(Minneapolis!$E$24*10^3)/Minneapolis!$B$8</f>
        <v>0</v>
      </c>
      <c r="P245" s="76">
        <f>(Helena!$E$24*10^3)/Helena!$B$8</f>
        <v>0</v>
      </c>
      <c r="Q245" s="76">
        <f>(Duluth!$E$24*10^3)/Duluth!$B$8</f>
        <v>0</v>
      </c>
      <c r="R245" s="76">
        <f>(Fairbanks!$E$24*10^3)/Fairbanks!$B$8</f>
        <v>0</v>
      </c>
    </row>
    <row r="246" spans="1:18">
      <c r="A246" s="51"/>
      <c r="B246" s="55" t="s">
        <v>88</v>
      </c>
      <c r="C246" s="76">
        <f>(Miami!$E$25*10^3)/Miami!$B$8</f>
        <v>0</v>
      </c>
      <c r="D246" s="76">
        <f>(Houston!$E$25*10^3)/Houston!$B$8</f>
        <v>0</v>
      </c>
      <c r="E246" s="76">
        <f>(Phoenix!$E$25*10^3)/Phoenix!$B$8</f>
        <v>0</v>
      </c>
      <c r="F246" s="76">
        <f>(Atlanta!$E$25*10^3)/Atlanta!$B$8</f>
        <v>0</v>
      </c>
      <c r="G246" s="76">
        <f>(LosAngeles!$E$25*10^3)/LosAngeles!$B$8</f>
        <v>0</v>
      </c>
      <c r="H246" s="76">
        <f>(LasVegas!$E$25*10^3)/LasVegas!$B$8</f>
        <v>0</v>
      </c>
      <c r="I246" s="76">
        <f>(SanFrancisco!$E$25*10^3)/SanFrancisco!$B$8</f>
        <v>0</v>
      </c>
      <c r="J246" s="76">
        <f>(Baltimore!$E$25*10^3)/Baltimore!$B$8</f>
        <v>0</v>
      </c>
      <c r="K246" s="76">
        <f>(Albuquerque!$E$25*10^3)/Albuquerque!$B$8</f>
        <v>0</v>
      </c>
      <c r="L246" s="76">
        <f>(Seattle!$E$25*10^3)/Seattle!$B$8</f>
        <v>0</v>
      </c>
      <c r="M246" s="76">
        <f>(Chicago!$E$25*10^3)/Chicago!$B$8</f>
        <v>0</v>
      </c>
      <c r="N246" s="76">
        <f>(Boulder!$E$25*10^3)/Boulder!$B$8</f>
        <v>0</v>
      </c>
      <c r="O246" s="76">
        <f>(Minneapolis!$E$25*10^3)/Minneapolis!$B$8</f>
        <v>0</v>
      </c>
      <c r="P246" s="76">
        <f>(Helena!$E$25*10^3)/Helena!$B$8</f>
        <v>0</v>
      </c>
      <c r="Q246" s="76">
        <f>(Duluth!$E$25*10^3)/Duluth!$B$8</f>
        <v>0</v>
      </c>
      <c r="R246" s="76">
        <f>(Fairbanks!$E$25*10^3)/Fairbanks!$B$8</f>
        <v>0</v>
      </c>
    </row>
    <row r="247" spans="1:18">
      <c r="A247" s="51"/>
      <c r="B247" s="55" t="s">
        <v>89</v>
      </c>
      <c r="C247" s="76">
        <f>(Miami!$E$26*10^3)/Miami!$B$8</f>
        <v>0</v>
      </c>
      <c r="D247" s="76">
        <f>(Houston!$E$26*10^3)/Houston!$B$8</f>
        <v>0</v>
      </c>
      <c r="E247" s="76">
        <f>(Phoenix!$E$26*10^3)/Phoenix!$B$8</f>
        <v>0</v>
      </c>
      <c r="F247" s="76">
        <f>(Atlanta!$E$26*10^3)/Atlanta!$B$8</f>
        <v>0</v>
      </c>
      <c r="G247" s="76">
        <f>(LosAngeles!$E$26*10^3)/LosAngeles!$B$8</f>
        <v>0</v>
      </c>
      <c r="H247" s="76">
        <f>(LasVegas!$E$26*10^3)/LasVegas!$B$8</f>
        <v>0</v>
      </c>
      <c r="I247" s="76">
        <f>(SanFrancisco!$E$26*10^3)/SanFrancisco!$B$8</f>
        <v>0</v>
      </c>
      <c r="J247" s="76">
        <f>(Baltimore!$E$26*10^3)/Baltimore!$B$8</f>
        <v>0</v>
      </c>
      <c r="K247" s="76">
        <f>(Albuquerque!$E$26*10^3)/Albuquerque!$B$8</f>
        <v>0</v>
      </c>
      <c r="L247" s="76">
        <f>(Seattle!$E$26*10^3)/Seattle!$B$8</f>
        <v>0</v>
      </c>
      <c r="M247" s="76">
        <f>(Chicago!$E$26*10^3)/Chicago!$B$8</f>
        <v>0</v>
      </c>
      <c r="N247" s="76">
        <f>(Boulder!$E$26*10^3)/Boulder!$B$8</f>
        <v>0</v>
      </c>
      <c r="O247" s="76">
        <f>(Minneapolis!$E$26*10^3)/Minneapolis!$B$8</f>
        <v>0</v>
      </c>
      <c r="P247" s="76">
        <f>(Helena!$E$26*10^3)/Helena!$B$8</f>
        <v>0</v>
      </c>
      <c r="Q247" s="76">
        <f>(Duluth!$E$26*10^3)/Duluth!$B$8</f>
        <v>0</v>
      </c>
      <c r="R247" s="76">
        <f>(Fairbanks!$E$26*10^3)/Fairbanks!$B$8</f>
        <v>0</v>
      </c>
    </row>
    <row r="248" spans="1:18">
      <c r="A248" s="51"/>
      <c r="B248" s="55" t="s">
        <v>90</v>
      </c>
      <c r="C248" s="76">
        <f>(Miami!$E$28*10^3)/Miami!$B$8</f>
        <v>0</v>
      </c>
      <c r="D248" s="76">
        <f>(Houston!$E$28*10^3)/Houston!$B$8</f>
        <v>0</v>
      </c>
      <c r="E248" s="76">
        <f>(Phoenix!$E$28*10^3)/Phoenix!$B$8</f>
        <v>0</v>
      </c>
      <c r="F248" s="76">
        <f>(Atlanta!$E$28*10^3)/Atlanta!$B$8</f>
        <v>0</v>
      </c>
      <c r="G248" s="76">
        <f>(LosAngeles!$E$28*10^3)/LosAngeles!$B$8</f>
        <v>0</v>
      </c>
      <c r="H248" s="76">
        <f>(LasVegas!$E$28*10^3)/LasVegas!$B$8</f>
        <v>0</v>
      </c>
      <c r="I248" s="76">
        <f>(SanFrancisco!$E$28*10^3)/SanFrancisco!$B$8</f>
        <v>0</v>
      </c>
      <c r="J248" s="76">
        <f>(Baltimore!$E$28*10^3)/Baltimore!$B$8</f>
        <v>0</v>
      </c>
      <c r="K248" s="76">
        <f>(Albuquerque!$E$28*10^3)/Albuquerque!$B$8</f>
        <v>0</v>
      </c>
      <c r="L248" s="76">
        <f>(Seattle!$E$28*10^3)/Seattle!$B$8</f>
        <v>0</v>
      </c>
      <c r="M248" s="76">
        <f>(Chicago!$E$28*10^3)/Chicago!$B$8</f>
        <v>0</v>
      </c>
      <c r="N248" s="76">
        <f>(Boulder!$E$28*10^3)/Boulder!$B$8</f>
        <v>0</v>
      </c>
      <c r="O248" s="76">
        <f>(Minneapolis!$E$28*10^3)/Minneapolis!$B$8</f>
        <v>0</v>
      </c>
      <c r="P248" s="76">
        <f>(Helena!$E$28*10^3)/Helena!$B$8</f>
        <v>0</v>
      </c>
      <c r="Q248" s="76">
        <f>(Duluth!$E$28*10^3)/Duluth!$B$8</f>
        <v>0</v>
      </c>
      <c r="R248" s="76">
        <f>(Fairbanks!$E$28*10^3)/Fairbanks!$B$8</f>
        <v>0</v>
      </c>
    </row>
    <row r="249" spans="1:18">
      <c r="A249" s="51"/>
      <c r="B249" s="54" t="s">
        <v>258</v>
      </c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</row>
    <row r="250" spans="1:18">
      <c r="A250" s="51"/>
      <c r="B250" s="55" t="s">
        <v>70</v>
      </c>
      <c r="C250" s="76">
        <f>(Miami!$F$13*10^3)/Miami!$B$8</f>
        <v>0</v>
      </c>
      <c r="D250" s="76">
        <f>(Houston!$F$13*10^3)/Houston!$B$8</f>
        <v>0</v>
      </c>
      <c r="E250" s="76">
        <f>(Phoenix!$F$13*10^3)/Phoenix!$B$8</f>
        <v>0</v>
      </c>
      <c r="F250" s="76">
        <f>(Atlanta!$F$13*10^3)/Atlanta!$B$8</f>
        <v>0</v>
      </c>
      <c r="G250" s="76">
        <f>(LosAngeles!$F$13*10^3)/LosAngeles!$B$8</f>
        <v>0</v>
      </c>
      <c r="H250" s="76">
        <f>(LasVegas!$F$13*10^3)/LasVegas!$B$8</f>
        <v>0</v>
      </c>
      <c r="I250" s="76">
        <f>(SanFrancisco!$F$13*10^3)/SanFrancisco!$B$8</f>
        <v>0</v>
      </c>
      <c r="J250" s="76">
        <f>(Baltimore!$F$13*10^3)/Baltimore!$B$8</f>
        <v>0</v>
      </c>
      <c r="K250" s="76">
        <f>(Albuquerque!$F$13*10^3)/Albuquerque!$B$8</f>
        <v>0</v>
      </c>
      <c r="L250" s="76">
        <f>(Seattle!$F$13*10^3)/Seattle!$B$8</f>
        <v>0</v>
      </c>
      <c r="M250" s="76">
        <f>(Chicago!$F$13*10^3)/Chicago!$B$8</f>
        <v>0</v>
      </c>
      <c r="N250" s="76">
        <f>(Boulder!$F$13*10^3)/Boulder!$B$8</f>
        <v>0</v>
      </c>
      <c r="O250" s="76">
        <f>(Minneapolis!$F$13*10^3)/Minneapolis!$B$8</f>
        <v>0</v>
      </c>
      <c r="P250" s="76">
        <f>(Helena!$F$13*10^3)/Helena!$B$8</f>
        <v>0</v>
      </c>
      <c r="Q250" s="76">
        <f>(Duluth!$F$13*10^3)/Duluth!$B$8</f>
        <v>0</v>
      </c>
      <c r="R250" s="76">
        <f>(Fairbanks!$F$13*10^3)/Fairbanks!$B$8</f>
        <v>0</v>
      </c>
    </row>
    <row r="251" spans="1:18">
      <c r="A251" s="51"/>
      <c r="B251" s="55" t="s">
        <v>71</v>
      </c>
      <c r="C251" s="76">
        <f>(Miami!$F$14*10^3)/Miami!$B$8</f>
        <v>0</v>
      </c>
      <c r="D251" s="76">
        <f>(Houston!$F$14*10^3)/Houston!$B$8</f>
        <v>0</v>
      </c>
      <c r="E251" s="76">
        <f>(Phoenix!$F$14*10^3)/Phoenix!$B$8</f>
        <v>0</v>
      </c>
      <c r="F251" s="76">
        <f>(Atlanta!$F$14*10^3)/Atlanta!$B$8</f>
        <v>0</v>
      </c>
      <c r="G251" s="76">
        <f>(LosAngeles!$F$14*10^3)/LosAngeles!$B$8</f>
        <v>0</v>
      </c>
      <c r="H251" s="76">
        <f>(LasVegas!$F$14*10^3)/LasVegas!$B$8</f>
        <v>0</v>
      </c>
      <c r="I251" s="76">
        <f>(SanFrancisco!$F$14*10^3)/SanFrancisco!$B$8</f>
        <v>0</v>
      </c>
      <c r="J251" s="76">
        <f>(Baltimore!$F$14*10^3)/Baltimore!$B$8</f>
        <v>0</v>
      </c>
      <c r="K251" s="76">
        <f>(Albuquerque!$F$14*10^3)/Albuquerque!$B$8</f>
        <v>0</v>
      </c>
      <c r="L251" s="76">
        <f>(Seattle!$F$14*10^3)/Seattle!$B$8</f>
        <v>0</v>
      </c>
      <c r="M251" s="76">
        <f>(Chicago!$F$14*10^3)/Chicago!$B$8</f>
        <v>0</v>
      </c>
      <c r="N251" s="76">
        <f>(Boulder!$F$14*10^3)/Boulder!$B$8</f>
        <v>0</v>
      </c>
      <c r="O251" s="76">
        <f>(Minneapolis!$F$14*10^3)/Minneapolis!$B$8</f>
        <v>0</v>
      </c>
      <c r="P251" s="76">
        <f>(Helena!$F$14*10^3)/Helena!$B$8</f>
        <v>0</v>
      </c>
      <c r="Q251" s="76">
        <f>(Duluth!$F$14*10^3)/Duluth!$B$8</f>
        <v>0</v>
      </c>
      <c r="R251" s="76">
        <f>(Fairbanks!$F$14*10^3)/Fairbanks!$B$8</f>
        <v>0</v>
      </c>
    </row>
    <row r="252" spans="1:18">
      <c r="A252" s="51"/>
      <c r="B252" s="55" t="s">
        <v>79</v>
      </c>
      <c r="C252" s="76">
        <f>(Miami!$F$15*10^3)/Miami!$B$8</f>
        <v>0</v>
      </c>
      <c r="D252" s="76">
        <f>(Houston!$F$15*10^3)/Houston!$B$8</f>
        <v>0</v>
      </c>
      <c r="E252" s="76">
        <f>(Phoenix!$F$15*10^3)/Phoenix!$B$8</f>
        <v>0</v>
      </c>
      <c r="F252" s="76">
        <f>(Atlanta!$F$15*10^3)/Atlanta!$B$8</f>
        <v>0</v>
      </c>
      <c r="G252" s="76">
        <f>(LosAngeles!$F$15*10^3)/LosAngeles!$B$8</f>
        <v>0</v>
      </c>
      <c r="H252" s="76">
        <f>(LasVegas!$F$15*10^3)/LasVegas!$B$8</f>
        <v>0</v>
      </c>
      <c r="I252" s="76">
        <f>(SanFrancisco!$F$15*10^3)/SanFrancisco!$B$8</f>
        <v>0</v>
      </c>
      <c r="J252" s="76">
        <f>(Baltimore!$F$15*10^3)/Baltimore!$B$8</f>
        <v>0</v>
      </c>
      <c r="K252" s="76">
        <f>(Albuquerque!$F$15*10^3)/Albuquerque!$B$8</f>
        <v>0</v>
      </c>
      <c r="L252" s="76">
        <f>(Seattle!$F$15*10^3)/Seattle!$B$8</f>
        <v>0</v>
      </c>
      <c r="M252" s="76">
        <f>(Chicago!$F$15*10^3)/Chicago!$B$8</f>
        <v>0</v>
      </c>
      <c r="N252" s="76">
        <f>(Boulder!$F$15*10^3)/Boulder!$B$8</f>
        <v>0</v>
      </c>
      <c r="O252" s="76">
        <f>(Minneapolis!$F$15*10^3)/Minneapolis!$B$8</f>
        <v>0</v>
      </c>
      <c r="P252" s="76">
        <f>(Helena!$F$15*10^3)/Helena!$B$8</f>
        <v>0</v>
      </c>
      <c r="Q252" s="76">
        <f>(Duluth!$F$15*10^3)/Duluth!$B$8</f>
        <v>0</v>
      </c>
      <c r="R252" s="76">
        <f>(Fairbanks!$F$15*10^3)/Fairbanks!$B$8</f>
        <v>0</v>
      </c>
    </row>
    <row r="253" spans="1:18">
      <c r="A253" s="51"/>
      <c r="B253" s="55" t="s">
        <v>80</v>
      </c>
      <c r="C253" s="76">
        <f>(Miami!$F$16*10^3)/Miami!$B$8</f>
        <v>0</v>
      </c>
      <c r="D253" s="76">
        <f>(Houston!$F$16*10^3)/Houston!$B$8</f>
        <v>0</v>
      </c>
      <c r="E253" s="76">
        <f>(Phoenix!$F$16*10^3)/Phoenix!$B$8</f>
        <v>0</v>
      </c>
      <c r="F253" s="76">
        <f>(Atlanta!$F$16*10^3)/Atlanta!$B$8</f>
        <v>0</v>
      </c>
      <c r="G253" s="76">
        <f>(LosAngeles!$F$16*10^3)/LosAngeles!$B$8</f>
        <v>0</v>
      </c>
      <c r="H253" s="76">
        <f>(LasVegas!$F$16*10^3)/LasVegas!$B$8</f>
        <v>0</v>
      </c>
      <c r="I253" s="76">
        <f>(SanFrancisco!$F$16*10^3)/SanFrancisco!$B$8</f>
        <v>0</v>
      </c>
      <c r="J253" s="76">
        <f>(Baltimore!$F$16*10^3)/Baltimore!$B$8</f>
        <v>0</v>
      </c>
      <c r="K253" s="76">
        <f>(Albuquerque!$F$16*10^3)/Albuquerque!$B$8</f>
        <v>0</v>
      </c>
      <c r="L253" s="76">
        <f>(Seattle!$F$16*10^3)/Seattle!$B$8</f>
        <v>0</v>
      </c>
      <c r="M253" s="76">
        <f>(Chicago!$F$16*10^3)/Chicago!$B$8</f>
        <v>0</v>
      </c>
      <c r="N253" s="76">
        <f>(Boulder!$F$16*10^3)/Boulder!$B$8</f>
        <v>0</v>
      </c>
      <c r="O253" s="76">
        <f>(Minneapolis!$F$16*10^3)/Minneapolis!$B$8</f>
        <v>0</v>
      </c>
      <c r="P253" s="76">
        <f>(Helena!$F$16*10^3)/Helena!$B$8</f>
        <v>0</v>
      </c>
      <c r="Q253" s="76">
        <f>(Duluth!$F$16*10^3)/Duluth!$B$8</f>
        <v>0</v>
      </c>
      <c r="R253" s="76">
        <f>(Fairbanks!$F$16*10^3)/Fairbanks!$B$8</f>
        <v>0</v>
      </c>
    </row>
    <row r="254" spans="1:18">
      <c r="A254" s="51"/>
      <c r="B254" s="55" t="s">
        <v>81</v>
      </c>
      <c r="C254" s="76">
        <f>(Miami!$F$17*10^3)/Miami!$B$8</f>
        <v>0</v>
      </c>
      <c r="D254" s="76">
        <f>(Houston!$F$17*10^3)/Houston!$B$8</f>
        <v>0</v>
      </c>
      <c r="E254" s="76">
        <f>(Phoenix!$F$17*10^3)/Phoenix!$B$8</f>
        <v>0</v>
      </c>
      <c r="F254" s="76">
        <f>(Atlanta!$F$17*10^3)/Atlanta!$B$8</f>
        <v>0</v>
      </c>
      <c r="G254" s="76">
        <f>(LosAngeles!$F$17*10^3)/LosAngeles!$B$8</f>
        <v>0</v>
      </c>
      <c r="H254" s="76">
        <f>(LasVegas!$F$17*10^3)/LasVegas!$B$8</f>
        <v>0</v>
      </c>
      <c r="I254" s="76">
        <f>(SanFrancisco!$F$17*10^3)/SanFrancisco!$B$8</f>
        <v>0</v>
      </c>
      <c r="J254" s="76">
        <f>(Baltimore!$F$17*10^3)/Baltimore!$B$8</f>
        <v>0</v>
      </c>
      <c r="K254" s="76">
        <f>(Albuquerque!$F$17*10^3)/Albuquerque!$B$8</f>
        <v>0</v>
      </c>
      <c r="L254" s="76">
        <f>(Seattle!$F$17*10^3)/Seattle!$B$8</f>
        <v>0</v>
      </c>
      <c r="M254" s="76">
        <f>(Chicago!$F$17*10^3)/Chicago!$B$8</f>
        <v>0</v>
      </c>
      <c r="N254" s="76">
        <f>(Boulder!$F$17*10^3)/Boulder!$B$8</f>
        <v>0</v>
      </c>
      <c r="O254" s="76">
        <f>(Minneapolis!$F$17*10^3)/Minneapolis!$B$8</f>
        <v>0</v>
      </c>
      <c r="P254" s="76">
        <f>(Helena!$F$17*10^3)/Helena!$B$8</f>
        <v>0</v>
      </c>
      <c r="Q254" s="76">
        <f>(Duluth!$F$17*10^3)/Duluth!$B$8</f>
        <v>0</v>
      </c>
      <c r="R254" s="76">
        <f>(Fairbanks!$F$17*10^3)/Fairbanks!$B$8</f>
        <v>0</v>
      </c>
    </row>
    <row r="255" spans="1:18">
      <c r="A255" s="51"/>
      <c r="B255" s="55" t="s">
        <v>82</v>
      </c>
      <c r="C255" s="76">
        <f>(Miami!$F$18*10^3)/Miami!$B$8</f>
        <v>0</v>
      </c>
      <c r="D255" s="76">
        <f>(Houston!$F$18*10^3)/Houston!$B$8</f>
        <v>0</v>
      </c>
      <c r="E255" s="76">
        <f>(Phoenix!$F$18*10^3)/Phoenix!$B$8</f>
        <v>0</v>
      </c>
      <c r="F255" s="76">
        <f>(Atlanta!$F$18*10^3)/Atlanta!$B$8</f>
        <v>0</v>
      </c>
      <c r="G255" s="76">
        <f>(LosAngeles!$F$18*10^3)/LosAngeles!$B$8</f>
        <v>0</v>
      </c>
      <c r="H255" s="76">
        <f>(LasVegas!$F$18*10^3)/LasVegas!$B$8</f>
        <v>0</v>
      </c>
      <c r="I255" s="76">
        <f>(SanFrancisco!$F$18*10^3)/SanFrancisco!$B$8</f>
        <v>0</v>
      </c>
      <c r="J255" s="76">
        <f>(Baltimore!$F$18*10^3)/Baltimore!$B$8</f>
        <v>0</v>
      </c>
      <c r="K255" s="76">
        <f>(Albuquerque!$F$18*10^3)/Albuquerque!$B$8</f>
        <v>0</v>
      </c>
      <c r="L255" s="76">
        <f>(Seattle!$F$18*10^3)/Seattle!$B$8</f>
        <v>0</v>
      </c>
      <c r="M255" s="76">
        <f>(Chicago!$F$18*10^3)/Chicago!$B$8</f>
        <v>0</v>
      </c>
      <c r="N255" s="76">
        <f>(Boulder!$F$18*10^3)/Boulder!$B$8</f>
        <v>0</v>
      </c>
      <c r="O255" s="76">
        <f>(Minneapolis!$F$18*10^3)/Minneapolis!$B$8</f>
        <v>0</v>
      </c>
      <c r="P255" s="76">
        <f>(Helena!$F$18*10^3)/Helena!$B$8</f>
        <v>0</v>
      </c>
      <c r="Q255" s="76">
        <f>(Duluth!$F$18*10^3)/Duluth!$B$8</f>
        <v>0</v>
      </c>
      <c r="R255" s="76">
        <f>(Fairbanks!$F$18*10^3)/Fairbanks!$B$8</f>
        <v>0</v>
      </c>
    </row>
    <row r="256" spans="1:18">
      <c r="A256" s="51"/>
      <c r="B256" s="55" t="s">
        <v>83</v>
      </c>
      <c r="C256" s="76">
        <f>(Miami!$F$19*10^3)/Miami!$B$8</f>
        <v>0</v>
      </c>
      <c r="D256" s="76">
        <f>(Houston!$F$19*10^3)/Houston!$B$8</f>
        <v>0</v>
      </c>
      <c r="E256" s="76">
        <f>(Phoenix!$F$19*10^3)/Phoenix!$B$8</f>
        <v>0</v>
      </c>
      <c r="F256" s="76">
        <f>(Atlanta!$F$19*10^3)/Atlanta!$B$8</f>
        <v>0</v>
      </c>
      <c r="G256" s="76">
        <f>(LosAngeles!$F$19*10^3)/LosAngeles!$B$8</f>
        <v>0</v>
      </c>
      <c r="H256" s="76">
        <f>(LasVegas!$F$19*10^3)/LasVegas!$B$8</f>
        <v>0</v>
      </c>
      <c r="I256" s="76">
        <f>(SanFrancisco!$F$19*10^3)/SanFrancisco!$B$8</f>
        <v>0</v>
      </c>
      <c r="J256" s="76">
        <f>(Baltimore!$F$19*10^3)/Baltimore!$B$8</f>
        <v>0</v>
      </c>
      <c r="K256" s="76">
        <f>(Albuquerque!$F$19*10^3)/Albuquerque!$B$8</f>
        <v>0</v>
      </c>
      <c r="L256" s="76">
        <f>(Seattle!$F$19*10^3)/Seattle!$B$8</f>
        <v>0</v>
      </c>
      <c r="M256" s="76">
        <f>(Chicago!$F$19*10^3)/Chicago!$B$8</f>
        <v>0</v>
      </c>
      <c r="N256" s="76">
        <f>(Boulder!$F$19*10^3)/Boulder!$B$8</f>
        <v>0</v>
      </c>
      <c r="O256" s="76">
        <f>(Minneapolis!$F$19*10^3)/Minneapolis!$B$8</f>
        <v>0</v>
      </c>
      <c r="P256" s="76">
        <f>(Helena!$F$19*10^3)/Helena!$B$8</f>
        <v>0</v>
      </c>
      <c r="Q256" s="76">
        <f>(Duluth!$F$19*10^3)/Duluth!$B$8</f>
        <v>0</v>
      </c>
      <c r="R256" s="76">
        <f>(Fairbanks!$F$19*10^3)/Fairbanks!$B$8</f>
        <v>0</v>
      </c>
    </row>
    <row r="257" spans="1:18">
      <c r="A257" s="51"/>
      <c r="B257" s="55" t="s">
        <v>84</v>
      </c>
      <c r="C257" s="76">
        <f>(Miami!$F$20*10^3)/Miami!$B$8</f>
        <v>0</v>
      </c>
      <c r="D257" s="76">
        <f>(Houston!$F$20*10^3)/Houston!$B$8</f>
        <v>0</v>
      </c>
      <c r="E257" s="76">
        <f>(Phoenix!$F$20*10^3)/Phoenix!$B$8</f>
        <v>0</v>
      </c>
      <c r="F257" s="76">
        <f>(Atlanta!$F$20*10^3)/Atlanta!$B$8</f>
        <v>0</v>
      </c>
      <c r="G257" s="76">
        <f>(LosAngeles!$F$20*10^3)/LosAngeles!$B$8</f>
        <v>0</v>
      </c>
      <c r="H257" s="76">
        <f>(LasVegas!$F$20*10^3)/LasVegas!$B$8</f>
        <v>0</v>
      </c>
      <c r="I257" s="76">
        <f>(SanFrancisco!$F$20*10^3)/SanFrancisco!$B$8</f>
        <v>0</v>
      </c>
      <c r="J257" s="76">
        <f>(Baltimore!$F$20*10^3)/Baltimore!$B$8</f>
        <v>0</v>
      </c>
      <c r="K257" s="76">
        <f>(Albuquerque!$F$20*10^3)/Albuquerque!$B$8</f>
        <v>0</v>
      </c>
      <c r="L257" s="76">
        <f>(Seattle!$F$20*10^3)/Seattle!$B$8</f>
        <v>0</v>
      </c>
      <c r="M257" s="76">
        <f>(Chicago!$F$20*10^3)/Chicago!$B$8</f>
        <v>0</v>
      </c>
      <c r="N257" s="76">
        <f>(Boulder!$F$20*10^3)/Boulder!$B$8</f>
        <v>0</v>
      </c>
      <c r="O257" s="76">
        <f>(Minneapolis!$F$20*10^3)/Minneapolis!$B$8</f>
        <v>0</v>
      </c>
      <c r="P257" s="76">
        <f>(Helena!$F$20*10^3)/Helena!$B$8</f>
        <v>0</v>
      </c>
      <c r="Q257" s="76">
        <f>(Duluth!$F$20*10^3)/Duluth!$B$8</f>
        <v>0</v>
      </c>
      <c r="R257" s="76">
        <f>(Fairbanks!$F$20*10^3)/Fairbanks!$B$8</f>
        <v>0</v>
      </c>
    </row>
    <row r="258" spans="1:18">
      <c r="A258" s="51"/>
      <c r="B258" s="55" t="s">
        <v>85</v>
      </c>
      <c r="C258" s="76">
        <f>(Miami!$F$21*10^3)/Miami!$B$8</f>
        <v>0</v>
      </c>
      <c r="D258" s="76">
        <f>(Houston!$F$21*10^3)/Houston!$B$8</f>
        <v>0</v>
      </c>
      <c r="E258" s="76">
        <f>(Phoenix!$F$21*10^3)/Phoenix!$B$8</f>
        <v>0</v>
      </c>
      <c r="F258" s="76">
        <f>(Atlanta!$F$21*10^3)/Atlanta!$B$8</f>
        <v>0</v>
      </c>
      <c r="G258" s="76">
        <f>(LosAngeles!$F$21*10^3)/LosAngeles!$B$8</f>
        <v>0</v>
      </c>
      <c r="H258" s="76">
        <f>(LasVegas!$F$21*10^3)/LasVegas!$B$8</f>
        <v>0</v>
      </c>
      <c r="I258" s="76">
        <f>(SanFrancisco!$F$21*10^3)/SanFrancisco!$B$8</f>
        <v>0</v>
      </c>
      <c r="J258" s="76">
        <f>(Baltimore!$F$21*10^3)/Baltimore!$B$8</f>
        <v>0</v>
      </c>
      <c r="K258" s="76">
        <f>(Albuquerque!$F$21*10^3)/Albuquerque!$B$8</f>
        <v>0</v>
      </c>
      <c r="L258" s="76">
        <f>(Seattle!$F$21*10^3)/Seattle!$B$8</f>
        <v>0</v>
      </c>
      <c r="M258" s="76">
        <f>(Chicago!$F$21*10^3)/Chicago!$B$8</f>
        <v>0</v>
      </c>
      <c r="N258" s="76">
        <f>(Boulder!$F$21*10^3)/Boulder!$B$8</f>
        <v>0</v>
      </c>
      <c r="O258" s="76">
        <f>(Minneapolis!$F$21*10^3)/Minneapolis!$B$8</f>
        <v>0</v>
      </c>
      <c r="P258" s="76">
        <f>(Helena!$F$21*10^3)/Helena!$B$8</f>
        <v>0</v>
      </c>
      <c r="Q258" s="76">
        <f>(Duluth!$F$21*10^3)/Duluth!$B$8</f>
        <v>0</v>
      </c>
      <c r="R258" s="76">
        <f>(Fairbanks!$F$21*10^3)/Fairbanks!$B$8</f>
        <v>0</v>
      </c>
    </row>
    <row r="259" spans="1:18">
      <c r="A259" s="51"/>
      <c r="B259" s="55" t="s">
        <v>86</v>
      </c>
      <c r="C259" s="76">
        <f>(Miami!$F$22*10^3)/Miami!$B$8</f>
        <v>0</v>
      </c>
      <c r="D259" s="76">
        <f>(Houston!$F$22*10^3)/Houston!$B$8</f>
        <v>0</v>
      </c>
      <c r="E259" s="76">
        <f>(Phoenix!$F$22*10^3)/Phoenix!$B$8</f>
        <v>0</v>
      </c>
      <c r="F259" s="76">
        <f>(Atlanta!$F$22*10^3)/Atlanta!$B$8</f>
        <v>0</v>
      </c>
      <c r="G259" s="76">
        <f>(LosAngeles!$F$22*10^3)/LosAngeles!$B$8</f>
        <v>0</v>
      </c>
      <c r="H259" s="76">
        <f>(LasVegas!$F$22*10^3)/LasVegas!$B$8</f>
        <v>0</v>
      </c>
      <c r="I259" s="76">
        <f>(SanFrancisco!$F$22*10^3)/SanFrancisco!$B$8</f>
        <v>0</v>
      </c>
      <c r="J259" s="76">
        <f>(Baltimore!$F$22*10^3)/Baltimore!$B$8</f>
        <v>0</v>
      </c>
      <c r="K259" s="76">
        <f>(Albuquerque!$F$22*10^3)/Albuquerque!$B$8</f>
        <v>0</v>
      </c>
      <c r="L259" s="76">
        <f>(Seattle!$F$22*10^3)/Seattle!$B$8</f>
        <v>0</v>
      </c>
      <c r="M259" s="76">
        <f>(Chicago!$F$22*10^3)/Chicago!$B$8</f>
        <v>0</v>
      </c>
      <c r="N259" s="76">
        <f>(Boulder!$F$22*10^3)/Boulder!$B$8</f>
        <v>0</v>
      </c>
      <c r="O259" s="76">
        <f>(Minneapolis!$F$22*10^3)/Minneapolis!$B$8</f>
        <v>0</v>
      </c>
      <c r="P259" s="76">
        <f>(Helena!$F$22*10^3)/Helena!$B$8</f>
        <v>0</v>
      </c>
      <c r="Q259" s="76">
        <f>(Duluth!$F$22*10^3)/Duluth!$B$8</f>
        <v>0</v>
      </c>
      <c r="R259" s="76">
        <f>(Fairbanks!$F$22*10^3)/Fairbanks!$B$8</f>
        <v>0</v>
      </c>
    </row>
    <row r="260" spans="1:18">
      <c r="A260" s="51"/>
      <c r="B260" s="55" t="s">
        <v>65</v>
      </c>
      <c r="C260" s="76">
        <f>(Miami!$F$23*10^3)/Miami!$B$8</f>
        <v>0</v>
      </c>
      <c r="D260" s="76">
        <f>(Houston!$F$23*10^3)/Houston!$B$8</f>
        <v>0</v>
      </c>
      <c r="E260" s="76">
        <f>(Phoenix!$F$23*10^3)/Phoenix!$B$8</f>
        <v>0</v>
      </c>
      <c r="F260" s="76">
        <f>(Atlanta!$F$23*10^3)/Atlanta!$B$8</f>
        <v>0</v>
      </c>
      <c r="G260" s="76">
        <f>(LosAngeles!$F$23*10^3)/LosAngeles!$B$8</f>
        <v>0</v>
      </c>
      <c r="H260" s="76">
        <f>(LasVegas!$F$23*10^3)/LasVegas!$B$8</f>
        <v>0</v>
      </c>
      <c r="I260" s="76">
        <f>(SanFrancisco!$F$23*10^3)/SanFrancisco!$B$8</f>
        <v>0</v>
      </c>
      <c r="J260" s="76">
        <f>(Baltimore!$F$23*10^3)/Baltimore!$B$8</f>
        <v>0</v>
      </c>
      <c r="K260" s="76">
        <f>(Albuquerque!$F$23*10^3)/Albuquerque!$B$8</f>
        <v>0</v>
      </c>
      <c r="L260" s="76">
        <f>(Seattle!$F$23*10^3)/Seattle!$B$8</f>
        <v>0</v>
      </c>
      <c r="M260" s="76">
        <f>(Chicago!$F$23*10^3)/Chicago!$B$8</f>
        <v>0</v>
      </c>
      <c r="N260" s="76">
        <f>(Boulder!$F$23*10^3)/Boulder!$B$8</f>
        <v>0</v>
      </c>
      <c r="O260" s="76">
        <f>(Minneapolis!$F$23*10^3)/Minneapolis!$B$8</f>
        <v>0</v>
      </c>
      <c r="P260" s="76">
        <f>(Helena!$F$23*10^3)/Helena!$B$8</f>
        <v>0</v>
      </c>
      <c r="Q260" s="76">
        <f>(Duluth!$F$23*10^3)/Duluth!$B$8</f>
        <v>0</v>
      </c>
      <c r="R260" s="76">
        <f>(Fairbanks!$F$23*10^3)/Fairbanks!$B$8</f>
        <v>0</v>
      </c>
    </row>
    <row r="261" spans="1:18">
      <c r="A261" s="51"/>
      <c r="B261" s="55" t="s">
        <v>87</v>
      </c>
      <c r="C261" s="76">
        <f>(Miami!$F$24*10^3)/Miami!$B$8</f>
        <v>0</v>
      </c>
      <c r="D261" s="76">
        <f>(Houston!$F$24*10^3)/Houston!$B$8</f>
        <v>0</v>
      </c>
      <c r="E261" s="76">
        <f>(Phoenix!$F$24*10^3)/Phoenix!$B$8</f>
        <v>0</v>
      </c>
      <c r="F261" s="76">
        <f>(Atlanta!$F$24*10^3)/Atlanta!$B$8</f>
        <v>0</v>
      </c>
      <c r="G261" s="76">
        <f>(LosAngeles!$F$24*10^3)/LosAngeles!$B$8</f>
        <v>0</v>
      </c>
      <c r="H261" s="76">
        <f>(LasVegas!$F$24*10^3)/LasVegas!$B$8</f>
        <v>0</v>
      </c>
      <c r="I261" s="76">
        <f>(SanFrancisco!$F$24*10^3)/SanFrancisco!$B$8</f>
        <v>0</v>
      </c>
      <c r="J261" s="76">
        <f>(Baltimore!$F$24*10^3)/Baltimore!$B$8</f>
        <v>0</v>
      </c>
      <c r="K261" s="76">
        <f>(Albuquerque!$F$24*10^3)/Albuquerque!$B$8</f>
        <v>0</v>
      </c>
      <c r="L261" s="76">
        <f>(Seattle!$F$24*10^3)/Seattle!$B$8</f>
        <v>0</v>
      </c>
      <c r="M261" s="76">
        <f>(Chicago!$F$24*10^3)/Chicago!$B$8</f>
        <v>0</v>
      </c>
      <c r="N261" s="76">
        <f>(Boulder!$F$24*10^3)/Boulder!$B$8</f>
        <v>0</v>
      </c>
      <c r="O261" s="76">
        <f>(Minneapolis!$F$24*10^3)/Minneapolis!$B$8</f>
        <v>0</v>
      </c>
      <c r="P261" s="76">
        <f>(Helena!$F$24*10^3)/Helena!$B$8</f>
        <v>0</v>
      </c>
      <c r="Q261" s="76">
        <f>(Duluth!$F$24*10^3)/Duluth!$B$8</f>
        <v>0</v>
      </c>
      <c r="R261" s="76">
        <f>(Fairbanks!$F$24*10^3)/Fairbanks!$B$8</f>
        <v>0</v>
      </c>
    </row>
    <row r="262" spans="1:18">
      <c r="A262" s="51"/>
      <c r="B262" s="55" t="s">
        <v>88</v>
      </c>
      <c r="C262" s="76">
        <f>(Miami!$F$25*10^3)/Miami!$B$8</f>
        <v>0</v>
      </c>
      <c r="D262" s="76">
        <f>(Houston!$F$25*10^3)/Houston!$B$8</f>
        <v>0</v>
      </c>
      <c r="E262" s="76">
        <f>(Phoenix!$F$25*10^3)/Phoenix!$B$8</f>
        <v>0</v>
      </c>
      <c r="F262" s="76">
        <f>(Atlanta!$F$25*10^3)/Atlanta!$B$8</f>
        <v>0</v>
      </c>
      <c r="G262" s="76">
        <f>(LosAngeles!$F$25*10^3)/LosAngeles!$B$8</f>
        <v>0</v>
      </c>
      <c r="H262" s="76">
        <f>(LasVegas!$F$25*10^3)/LasVegas!$B$8</f>
        <v>0</v>
      </c>
      <c r="I262" s="76">
        <f>(SanFrancisco!$F$25*10^3)/SanFrancisco!$B$8</f>
        <v>0</v>
      </c>
      <c r="J262" s="76">
        <f>(Baltimore!$F$25*10^3)/Baltimore!$B$8</f>
        <v>0</v>
      </c>
      <c r="K262" s="76">
        <f>(Albuquerque!$F$25*10^3)/Albuquerque!$B$8</f>
        <v>0</v>
      </c>
      <c r="L262" s="76">
        <f>(Seattle!$F$25*10^3)/Seattle!$B$8</f>
        <v>0</v>
      </c>
      <c r="M262" s="76">
        <f>(Chicago!$F$25*10^3)/Chicago!$B$8</f>
        <v>0</v>
      </c>
      <c r="N262" s="76">
        <f>(Boulder!$F$25*10^3)/Boulder!$B$8</f>
        <v>0</v>
      </c>
      <c r="O262" s="76">
        <f>(Minneapolis!$F$25*10^3)/Minneapolis!$B$8</f>
        <v>0</v>
      </c>
      <c r="P262" s="76">
        <f>(Helena!$F$25*10^3)/Helena!$B$8</f>
        <v>0</v>
      </c>
      <c r="Q262" s="76">
        <f>(Duluth!$F$25*10^3)/Duluth!$B$8</f>
        <v>0</v>
      </c>
      <c r="R262" s="76">
        <f>(Fairbanks!$F$25*10^3)/Fairbanks!$B$8</f>
        <v>0</v>
      </c>
    </row>
    <row r="263" spans="1:18">
      <c r="A263" s="51"/>
      <c r="B263" s="55" t="s">
        <v>89</v>
      </c>
      <c r="C263" s="76">
        <f>(Miami!$F$26*10^3)/Miami!$B$8</f>
        <v>0</v>
      </c>
      <c r="D263" s="76">
        <f>(Houston!$F$26*10^3)/Houston!$B$8</f>
        <v>0</v>
      </c>
      <c r="E263" s="76">
        <f>(Phoenix!$F$26*10^3)/Phoenix!$B$8</f>
        <v>0</v>
      </c>
      <c r="F263" s="76">
        <f>(Atlanta!$F$26*10^3)/Atlanta!$B$8</f>
        <v>0</v>
      </c>
      <c r="G263" s="76">
        <f>(LosAngeles!$F$26*10^3)/LosAngeles!$B$8</f>
        <v>0</v>
      </c>
      <c r="H263" s="76">
        <f>(LasVegas!$F$26*10^3)/LasVegas!$B$8</f>
        <v>0</v>
      </c>
      <c r="I263" s="76">
        <f>(SanFrancisco!$F$26*10^3)/SanFrancisco!$B$8</f>
        <v>0</v>
      </c>
      <c r="J263" s="76">
        <f>(Baltimore!$F$26*10^3)/Baltimore!$B$8</f>
        <v>0</v>
      </c>
      <c r="K263" s="76">
        <f>(Albuquerque!$F$26*10^3)/Albuquerque!$B$8</f>
        <v>0</v>
      </c>
      <c r="L263" s="76">
        <f>(Seattle!$F$26*10^3)/Seattle!$B$8</f>
        <v>0</v>
      </c>
      <c r="M263" s="76">
        <f>(Chicago!$F$26*10^3)/Chicago!$B$8</f>
        <v>0</v>
      </c>
      <c r="N263" s="76">
        <f>(Boulder!$F$26*10^3)/Boulder!$B$8</f>
        <v>0</v>
      </c>
      <c r="O263" s="76">
        <f>(Minneapolis!$F$26*10^3)/Minneapolis!$B$8</f>
        <v>0</v>
      </c>
      <c r="P263" s="76">
        <f>(Helena!$F$26*10^3)/Helena!$B$8</f>
        <v>0</v>
      </c>
      <c r="Q263" s="76">
        <f>(Duluth!$F$26*10^3)/Duluth!$B$8</f>
        <v>0</v>
      </c>
      <c r="R263" s="76">
        <f>(Fairbanks!$F$26*10^3)/Fairbanks!$B$8</f>
        <v>0</v>
      </c>
    </row>
    <row r="264" spans="1:18">
      <c r="A264" s="51"/>
      <c r="B264" s="55" t="s">
        <v>90</v>
      </c>
      <c r="C264" s="76">
        <f>(Miami!$F$28*10^3)/Miami!$B$8</f>
        <v>0</v>
      </c>
      <c r="D264" s="76">
        <f>(Houston!$F$28*10^3)/Houston!$B$8</f>
        <v>0</v>
      </c>
      <c r="E264" s="76">
        <f>(Phoenix!$F$28*10^3)/Phoenix!$B$8</f>
        <v>0</v>
      </c>
      <c r="F264" s="76">
        <f>(Atlanta!$F$28*10^3)/Atlanta!$B$8</f>
        <v>0</v>
      </c>
      <c r="G264" s="76">
        <f>(LosAngeles!$F$28*10^3)/LosAngeles!$B$8</f>
        <v>0</v>
      </c>
      <c r="H264" s="76">
        <f>(LasVegas!$F$28*10^3)/LasVegas!$B$8</f>
        <v>0</v>
      </c>
      <c r="I264" s="76">
        <f>(SanFrancisco!$F$28*10^3)/SanFrancisco!$B$8</f>
        <v>0</v>
      </c>
      <c r="J264" s="76">
        <f>(Baltimore!$F$28*10^3)/Baltimore!$B$8</f>
        <v>0</v>
      </c>
      <c r="K264" s="76">
        <f>(Albuquerque!$F$28*10^3)/Albuquerque!$B$8</f>
        <v>0</v>
      </c>
      <c r="L264" s="76">
        <f>(Seattle!$F$28*10^3)/Seattle!$B$8</f>
        <v>0</v>
      </c>
      <c r="M264" s="76">
        <f>(Chicago!$F$28*10^3)/Chicago!$B$8</f>
        <v>0</v>
      </c>
      <c r="N264" s="76">
        <f>(Boulder!$F$28*10^3)/Boulder!$B$8</f>
        <v>0</v>
      </c>
      <c r="O264" s="76">
        <f>(Minneapolis!$F$28*10^3)/Minneapolis!$B$8</f>
        <v>0</v>
      </c>
      <c r="P264" s="76">
        <f>(Helena!$F$28*10^3)/Helena!$B$8</f>
        <v>0</v>
      </c>
      <c r="Q264" s="76">
        <f>(Duluth!$F$28*10^3)/Duluth!$B$8</f>
        <v>0</v>
      </c>
      <c r="R264" s="76">
        <f>(Fairbanks!$F$28*10^3)/Fairbanks!$B$8</f>
        <v>0</v>
      </c>
    </row>
    <row r="265" spans="1:18">
      <c r="A265" s="51"/>
      <c r="B265" s="54" t="s">
        <v>259</v>
      </c>
      <c r="C265" s="76">
        <f>(Miami!$B$2*10^3)/Miami!$B$8</f>
        <v>713.92299370357216</v>
      </c>
      <c r="D265" s="76">
        <f>(Houston!$B$2*10^3)/Houston!$B$8</f>
        <v>696.47283624269653</v>
      </c>
      <c r="E265" s="76">
        <f>(Phoenix!$B$2*10^3)/Phoenix!$B$8</f>
        <v>713.24457718392921</v>
      </c>
      <c r="F265" s="76">
        <f>(Atlanta!$B$2*10^3)/Atlanta!$B$8</f>
        <v>693.81537034918381</v>
      </c>
      <c r="G265" s="76">
        <f>(LosAngeles!$B$2*10^3)/LosAngeles!$B$8</f>
        <v>524.58858453812479</v>
      </c>
      <c r="H265" s="76">
        <f>(LasVegas!$B$2*10^3)/LasVegas!$B$8</f>
        <v>667.24271856352334</v>
      </c>
      <c r="I265" s="76">
        <f>(SanFrancisco!$B$2*10^3)/SanFrancisco!$B$8</f>
        <v>516.58206531665803</v>
      </c>
      <c r="J265" s="76">
        <f>(Baltimore!$B$2*10^3)/Baltimore!$B$8</f>
        <v>726.64430702161098</v>
      </c>
      <c r="K265" s="76">
        <f>(Albuquerque!$B$2*10^3)/Albuquerque!$B$8</f>
        <v>651.6371314622686</v>
      </c>
      <c r="L265" s="76">
        <f>(Seattle!$B$2*10^3)/Seattle!$B$8</f>
        <v>615.80549918810812</v>
      </c>
      <c r="M265" s="76">
        <f>(Chicago!$B$2*10^3)/Chicago!$B$8</f>
        <v>736.94499808317232</v>
      </c>
      <c r="N265" s="76">
        <f>(Boulder!$B$2*10^3)/Boulder!$B$8</f>
        <v>662.41150979790018</v>
      </c>
      <c r="O265" s="76">
        <f>(Minneapolis!$B$2*10^3)/Minneapolis!$B$8</f>
        <v>833.56515909670247</v>
      </c>
      <c r="P265" s="76">
        <f>(Helena!$B$2*10^3)/Helena!$B$8</f>
        <v>735.85913022185025</v>
      </c>
      <c r="Q265" s="76">
        <f>(Duluth!$B$2*10^3)/Duluth!$B$8</f>
        <v>892.08962323797368</v>
      </c>
      <c r="R265" s="76">
        <f>(Fairbanks!$B$2*10^3)/Fairbanks!$B$8</f>
        <v>1247.5778723814228</v>
      </c>
    </row>
    <row r="266" spans="1:18">
      <c r="A266" s="54" t="s">
        <v>280</v>
      </c>
      <c r="B266" s="48"/>
    </row>
    <row r="267" spans="1:18">
      <c r="A267" s="51"/>
      <c r="B267" s="54" t="s">
        <v>281</v>
      </c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>
      <c r="A268" s="51"/>
      <c r="B268" s="55" t="s">
        <v>282</v>
      </c>
      <c r="C268" s="64">
        <f>10^(-3)*Miami!$C$181</f>
        <v>257.92099400000001</v>
      </c>
      <c r="D268" s="64">
        <f>10^(-3)*Houston!$C$181</f>
        <v>240.437296</v>
      </c>
      <c r="E268" s="64">
        <f>10^(-3)*Phoenix!$C$181</f>
        <v>230.92041200000003</v>
      </c>
      <c r="F268" s="64">
        <f>10^(-3)*Atlanta!$C$181</f>
        <v>214.84062</v>
      </c>
      <c r="G268" s="64">
        <f>10^(-3)*LosAngeles!$C$181</f>
        <v>225.78375200000002</v>
      </c>
      <c r="H268" s="64">
        <f>10^(-3)*LasVegas!$C$181</f>
        <v>185.363921</v>
      </c>
      <c r="I268" s="64">
        <f>10^(-3)*SanFrancisco!$C$181</f>
        <v>168.178809</v>
      </c>
      <c r="J268" s="64">
        <f>10^(-3)*Baltimore!$C$181</f>
        <v>185.10036199999999</v>
      </c>
      <c r="K268" s="64">
        <f>10^(-3)*Albuquerque!$C$181</f>
        <v>177.58086499999999</v>
      </c>
      <c r="L268" s="64">
        <f>10^(-3)*Seattle!$C$181</f>
        <v>172.25282199999998</v>
      </c>
      <c r="M268" s="64">
        <f>10^(-3)*Chicago!$C$181</f>
        <v>170.57398800000001</v>
      </c>
      <c r="N268" s="64">
        <f>10^(-3)*Boulder!$C$181</f>
        <v>174.31936300000001</v>
      </c>
      <c r="O268" s="64">
        <f>10^(-3)*Minneapolis!$C$181</f>
        <v>171.60510600000001</v>
      </c>
      <c r="P268" s="64">
        <f>10^(-3)*Helena!$C$181</f>
        <v>172.84493700000002</v>
      </c>
      <c r="Q268" s="64">
        <f>10^(-3)*Duluth!$C$181</f>
        <v>170.65408400000001</v>
      </c>
      <c r="R268" s="64">
        <f>10^(-3)*Fairbanks!$C$181</f>
        <v>176.55181899999999</v>
      </c>
    </row>
    <row r="269" spans="1:18">
      <c r="A269" s="51"/>
      <c r="B269" s="55" t="s">
        <v>283</v>
      </c>
      <c r="C269" s="64">
        <f>10^(-3)*Miami!$C$182</f>
        <v>262.23274800000002</v>
      </c>
      <c r="D269" s="64">
        <f>10^(-3)*Houston!$C$182</f>
        <v>249.424677</v>
      </c>
      <c r="E269" s="64">
        <f>10^(-3)*Phoenix!$C$182</f>
        <v>244.99146500000001</v>
      </c>
      <c r="F269" s="64">
        <f>10^(-3)*Atlanta!$C$182</f>
        <v>210.31365299999999</v>
      </c>
      <c r="G269" s="64">
        <f>10^(-3)*LosAngeles!$C$182</f>
        <v>220.49243300000001</v>
      </c>
      <c r="H269" s="64">
        <f>10^(-3)*LasVegas!$C$182</f>
        <v>199.95009400000001</v>
      </c>
      <c r="I269" s="64">
        <f>10^(-3)*SanFrancisco!$C$182</f>
        <v>192.83079599999999</v>
      </c>
      <c r="J269" s="64">
        <f>10^(-3)*Baltimore!$C$182</f>
        <v>183.69557800000001</v>
      </c>
      <c r="K269" s="64">
        <f>10^(-3)*Albuquerque!$C$182</f>
        <v>196.549599</v>
      </c>
      <c r="L269" s="64">
        <f>10^(-3)*Seattle!$C$182</f>
        <v>172.348601</v>
      </c>
      <c r="M269" s="64">
        <f>10^(-3)*Chicago!$C$182</f>
        <v>170.68272700000003</v>
      </c>
      <c r="N269" s="64">
        <f>10^(-3)*Boulder!$C$182</f>
        <v>175.34644299999999</v>
      </c>
      <c r="O269" s="64">
        <f>10^(-3)*Minneapolis!$C$182</f>
        <v>171.66076900000002</v>
      </c>
      <c r="P269" s="64">
        <f>10^(-3)*Helena!$C$182</f>
        <v>170.78287100000003</v>
      </c>
      <c r="Q269" s="64">
        <f>10^(-3)*Duluth!$C$182</f>
        <v>170.76622599999999</v>
      </c>
      <c r="R269" s="64">
        <f>10^(-3)*Fairbanks!$C$182</f>
        <v>176.55181899999999</v>
      </c>
    </row>
    <row r="270" spans="1:18">
      <c r="A270" s="51"/>
      <c r="B270" s="67" t="s">
        <v>284</v>
      </c>
      <c r="C270" s="64">
        <f>10^(-3)*Miami!$C$183</f>
        <v>267.67491100000001</v>
      </c>
      <c r="D270" s="64">
        <f>10^(-3)*Houston!$C$183</f>
        <v>247.42426399999999</v>
      </c>
      <c r="E270" s="64">
        <f>10^(-3)*Phoenix!$C$183</f>
        <v>269.26087699999999</v>
      </c>
      <c r="F270" s="64">
        <f>10^(-3)*Atlanta!$C$183</f>
        <v>236.218827</v>
      </c>
      <c r="G270" s="64">
        <f>10^(-3)*LosAngeles!$C$183</f>
        <v>221.36973</v>
      </c>
      <c r="H270" s="64">
        <f>10^(-3)*LasVegas!$C$183</f>
        <v>233.17806400000001</v>
      </c>
      <c r="I270" s="64">
        <f>10^(-3)*SanFrancisco!$C$183</f>
        <v>170.990117</v>
      </c>
      <c r="J270" s="64">
        <f>10^(-3)*Baltimore!$C$183</f>
        <v>218.708721</v>
      </c>
      <c r="K270" s="64">
        <f>10^(-3)*Albuquerque!$C$183</f>
        <v>200.971056</v>
      </c>
      <c r="L270" s="64">
        <f>10^(-3)*Seattle!$C$183</f>
        <v>179.476877</v>
      </c>
      <c r="M270" s="64">
        <f>10^(-3)*Chicago!$C$183</f>
        <v>189.91629399999999</v>
      </c>
      <c r="N270" s="64">
        <f>10^(-3)*Boulder!$C$183</f>
        <v>197.81202999999999</v>
      </c>
      <c r="O270" s="64">
        <f>10^(-3)*Minneapolis!$C$183</f>
        <v>176.13795400000001</v>
      </c>
      <c r="P270" s="64">
        <f>10^(-3)*Helena!$C$183</f>
        <v>179.11733300000003</v>
      </c>
      <c r="Q270" s="64">
        <f>10^(-3)*Duluth!$C$183</f>
        <v>170.781182</v>
      </c>
      <c r="R270" s="64">
        <f>10^(-3)*Fairbanks!$C$183</f>
        <v>176.55181899999999</v>
      </c>
    </row>
    <row r="271" spans="1:18">
      <c r="A271" s="51"/>
      <c r="B271" s="67" t="s">
        <v>285</v>
      </c>
      <c r="C271" s="64">
        <f>10^(-3)*Miami!$C$184</f>
        <v>273.94443100000001</v>
      </c>
      <c r="D271" s="64">
        <f>10^(-3)*Houston!$C$184</f>
        <v>261.56391000000002</v>
      </c>
      <c r="E271" s="64">
        <f>10^(-3)*Phoenix!$C$184</f>
        <v>269.20121999999998</v>
      </c>
      <c r="F271" s="64">
        <f>10^(-3)*Atlanta!$C$184</f>
        <v>252.61246800000001</v>
      </c>
      <c r="G271" s="64">
        <f>10^(-3)*LosAngeles!$C$184</f>
        <v>231.55652600000002</v>
      </c>
      <c r="H271" s="64">
        <f>10^(-3)*LasVegas!$C$184</f>
        <v>264.464313</v>
      </c>
      <c r="I271" s="64">
        <f>10^(-3)*SanFrancisco!$C$184</f>
        <v>200.039424</v>
      </c>
      <c r="J271" s="64">
        <f>10^(-3)*Baltimore!$C$184</f>
        <v>228.18556400000003</v>
      </c>
      <c r="K271" s="64">
        <f>10^(-3)*Albuquerque!$C$184</f>
        <v>236.56043299999999</v>
      </c>
      <c r="L271" s="64">
        <f>10^(-3)*Seattle!$C$184</f>
        <v>172.338887</v>
      </c>
      <c r="M271" s="64">
        <f>10^(-3)*Chicago!$C$184</f>
        <v>192.56408900000002</v>
      </c>
      <c r="N271" s="64">
        <f>10^(-3)*Boulder!$C$184</f>
        <v>211.81839300000001</v>
      </c>
      <c r="O271" s="64">
        <f>10^(-3)*Minneapolis!$C$184</f>
        <v>192.98858999999999</v>
      </c>
      <c r="P271" s="64">
        <f>10^(-3)*Helena!$C$184</f>
        <v>172.087357</v>
      </c>
      <c r="Q271" s="64">
        <f>10^(-3)*Duluth!$C$184</f>
        <v>174.27548300000001</v>
      </c>
      <c r="R271" s="64">
        <f>10^(-3)*Fairbanks!$C$184</f>
        <v>175.80429699999999</v>
      </c>
    </row>
    <row r="272" spans="1:18">
      <c r="A272" s="51"/>
      <c r="B272" s="67" t="s">
        <v>279</v>
      </c>
      <c r="C272" s="64">
        <f>10^(-3)*Miami!$C$185</f>
        <v>278.10981900000002</v>
      </c>
      <c r="D272" s="64">
        <f>10^(-3)*Houston!$C$185</f>
        <v>287.17063000000002</v>
      </c>
      <c r="E272" s="64">
        <f>10^(-3)*Phoenix!$C$185</f>
        <v>300.61505699999998</v>
      </c>
      <c r="F272" s="64">
        <f>10^(-3)*Atlanta!$C$185</f>
        <v>271.47112500000003</v>
      </c>
      <c r="G272" s="64">
        <f>10^(-3)*LosAngeles!$C$185</f>
        <v>237.333326</v>
      </c>
      <c r="H272" s="64">
        <f>10^(-3)*LasVegas!$C$185</f>
        <v>282.086388</v>
      </c>
      <c r="I272" s="64">
        <f>10^(-3)*SanFrancisco!$C$185</f>
        <v>211.81675200000001</v>
      </c>
      <c r="J272" s="64">
        <f>10^(-3)*Baltimore!$C$185</f>
        <v>247.87589499999999</v>
      </c>
      <c r="K272" s="64">
        <f>10^(-3)*Albuquerque!$C$185</f>
        <v>250.31879000000001</v>
      </c>
      <c r="L272" s="64">
        <f>10^(-3)*Seattle!$C$185</f>
        <v>220.360321</v>
      </c>
      <c r="M272" s="64">
        <f>10^(-3)*Chicago!$C$185</f>
        <v>236.13784700000002</v>
      </c>
      <c r="N272" s="64">
        <f>10^(-3)*Boulder!$C$185</f>
        <v>225.74875599999999</v>
      </c>
      <c r="O272" s="64">
        <f>10^(-3)*Minneapolis!$C$185</f>
        <v>238.424654</v>
      </c>
      <c r="P272" s="64">
        <f>10^(-3)*Helena!$C$185</f>
        <v>206.53736300000003</v>
      </c>
      <c r="Q272" s="64">
        <f>10^(-3)*Duluth!$C$185</f>
        <v>204.19000299999999</v>
      </c>
      <c r="R272" s="64">
        <f>10^(-3)*Fairbanks!$C$185</f>
        <v>192.73175500000002</v>
      </c>
    </row>
    <row r="273" spans="1:18">
      <c r="A273" s="51"/>
      <c r="B273" s="67" t="s">
        <v>286</v>
      </c>
      <c r="C273" s="64">
        <f>10^(-3)*Miami!$C$186</f>
        <v>289.90842400000002</v>
      </c>
      <c r="D273" s="64">
        <f>10^(-3)*Houston!$C$186</f>
        <v>291.07052500000003</v>
      </c>
      <c r="E273" s="64">
        <f>10^(-3)*Phoenix!$C$186</f>
        <v>339.87183399999998</v>
      </c>
      <c r="F273" s="64">
        <f>10^(-3)*Atlanta!$C$186</f>
        <v>285.18962499999998</v>
      </c>
      <c r="G273" s="64">
        <f>10^(-3)*LosAngeles!$C$186</f>
        <v>232.257452</v>
      </c>
      <c r="H273" s="64">
        <f>10^(-3)*LasVegas!$C$186</f>
        <v>324.60187300000001</v>
      </c>
      <c r="I273" s="64">
        <f>10^(-3)*SanFrancisco!$C$186</f>
        <v>218.12900200000001</v>
      </c>
      <c r="J273" s="64">
        <f>10^(-3)*Baltimore!$C$186</f>
        <v>282.810452</v>
      </c>
      <c r="K273" s="64">
        <f>10^(-3)*Albuquerque!$C$186</f>
        <v>266.73886200000004</v>
      </c>
      <c r="L273" s="64">
        <f>10^(-3)*Seattle!$C$186</f>
        <v>231.65455499999999</v>
      </c>
      <c r="M273" s="64">
        <f>10^(-3)*Chicago!$C$186</f>
        <v>262.90126899999996</v>
      </c>
      <c r="N273" s="64">
        <f>10^(-3)*Boulder!$C$186</f>
        <v>238.021716</v>
      </c>
      <c r="O273" s="64">
        <f>10^(-3)*Minneapolis!$C$186</f>
        <v>260.00160500000004</v>
      </c>
      <c r="P273" s="64">
        <f>10^(-3)*Helena!$C$186</f>
        <v>244.123321</v>
      </c>
      <c r="Q273" s="64">
        <f>10^(-3)*Duluth!$C$186</f>
        <v>232.07050899999999</v>
      </c>
      <c r="R273" s="64">
        <f>10^(-3)*Fairbanks!$C$186</f>
        <v>224.33401900000001</v>
      </c>
    </row>
    <row r="274" spans="1:18">
      <c r="A274" s="51"/>
      <c r="B274" s="67" t="s">
        <v>287</v>
      </c>
      <c r="C274" s="64">
        <f>10^(-3)*Miami!$C$187</f>
        <v>287.45522199999999</v>
      </c>
      <c r="D274" s="64">
        <f>10^(-3)*Houston!$C$187</f>
        <v>299.523616</v>
      </c>
      <c r="E274" s="64">
        <f>10^(-3)*Phoenix!$C$187</f>
        <v>336.128353</v>
      </c>
      <c r="F274" s="64">
        <f>10^(-3)*Atlanta!$C$187</f>
        <v>305.00311700000003</v>
      </c>
      <c r="G274" s="64">
        <f>10^(-3)*LosAngeles!$C$187</f>
        <v>241.22556900000001</v>
      </c>
      <c r="H274" s="64">
        <f>10^(-3)*LasVegas!$C$187</f>
        <v>321.11430000000001</v>
      </c>
      <c r="I274" s="64">
        <f>10^(-3)*SanFrancisco!$C$187</f>
        <v>236.56722099999999</v>
      </c>
      <c r="J274" s="64">
        <f>10^(-3)*Baltimore!$C$187</f>
        <v>291.492322</v>
      </c>
      <c r="K274" s="64">
        <f>10^(-3)*Albuquerque!$C$187</f>
        <v>277.27693699999998</v>
      </c>
      <c r="L274" s="64">
        <f>10^(-3)*Seattle!$C$187</f>
        <v>246.195289</v>
      </c>
      <c r="M274" s="64">
        <f>10^(-3)*Chicago!$C$187</f>
        <v>269.36483100000004</v>
      </c>
      <c r="N274" s="64">
        <f>10^(-3)*Boulder!$C$187</f>
        <v>250.14515400000002</v>
      </c>
      <c r="O274" s="64">
        <f>10^(-3)*Minneapolis!$C$187</f>
        <v>259.469472</v>
      </c>
      <c r="P274" s="64">
        <f>10^(-3)*Helena!$C$187</f>
        <v>241.70586</v>
      </c>
      <c r="Q274" s="64">
        <f>10^(-3)*Duluth!$C$187</f>
        <v>244.18254800000003</v>
      </c>
      <c r="R274" s="64">
        <f>10^(-3)*Fairbanks!$C$187</f>
        <v>224.07905199999999</v>
      </c>
    </row>
    <row r="275" spans="1:18">
      <c r="A275" s="51"/>
      <c r="B275" s="67" t="s">
        <v>288</v>
      </c>
      <c r="C275" s="64">
        <f>10^(-3)*Miami!$C$188</f>
        <v>295.22281800000002</v>
      </c>
      <c r="D275" s="64">
        <f>10^(-3)*Houston!$C$188</f>
        <v>300.40921200000003</v>
      </c>
      <c r="E275" s="64">
        <f>10^(-3)*Phoenix!$C$188</f>
        <v>336.74682200000001</v>
      </c>
      <c r="F275" s="64">
        <f>10^(-3)*Atlanta!$C$188</f>
        <v>283.97303000000005</v>
      </c>
      <c r="G275" s="64">
        <f>10^(-3)*LosAngeles!$C$188</f>
        <v>258.32678599999997</v>
      </c>
      <c r="H275" s="64">
        <f>10^(-3)*LasVegas!$C$188</f>
        <v>310.97896900000001</v>
      </c>
      <c r="I275" s="64">
        <f>10^(-3)*SanFrancisco!$C$188</f>
        <v>225.43106800000001</v>
      </c>
      <c r="J275" s="64">
        <f>10^(-3)*Baltimore!$C$188</f>
        <v>290.43690200000003</v>
      </c>
      <c r="K275" s="64">
        <f>10^(-3)*Albuquerque!$C$188</f>
        <v>272.81674800000002</v>
      </c>
      <c r="L275" s="64">
        <f>10^(-3)*Seattle!$C$188</f>
        <v>242.992805</v>
      </c>
      <c r="M275" s="64">
        <f>10^(-3)*Chicago!$C$188</f>
        <v>263.49503000000004</v>
      </c>
      <c r="N275" s="64">
        <f>10^(-3)*Boulder!$C$188</f>
        <v>246.49516399999999</v>
      </c>
      <c r="O275" s="64">
        <f>10^(-3)*Minneapolis!$C$188</f>
        <v>257.91308100000003</v>
      </c>
      <c r="P275" s="64">
        <f>10^(-3)*Helena!$C$188</f>
        <v>235.00367900000001</v>
      </c>
      <c r="Q275" s="64">
        <f>10^(-3)*Duluth!$C$188</f>
        <v>236.64960500000001</v>
      </c>
      <c r="R275" s="64">
        <f>10^(-3)*Fairbanks!$C$188</f>
        <v>220.68213699999998</v>
      </c>
    </row>
    <row r="276" spans="1:18">
      <c r="A276" s="51"/>
      <c r="B276" s="67" t="s">
        <v>289</v>
      </c>
      <c r="C276" s="64">
        <f>10^(-3)*Miami!$C$189</f>
        <v>287.76813099999998</v>
      </c>
      <c r="D276" s="64">
        <f>10^(-3)*Houston!$C$189</f>
        <v>285.77696500000002</v>
      </c>
      <c r="E276" s="64">
        <f>10^(-3)*Phoenix!$C$189</f>
        <v>318.20799800000003</v>
      </c>
      <c r="F276" s="64">
        <f>10^(-3)*Atlanta!$C$189</f>
        <v>274.34601100000003</v>
      </c>
      <c r="G276" s="64">
        <f>10^(-3)*LosAngeles!$C$189</f>
        <v>250.389464</v>
      </c>
      <c r="H276" s="64">
        <f>10^(-3)*LasVegas!$C$189</f>
        <v>302.35101700000001</v>
      </c>
      <c r="I276" s="64">
        <f>10^(-3)*SanFrancisco!$C$189</f>
        <v>251.16062100000002</v>
      </c>
      <c r="J276" s="64">
        <f>10^(-3)*Baltimore!$C$189</f>
        <v>265.96054200000003</v>
      </c>
      <c r="K276" s="64">
        <f>10^(-3)*Albuquerque!$C$189</f>
        <v>251.79690299999999</v>
      </c>
      <c r="L276" s="64">
        <f>10^(-3)*Seattle!$C$189</f>
        <v>239.97558100000001</v>
      </c>
      <c r="M276" s="64">
        <f>10^(-3)*Chicago!$C$189</f>
        <v>240.67718600000001</v>
      </c>
      <c r="N276" s="64">
        <f>10^(-3)*Boulder!$C$189</f>
        <v>230.70126400000001</v>
      </c>
      <c r="O276" s="64">
        <f>10^(-3)*Minneapolis!$C$189</f>
        <v>239.23086499999999</v>
      </c>
      <c r="P276" s="64">
        <f>10^(-3)*Helena!$C$189</f>
        <v>222.353353</v>
      </c>
      <c r="Q276" s="64">
        <f>10^(-3)*Duluth!$C$189</f>
        <v>223.494429</v>
      </c>
      <c r="R276" s="64">
        <f>10^(-3)*Fairbanks!$C$189</f>
        <v>180.63541800000002</v>
      </c>
    </row>
    <row r="277" spans="1:18">
      <c r="A277" s="51"/>
      <c r="B277" s="67" t="s">
        <v>290</v>
      </c>
      <c r="C277" s="64">
        <f>10^(-3)*Miami!$C$190</f>
        <v>279.210375</v>
      </c>
      <c r="D277" s="64">
        <f>10^(-3)*Houston!$C$190</f>
        <v>270.55467599999997</v>
      </c>
      <c r="E277" s="64">
        <f>10^(-3)*Phoenix!$C$190</f>
        <v>278.34678700000001</v>
      </c>
      <c r="F277" s="64">
        <f>10^(-3)*Atlanta!$C$190</f>
        <v>259.62488100000002</v>
      </c>
      <c r="G277" s="64">
        <f>10^(-3)*LosAngeles!$C$190</f>
        <v>236.98499900000002</v>
      </c>
      <c r="H277" s="64">
        <f>10^(-3)*LasVegas!$C$190</f>
        <v>268.11602199999999</v>
      </c>
      <c r="I277" s="64">
        <f>10^(-3)*SanFrancisco!$C$190</f>
        <v>219.06739300000001</v>
      </c>
      <c r="J277" s="64">
        <f>10^(-3)*Baltimore!$C$190</f>
        <v>244.925704</v>
      </c>
      <c r="K277" s="64">
        <f>10^(-3)*Albuquerque!$C$190</f>
        <v>235.54433900000001</v>
      </c>
      <c r="L277" s="64">
        <f>10^(-3)*Seattle!$C$190</f>
        <v>193.56665000000001</v>
      </c>
      <c r="M277" s="64">
        <f>10^(-3)*Chicago!$C$190</f>
        <v>219.398594</v>
      </c>
      <c r="N277" s="64">
        <f>10^(-3)*Boulder!$C$190</f>
        <v>222.91997599999999</v>
      </c>
      <c r="O277" s="64">
        <f>10^(-3)*Minneapolis!$C$190</f>
        <v>199.95092000000002</v>
      </c>
      <c r="P277" s="64">
        <f>10^(-3)*Helena!$C$190</f>
        <v>198.96462100000002</v>
      </c>
      <c r="Q277" s="64">
        <f>10^(-3)*Duluth!$C$190</f>
        <v>178.52735000000001</v>
      </c>
      <c r="R277" s="64">
        <f>10^(-3)*Fairbanks!$C$190</f>
        <v>176.55181899999999</v>
      </c>
    </row>
    <row r="278" spans="1:18">
      <c r="A278" s="51"/>
      <c r="B278" s="67" t="s">
        <v>291</v>
      </c>
      <c r="C278" s="64">
        <f>10^(-3)*Miami!$C$191</f>
        <v>265.35908799999999</v>
      </c>
      <c r="D278" s="64">
        <f>10^(-3)*Houston!$C$191</f>
        <v>253.419465</v>
      </c>
      <c r="E278" s="64">
        <f>10^(-3)*Phoenix!$C$191</f>
        <v>259.49841300000003</v>
      </c>
      <c r="F278" s="64">
        <f>10^(-3)*Atlanta!$C$191</f>
        <v>226.570528</v>
      </c>
      <c r="G278" s="64">
        <f>10^(-3)*LosAngeles!$C$191</f>
        <v>226.641366</v>
      </c>
      <c r="H278" s="64">
        <f>10^(-3)*LasVegas!$C$191</f>
        <v>214.51637100000002</v>
      </c>
      <c r="I278" s="64">
        <f>10^(-3)*SanFrancisco!$C$191</f>
        <v>170.27127299999998</v>
      </c>
      <c r="J278" s="64">
        <f>10^(-3)*Baltimore!$C$191</f>
        <v>227.65848000000003</v>
      </c>
      <c r="K278" s="64">
        <f>10^(-3)*Albuquerque!$C$191</f>
        <v>185.070842</v>
      </c>
      <c r="L278" s="64">
        <f>10^(-3)*Seattle!$C$191</f>
        <v>172.25282199999998</v>
      </c>
      <c r="M278" s="64">
        <f>10^(-3)*Chicago!$C$191</f>
        <v>214.41938200000001</v>
      </c>
      <c r="N278" s="64">
        <f>10^(-3)*Boulder!$C$191</f>
        <v>187.068837</v>
      </c>
      <c r="O278" s="64">
        <f>10^(-3)*Minneapolis!$C$191</f>
        <v>181.355707</v>
      </c>
      <c r="P278" s="64">
        <f>10^(-3)*Helena!$C$191</f>
        <v>172.84493700000002</v>
      </c>
      <c r="Q278" s="64">
        <f>10^(-3)*Duluth!$C$191</f>
        <v>170.99452500000001</v>
      </c>
      <c r="R278" s="64">
        <f>10^(-3)*Fairbanks!$C$191</f>
        <v>176.55181899999999</v>
      </c>
    </row>
    <row r="279" spans="1:18">
      <c r="A279" s="51"/>
      <c r="B279" s="67" t="s">
        <v>292</v>
      </c>
      <c r="C279" s="64">
        <f>10^(-3)*Miami!$C$192</f>
        <v>254.69156000000001</v>
      </c>
      <c r="D279" s="64">
        <f>10^(-3)*Houston!$C$192</f>
        <v>241.493955</v>
      </c>
      <c r="E279" s="64">
        <f>10^(-3)*Phoenix!$C$192</f>
        <v>226.91216900000001</v>
      </c>
      <c r="F279" s="64">
        <f>10^(-3)*Atlanta!$C$192</f>
        <v>207.50802100000001</v>
      </c>
      <c r="G279" s="64">
        <f>10^(-3)*LosAngeles!$C$192</f>
        <v>227.51633799999999</v>
      </c>
      <c r="H279" s="64">
        <f>10^(-3)*LasVegas!$C$192</f>
        <v>207.04589000000001</v>
      </c>
      <c r="I279" s="64">
        <f>10^(-3)*SanFrancisco!$C$192</f>
        <v>167.76400099999998</v>
      </c>
      <c r="J279" s="64">
        <f>10^(-3)*Baltimore!$C$192</f>
        <v>180.25478000000001</v>
      </c>
      <c r="K279" s="64">
        <f>10^(-3)*Albuquerque!$C$192</f>
        <v>177.58086499999999</v>
      </c>
      <c r="L279" s="64">
        <f>10^(-3)*Seattle!$C$192</f>
        <v>172.25282199999998</v>
      </c>
      <c r="M279" s="64">
        <f>10^(-3)*Chicago!$C$192</f>
        <v>170.50808300000003</v>
      </c>
      <c r="N279" s="64">
        <f>10^(-3)*Boulder!$C$192</f>
        <v>173.32457099999999</v>
      </c>
      <c r="O279" s="64">
        <f>10^(-3)*Minneapolis!$C$192</f>
        <v>171.60510600000001</v>
      </c>
      <c r="P279" s="64">
        <f>10^(-3)*Helena!$C$192</f>
        <v>172.84493700000002</v>
      </c>
      <c r="Q279" s="64">
        <f>10^(-3)*Duluth!$C$192</f>
        <v>170.65408400000001</v>
      </c>
      <c r="R279" s="64">
        <f>10^(-3)*Fairbanks!$C$192</f>
        <v>176.55181899999999</v>
      </c>
    </row>
    <row r="280" spans="1:18">
      <c r="A280" s="51"/>
      <c r="B280" s="67" t="s">
        <v>293</v>
      </c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1:18">
      <c r="A281" s="51"/>
      <c r="B281" s="55" t="s">
        <v>282</v>
      </c>
      <c r="C281" s="64" t="str">
        <f>Miami!$D$181</f>
        <v>23-JAN-16:10</v>
      </c>
      <c r="D281" s="64" t="str">
        <f>Houston!$D$181</f>
        <v>03-JAN-13:00</v>
      </c>
      <c r="E281" s="64" t="str">
        <f>Phoenix!$D$181</f>
        <v>26-JAN-16:10</v>
      </c>
      <c r="F281" s="64" t="str">
        <f>Atlanta!$D$181</f>
        <v>23-JAN-16:10</v>
      </c>
      <c r="G281" s="64" t="str">
        <f>LosAngeles!$D$181</f>
        <v>26-JAN-13:09</v>
      </c>
      <c r="H281" s="64" t="str">
        <f>LasVegas!$D$181</f>
        <v>18-JAN-13:30</v>
      </c>
      <c r="I281" s="64" t="str">
        <f>SanFrancisco!$D$181</f>
        <v>27-JAN-08:00</v>
      </c>
      <c r="J281" s="64" t="str">
        <f>Baltimore!$D$181</f>
        <v>05-JAN-13:00</v>
      </c>
      <c r="K281" s="64" t="str">
        <f>Albuquerque!$D$181</f>
        <v>02-JAN-08:09</v>
      </c>
      <c r="L281" s="64" t="str">
        <f>Seattle!$D$181</f>
        <v>02-JAN-08:09</v>
      </c>
      <c r="M281" s="64" t="str">
        <f>Chicago!$D$181</f>
        <v>17-JAN-08:00</v>
      </c>
      <c r="N281" s="64" t="str">
        <f>Boulder!$D$181</f>
        <v>25-JAN-08:00</v>
      </c>
      <c r="O281" s="64" t="str">
        <f>Minneapolis!$D$181</f>
        <v>02-JAN-08:09</v>
      </c>
      <c r="P281" s="64" t="str">
        <f>Helena!$D$181</f>
        <v>02-JAN-08:09</v>
      </c>
      <c r="Q281" s="64" t="str">
        <f>Duluth!$D$181</f>
        <v>02-JAN-08:09</v>
      </c>
      <c r="R281" s="64" t="str">
        <f>Fairbanks!$D$181</f>
        <v>02-JAN-08:09</v>
      </c>
    </row>
    <row r="282" spans="1:18">
      <c r="A282" s="51"/>
      <c r="B282" s="55" t="s">
        <v>283</v>
      </c>
      <c r="C282" s="64" t="str">
        <f>Miami!$D$182</f>
        <v>22-FEB-13:00</v>
      </c>
      <c r="D282" s="64" t="str">
        <f>Houston!$D$182</f>
        <v>23-FEB-13:00</v>
      </c>
      <c r="E282" s="64" t="str">
        <f>Phoenix!$D$182</f>
        <v>28-FEB-16:10</v>
      </c>
      <c r="F282" s="64" t="str">
        <f>Atlanta!$D$182</f>
        <v>22-FEB-13:00</v>
      </c>
      <c r="G282" s="64" t="str">
        <f>LosAngeles!$D$182</f>
        <v>13-FEB-11:00</v>
      </c>
      <c r="H282" s="64" t="str">
        <f>LasVegas!$D$182</f>
        <v>08-FEB-13:00</v>
      </c>
      <c r="I282" s="64" t="str">
        <f>SanFrancisco!$D$182</f>
        <v>15-FEB-16:10</v>
      </c>
      <c r="J282" s="64" t="str">
        <f>Baltimore!$D$182</f>
        <v>16-FEB-13:00</v>
      </c>
      <c r="K282" s="64" t="str">
        <f>Albuquerque!$D$182</f>
        <v>14-FEB-16:10</v>
      </c>
      <c r="L282" s="64" t="str">
        <f>Seattle!$D$182</f>
        <v>22-FEB-08:50</v>
      </c>
      <c r="M282" s="64" t="str">
        <f>Chicago!$D$182</f>
        <v>28-FEB-08:00</v>
      </c>
      <c r="N282" s="64" t="str">
        <f>Boulder!$D$182</f>
        <v>23-FEB-08:00</v>
      </c>
      <c r="O282" s="64" t="str">
        <f>Minneapolis!$D$182</f>
        <v>16-FEB-08:00</v>
      </c>
      <c r="P282" s="64" t="str">
        <f>Helena!$D$182</f>
        <v>03-FEB-08:39</v>
      </c>
      <c r="Q282" s="64" t="str">
        <f>Duluth!$D$182</f>
        <v>28-FEB-08:00</v>
      </c>
      <c r="R282" s="64" t="str">
        <f>Fairbanks!$D$182</f>
        <v>01-FEB-08:09</v>
      </c>
    </row>
    <row r="283" spans="1:18">
      <c r="A283" s="51"/>
      <c r="B283" s="67" t="s">
        <v>284</v>
      </c>
      <c r="C283" s="64" t="str">
        <f>Miami!$D$183</f>
        <v>13-MAR-15:39</v>
      </c>
      <c r="D283" s="64" t="str">
        <f>Houston!$D$183</f>
        <v>27-MAR-15:30</v>
      </c>
      <c r="E283" s="64" t="str">
        <f>Phoenix!$D$183</f>
        <v>17-MAR-15:20</v>
      </c>
      <c r="F283" s="64" t="str">
        <f>Atlanta!$D$183</f>
        <v>28-MAR-15:39</v>
      </c>
      <c r="G283" s="64" t="str">
        <f>LosAngeles!$D$183</f>
        <v>30-MAR-12:39</v>
      </c>
      <c r="H283" s="64" t="str">
        <f>LasVegas!$D$183</f>
        <v>31-MAR-15:09</v>
      </c>
      <c r="I283" s="64" t="str">
        <f>SanFrancisco!$D$183</f>
        <v>01-MAR-08:00</v>
      </c>
      <c r="J283" s="64" t="str">
        <f>Baltimore!$D$183</f>
        <v>09-MAR-16:10</v>
      </c>
      <c r="K283" s="64" t="str">
        <f>Albuquerque!$D$183</f>
        <v>02-MAR-14:00</v>
      </c>
      <c r="L283" s="64" t="str">
        <f>Seattle!$D$183</f>
        <v>29-MAR-15:30</v>
      </c>
      <c r="M283" s="64" t="str">
        <f>Chicago!$D$183</f>
        <v>31-MAR-15:09</v>
      </c>
      <c r="N283" s="64" t="str">
        <f>Boulder!$D$183</f>
        <v>30-MAR-15:00</v>
      </c>
      <c r="O283" s="64" t="str">
        <f>Minneapolis!$D$183</f>
        <v>23-MAR-15:30</v>
      </c>
      <c r="P283" s="64" t="str">
        <f>Helena!$D$183</f>
        <v>30-MAR-15:00</v>
      </c>
      <c r="Q283" s="64" t="str">
        <f>Duluth!$D$183</f>
        <v>22-MAR-07:40</v>
      </c>
      <c r="R283" s="64" t="str">
        <f>Fairbanks!$D$183</f>
        <v>01-MAR-08:09</v>
      </c>
    </row>
    <row r="284" spans="1:18">
      <c r="A284" s="51"/>
      <c r="B284" s="67" t="s">
        <v>285</v>
      </c>
      <c r="C284" s="64" t="str">
        <f>Miami!$D$184</f>
        <v>03-APR-15:09</v>
      </c>
      <c r="D284" s="64" t="str">
        <f>Houston!$D$184</f>
        <v>17-APR-15:39</v>
      </c>
      <c r="E284" s="64" t="str">
        <f>Phoenix!$D$184</f>
        <v>26-APR-15:30</v>
      </c>
      <c r="F284" s="64" t="str">
        <f>Atlanta!$D$184</f>
        <v>14-APR-15:00</v>
      </c>
      <c r="G284" s="64" t="str">
        <f>LosAngeles!$D$184</f>
        <v>11-APR-15:00</v>
      </c>
      <c r="H284" s="64" t="str">
        <f>LasVegas!$D$184</f>
        <v>21-APR-15:09</v>
      </c>
      <c r="I284" s="64" t="str">
        <f>SanFrancisco!$D$184</f>
        <v>13-APR-15:09</v>
      </c>
      <c r="J284" s="64" t="str">
        <f>Baltimore!$D$184</f>
        <v>05-APR-15:39</v>
      </c>
      <c r="K284" s="64" t="str">
        <f>Albuquerque!$D$184</f>
        <v>21-APR-15:30</v>
      </c>
      <c r="L284" s="64" t="str">
        <f>Seattle!$D$184</f>
        <v>27-APR-07:49</v>
      </c>
      <c r="M284" s="64" t="str">
        <f>Chicago!$D$184</f>
        <v>07-APR-14:00</v>
      </c>
      <c r="N284" s="64" t="str">
        <f>Boulder!$D$184</f>
        <v>26-APR-15:00</v>
      </c>
      <c r="O284" s="64" t="str">
        <f>Minneapolis!$D$184</f>
        <v>14-APR-15:00</v>
      </c>
      <c r="P284" s="64" t="str">
        <f>Helena!$D$184</f>
        <v>14-APR-07:00</v>
      </c>
      <c r="Q284" s="64" t="str">
        <f>Duluth!$D$184</f>
        <v>04-APR-15:30</v>
      </c>
      <c r="R284" s="64" t="str">
        <f>Fairbanks!$D$184</f>
        <v>25-APR-15:00</v>
      </c>
    </row>
    <row r="285" spans="1:18">
      <c r="A285" s="51"/>
      <c r="B285" s="67" t="s">
        <v>279</v>
      </c>
      <c r="C285" s="64" t="str">
        <f>Miami!$D$185</f>
        <v>15-MAY-15:00</v>
      </c>
      <c r="D285" s="64" t="str">
        <f>Houston!$D$185</f>
        <v>18-MAY-15:30</v>
      </c>
      <c r="E285" s="64" t="str">
        <f>Phoenix!$D$185</f>
        <v>30-MAY-15:00</v>
      </c>
      <c r="F285" s="64" t="str">
        <f>Atlanta!$D$185</f>
        <v>15-MAY-15:09</v>
      </c>
      <c r="G285" s="64" t="str">
        <f>LosAngeles!$D$185</f>
        <v>30-MAY-10:20</v>
      </c>
      <c r="H285" s="64" t="str">
        <f>LasVegas!$D$185</f>
        <v>31-MAY-15:00</v>
      </c>
      <c r="I285" s="64" t="str">
        <f>SanFrancisco!$D$185</f>
        <v>17-MAY-13:00</v>
      </c>
      <c r="J285" s="64" t="str">
        <f>Baltimore!$D$185</f>
        <v>31-MAY-15:39</v>
      </c>
      <c r="K285" s="64" t="str">
        <f>Albuquerque!$D$185</f>
        <v>31-MAY-15:00</v>
      </c>
      <c r="L285" s="64" t="str">
        <f>Seattle!$D$185</f>
        <v>04-MAY-15:09</v>
      </c>
      <c r="M285" s="64" t="str">
        <f>Chicago!$D$185</f>
        <v>30-MAY-15:00</v>
      </c>
      <c r="N285" s="64" t="str">
        <f>Boulder!$D$185</f>
        <v>23-MAY-15:00</v>
      </c>
      <c r="O285" s="64" t="str">
        <f>Minneapolis!$D$185</f>
        <v>31-MAY-12:09</v>
      </c>
      <c r="P285" s="64" t="str">
        <f>Helena!$D$185</f>
        <v>16-MAY-15:00</v>
      </c>
      <c r="Q285" s="64" t="str">
        <f>Duluth!$D$185</f>
        <v>31-MAY-15:00</v>
      </c>
      <c r="R285" s="64" t="str">
        <f>Fairbanks!$D$185</f>
        <v>24-MAY-15:09</v>
      </c>
    </row>
    <row r="286" spans="1:18">
      <c r="A286" s="51"/>
      <c r="B286" s="67" t="s">
        <v>286</v>
      </c>
      <c r="C286" s="64" t="str">
        <f>Miami!$D$186</f>
        <v>27-JUN-15:20</v>
      </c>
      <c r="D286" s="64" t="str">
        <f>Houston!$D$186</f>
        <v>13-JUN-15:20</v>
      </c>
      <c r="E286" s="64" t="str">
        <f>Phoenix!$D$186</f>
        <v>28-JUN-15:00</v>
      </c>
      <c r="F286" s="64" t="str">
        <f>Atlanta!$D$186</f>
        <v>19-JUN-15:09</v>
      </c>
      <c r="G286" s="64" t="str">
        <f>LosAngeles!$D$186</f>
        <v>28-JUN-12:00</v>
      </c>
      <c r="H286" s="64" t="str">
        <f>LasVegas!$D$186</f>
        <v>27-JUN-15:00</v>
      </c>
      <c r="I286" s="64" t="str">
        <f>SanFrancisco!$D$186</f>
        <v>16-JUN-15:09</v>
      </c>
      <c r="J286" s="64" t="str">
        <f>Baltimore!$D$186</f>
        <v>30-JUN-15:00</v>
      </c>
      <c r="K286" s="64" t="str">
        <f>Albuquerque!$D$186</f>
        <v>29-JUN-15:20</v>
      </c>
      <c r="L286" s="64" t="str">
        <f>Seattle!$D$186</f>
        <v>28-JUN-15:09</v>
      </c>
      <c r="M286" s="64" t="str">
        <f>Chicago!$D$186</f>
        <v>08-JUN-12:00</v>
      </c>
      <c r="N286" s="64" t="str">
        <f>Boulder!$D$186</f>
        <v>27-JUN-15:39</v>
      </c>
      <c r="O286" s="64" t="str">
        <f>Minneapolis!$D$186</f>
        <v>29-JUN-15:00</v>
      </c>
      <c r="P286" s="64" t="str">
        <f>Helena!$D$186</f>
        <v>26-JUN-15:09</v>
      </c>
      <c r="Q286" s="64" t="str">
        <f>Duluth!$D$186</f>
        <v>14-JUN-15:00</v>
      </c>
      <c r="R286" s="64" t="str">
        <f>Fairbanks!$D$186</f>
        <v>21-JUN-15:00</v>
      </c>
    </row>
    <row r="287" spans="1:18">
      <c r="A287" s="51"/>
      <c r="B287" s="67" t="s">
        <v>287</v>
      </c>
      <c r="C287" s="64" t="str">
        <f>Miami!$D$187</f>
        <v>03-JUL-15:20</v>
      </c>
      <c r="D287" s="64" t="str">
        <f>Houston!$D$187</f>
        <v>31-JUL-15:09</v>
      </c>
      <c r="E287" s="64" t="str">
        <f>Phoenix!$D$187</f>
        <v>11-JUL-15:00</v>
      </c>
      <c r="F287" s="64" t="str">
        <f>Atlanta!$D$187</f>
        <v>03-JUL-15:30</v>
      </c>
      <c r="G287" s="64" t="str">
        <f>LosAngeles!$D$187</f>
        <v>24-JUL-15:09</v>
      </c>
      <c r="H287" s="64" t="str">
        <f>LasVegas!$D$187</f>
        <v>24-JUL-15:00</v>
      </c>
      <c r="I287" s="64" t="str">
        <f>SanFrancisco!$D$187</f>
        <v>03-JUL-12:00</v>
      </c>
      <c r="J287" s="64" t="str">
        <f>Baltimore!$D$187</f>
        <v>25-JUL-12:00</v>
      </c>
      <c r="K287" s="64" t="str">
        <f>Albuquerque!$D$187</f>
        <v>31-JUL-15:09</v>
      </c>
      <c r="L287" s="64" t="str">
        <f>Seattle!$D$187</f>
        <v>24-JUL-15:09</v>
      </c>
      <c r="M287" s="64" t="str">
        <f>Chicago!$D$187</f>
        <v>03-JUL-15:09</v>
      </c>
      <c r="N287" s="64" t="str">
        <f>Boulder!$D$187</f>
        <v>17-JUL-15:30</v>
      </c>
      <c r="O287" s="64" t="str">
        <f>Minneapolis!$D$187</f>
        <v>13-JUL-15:00</v>
      </c>
      <c r="P287" s="64" t="str">
        <f>Helena!$D$187</f>
        <v>21-JUL-15:00</v>
      </c>
      <c r="Q287" s="64" t="str">
        <f>Duluth!$D$187</f>
        <v>06-JUL-15:00</v>
      </c>
      <c r="R287" s="64" t="str">
        <f>Fairbanks!$D$187</f>
        <v>21-JUL-15:00</v>
      </c>
    </row>
    <row r="288" spans="1:18">
      <c r="A288" s="51"/>
      <c r="B288" s="67" t="s">
        <v>288</v>
      </c>
      <c r="C288" s="64" t="str">
        <f>Miami!$D$188</f>
        <v>21-AUG-15:09</v>
      </c>
      <c r="D288" s="64" t="str">
        <f>Houston!$D$188</f>
        <v>28-AUG-15:30</v>
      </c>
      <c r="E288" s="64" t="str">
        <f>Phoenix!$D$188</f>
        <v>01-AUG-15:00</v>
      </c>
      <c r="F288" s="64" t="str">
        <f>Atlanta!$D$188</f>
        <v>14-AUG-15:30</v>
      </c>
      <c r="G288" s="64" t="str">
        <f>LosAngeles!$D$188</f>
        <v>09-AUG-14:09</v>
      </c>
      <c r="H288" s="64" t="str">
        <f>LasVegas!$D$188</f>
        <v>04-AUG-15:20</v>
      </c>
      <c r="I288" s="64" t="str">
        <f>SanFrancisco!$D$188</f>
        <v>15-AUG-12:09</v>
      </c>
      <c r="J288" s="64" t="str">
        <f>Baltimore!$D$188</f>
        <v>17-AUG-15:09</v>
      </c>
      <c r="K288" s="64" t="str">
        <f>Albuquerque!$D$188</f>
        <v>01-AUG-15:09</v>
      </c>
      <c r="L288" s="64" t="str">
        <f>Seattle!$D$188</f>
        <v>07-AUG-15:09</v>
      </c>
      <c r="M288" s="64" t="str">
        <f>Chicago!$D$188</f>
        <v>04-AUG-15:39</v>
      </c>
      <c r="N288" s="64" t="str">
        <f>Boulder!$D$188</f>
        <v>30-AUG-12:00</v>
      </c>
      <c r="O288" s="64" t="str">
        <f>Minneapolis!$D$188</f>
        <v>25-AUG-15:00</v>
      </c>
      <c r="P288" s="64" t="str">
        <f>Helena!$D$188</f>
        <v>09-AUG-15:00</v>
      </c>
      <c r="Q288" s="64" t="str">
        <f>Duluth!$D$188</f>
        <v>11-AUG-15:30</v>
      </c>
      <c r="R288" s="64" t="str">
        <f>Fairbanks!$D$188</f>
        <v>15-AUG-15:09</v>
      </c>
    </row>
    <row r="289" spans="1:18">
      <c r="A289" s="51"/>
      <c r="B289" s="67" t="s">
        <v>289</v>
      </c>
      <c r="C289" s="64" t="str">
        <f>Miami!$D$189</f>
        <v>11-SEP-15:09</v>
      </c>
      <c r="D289" s="64" t="str">
        <f>Houston!$D$189</f>
        <v>15-SEP-15:09</v>
      </c>
      <c r="E289" s="64" t="str">
        <f>Phoenix!$D$189</f>
        <v>11-SEP-15:00</v>
      </c>
      <c r="F289" s="64" t="str">
        <f>Atlanta!$D$189</f>
        <v>11-SEP-12:00</v>
      </c>
      <c r="G289" s="64" t="str">
        <f>LosAngeles!$D$189</f>
        <v>25-SEP-12:00</v>
      </c>
      <c r="H289" s="64" t="str">
        <f>LasVegas!$D$189</f>
        <v>01-SEP-15:09</v>
      </c>
      <c r="I289" s="64" t="str">
        <f>SanFrancisco!$D$189</f>
        <v>28-SEP-15:09</v>
      </c>
      <c r="J289" s="64" t="str">
        <f>Baltimore!$D$189</f>
        <v>08-SEP-15:09</v>
      </c>
      <c r="K289" s="64" t="str">
        <f>Albuquerque!$D$189</f>
        <v>05-SEP-13:50</v>
      </c>
      <c r="L289" s="64" t="str">
        <f>Seattle!$D$189</f>
        <v>01-SEP-15:30</v>
      </c>
      <c r="M289" s="64" t="str">
        <f>Chicago!$D$189</f>
        <v>05-SEP-15:09</v>
      </c>
      <c r="N289" s="64" t="str">
        <f>Boulder!$D$189</f>
        <v>06-SEP-15:09</v>
      </c>
      <c r="O289" s="64" t="str">
        <f>Minneapolis!$D$189</f>
        <v>14-SEP-15:09</v>
      </c>
      <c r="P289" s="64" t="str">
        <f>Helena!$D$189</f>
        <v>01-SEP-15:00</v>
      </c>
      <c r="Q289" s="64" t="str">
        <f>Duluth!$D$189</f>
        <v>07-SEP-15:09</v>
      </c>
      <c r="R289" s="64" t="str">
        <f>Fairbanks!$D$189</f>
        <v>07-SEP-15:00</v>
      </c>
    </row>
    <row r="290" spans="1:18">
      <c r="A290" s="51"/>
      <c r="B290" s="67" t="s">
        <v>290</v>
      </c>
      <c r="C290" s="64" t="str">
        <f>Miami!$D$190</f>
        <v>06-OCT-15:30</v>
      </c>
      <c r="D290" s="64" t="str">
        <f>Houston!$D$190</f>
        <v>06-OCT-15:00</v>
      </c>
      <c r="E290" s="64" t="str">
        <f>Phoenix!$D$190</f>
        <v>02-OCT-15:09</v>
      </c>
      <c r="F290" s="64" t="str">
        <f>Atlanta!$D$190</f>
        <v>12-OCT-15:00</v>
      </c>
      <c r="G290" s="64" t="str">
        <f>LosAngeles!$D$190</f>
        <v>05-OCT-12:00</v>
      </c>
      <c r="H290" s="64" t="str">
        <f>LasVegas!$D$190</f>
        <v>03-OCT-15:09</v>
      </c>
      <c r="I290" s="64" t="str">
        <f>SanFrancisco!$D$190</f>
        <v>31-OCT-12:00</v>
      </c>
      <c r="J290" s="64" t="str">
        <f>Baltimore!$D$190</f>
        <v>12-OCT-15:09</v>
      </c>
      <c r="K290" s="64" t="str">
        <f>Albuquerque!$D$190</f>
        <v>13-OCT-15:09</v>
      </c>
      <c r="L290" s="64" t="str">
        <f>Seattle!$D$190</f>
        <v>17-OCT-12:00</v>
      </c>
      <c r="M290" s="64" t="str">
        <f>Chicago!$D$190</f>
        <v>31-OCT-12:00</v>
      </c>
      <c r="N290" s="64" t="str">
        <f>Boulder!$D$190</f>
        <v>05-OCT-15:09</v>
      </c>
      <c r="O290" s="64" t="str">
        <f>Minneapolis!$D$190</f>
        <v>06-OCT-15:09</v>
      </c>
      <c r="P290" s="64" t="str">
        <f>Helena!$D$190</f>
        <v>06-OCT-15:00</v>
      </c>
      <c r="Q290" s="64" t="str">
        <f>Duluth!$D$190</f>
        <v>06-OCT-15:09</v>
      </c>
      <c r="R290" s="64" t="str">
        <f>Fairbanks!$D$190</f>
        <v>03-OCT-07:10</v>
      </c>
    </row>
    <row r="291" spans="1:18">
      <c r="A291" s="51"/>
      <c r="B291" s="67" t="s">
        <v>291</v>
      </c>
      <c r="C291" s="64" t="str">
        <f>Miami!$D$191</f>
        <v>07-NOV-13:00</v>
      </c>
      <c r="D291" s="64" t="str">
        <f>Houston!$D$191</f>
        <v>01-NOV-15:09</v>
      </c>
      <c r="E291" s="64" t="str">
        <f>Phoenix!$D$191</f>
        <v>13-NOV-13:00</v>
      </c>
      <c r="F291" s="64" t="str">
        <f>Atlanta!$D$191</f>
        <v>22-NOV-13:00</v>
      </c>
      <c r="G291" s="64" t="str">
        <f>LosAngeles!$D$191</f>
        <v>20-NOV-13:50</v>
      </c>
      <c r="H291" s="64" t="str">
        <f>LasVegas!$D$191</f>
        <v>10-NOV-13:00</v>
      </c>
      <c r="I291" s="64" t="str">
        <f>SanFrancisco!$D$191</f>
        <v>08-NOV-08:00</v>
      </c>
      <c r="J291" s="64" t="str">
        <f>Baltimore!$D$191</f>
        <v>03-NOV-13:00</v>
      </c>
      <c r="K291" s="64" t="str">
        <f>Albuquerque!$D$191</f>
        <v>08-NOV-14:00</v>
      </c>
      <c r="L291" s="64" t="str">
        <f>Seattle!$D$191</f>
        <v>01-NOV-07:10</v>
      </c>
      <c r="M291" s="64" t="str">
        <f>Chicago!$D$191</f>
        <v>02-NOV-15:09</v>
      </c>
      <c r="N291" s="64" t="str">
        <f>Boulder!$D$191</f>
        <v>10-NOV-13:00</v>
      </c>
      <c r="O291" s="64" t="str">
        <f>Minneapolis!$D$191</f>
        <v>02-NOV-15:09</v>
      </c>
      <c r="P291" s="64" t="str">
        <f>Helena!$D$191</f>
        <v>01-NOV-07:10</v>
      </c>
      <c r="Q291" s="64" t="str">
        <f>Duluth!$D$191</f>
        <v>09-NOV-08:30</v>
      </c>
      <c r="R291" s="64" t="str">
        <f>Fairbanks!$D$191</f>
        <v>01-NOV-07:10</v>
      </c>
    </row>
    <row r="292" spans="1:18">
      <c r="A292" s="51"/>
      <c r="B292" s="67" t="s">
        <v>292</v>
      </c>
      <c r="C292" s="64" t="str">
        <f>Miami!$D$192</f>
        <v>19-DEC-13:00</v>
      </c>
      <c r="D292" s="64" t="str">
        <f>Houston!$D$192</f>
        <v>19-DEC-15:20</v>
      </c>
      <c r="E292" s="64" t="str">
        <f>Phoenix!$D$192</f>
        <v>11-DEC-16:10</v>
      </c>
      <c r="F292" s="64" t="str">
        <f>Atlanta!$D$192</f>
        <v>05-DEC-13:00</v>
      </c>
      <c r="G292" s="64" t="str">
        <f>LosAngeles!$D$192</f>
        <v>19-DEC-13:09</v>
      </c>
      <c r="H292" s="64" t="str">
        <f>LasVegas!$D$192</f>
        <v>05-DEC-13:00</v>
      </c>
      <c r="I292" s="64" t="str">
        <f>SanFrancisco!$D$192</f>
        <v>15-DEC-08:00</v>
      </c>
      <c r="J292" s="64" t="str">
        <f>Baltimore!$D$192</f>
        <v>06-DEC-13:00</v>
      </c>
      <c r="K292" s="64" t="str">
        <f>Albuquerque!$D$192</f>
        <v>01-DEC-08:09</v>
      </c>
      <c r="L292" s="64" t="str">
        <f>Seattle!$D$192</f>
        <v>01-DEC-08:09</v>
      </c>
      <c r="M292" s="64" t="str">
        <f>Chicago!$D$192</f>
        <v>12-DEC-08:00</v>
      </c>
      <c r="N292" s="64" t="str">
        <f>Boulder!$D$192</f>
        <v>22-DEC-08:39</v>
      </c>
      <c r="O292" s="64" t="str">
        <f>Minneapolis!$D$192</f>
        <v>01-DEC-08:09</v>
      </c>
      <c r="P292" s="64" t="str">
        <f>Helena!$D$192</f>
        <v>15-DEC-08:09</v>
      </c>
      <c r="Q292" s="64" t="str">
        <f>Duluth!$D$192</f>
        <v>01-DEC-08:09</v>
      </c>
      <c r="R292" s="64" t="str">
        <f>Fairbanks!$D$192</f>
        <v>01-DEC-08:09</v>
      </c>
    </row>
    <row r="293" spans="1:18" s="74" customFormat="1">
      <c r="A293" s="69" t="s">
        <v>519</v>
      </c>
      <c r="B293" s="67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1:18" s="74" customFormat="1">
      <c r="A294" s="51"/>
      <c r="B294" s="79" t="s">
        <v>520</v>
      </c>
      <c r="C294" s="75">
        <f>Miami!$B$4</f>
        <v>11726.34</v>
      </c>
      <c r="D294" s="75">
        <f>Houston!$B$4</f>
        <v>12174.82</v>
      </c>
      <c r="E294" s="75">
        <f>Phoenix!$B$4</f>
        <v>11034.83</v>
      </c>
      <c r="F294" s="75">
        <f>Atlanta!$B$4</f>
        <v>10786.02</v>
      </c>
      <c r="G294" s="75">
        <f>LosAngeles!$B$4</f>
        <v>7937.15</v>
      </c>
      <c r="H294" s="75">
        <f>LasVegas!$B$4</f>
        <v>11465.74</v>
      </c>
      <c r="I294" s="75">
        <f>SanFrancisco!$B$4</f>
        <v>7528.45</v>
      </c>
      <c r="J294" s="75">
        <f>Baltimore!$B$4</f>
        <v>11197.54</v>
      </c>
      <c r="K294" s="75">
        <f>Albuquerque!$B$4</f>
        <v>9842.5499999999993</v>
      </c>
      <c r="L294" s="75">
        <f>Seattle!$B$4</f>
        <v>4974.1899999999996</v>
      </c>
      <c r="M294" s="75">
        <f>Chicago!$B$4</f>
        <v>10588.03</v>
      </c>
      <c r="N294" s="75">
        <f>Boulder!$B$4</f>
        <v>9443.1200000000008</v>
      </c>
      <c r="O294" s="75">
        <f>Minneapolis!$B$4</f>
        <v>10829.04</v>
      </c>
      <c r="P294" s="75">
        <f>Helena!$B$4</f>
        <v>10020.6</v>
      </c>
      <c r="Q294" s="75">
        <f>Duluth!$B$4</f>
        <v>10858.66</v>
      </c>
      <c r="R294" s="75">
        <f>Fairbanks!$B$4</f>
        <v>13353.23</v>
      </c>
    </row>
    <row r="295" spans="1:18" s="74" customFormat="1">
      <c r="A295" s="51"/>
      <c r="B295" s="80" t="s">
        <v>521</v>
      </c>
      <c r="C295" s="75">
        <f>Miami!$C$4</f>
        <v>2353.65</v>
      </c>
      <c r="D295" s="75">
        <f>Houston!$C$4</f>
        <v>2443.67</v>
      </c>
      <c r="E295" s="75">
        <f>Phoenix!$C$4</f>
        <v>2214.86</v>
      </c>
      <c r="F295" s="75">
        <f>Atlanta!$C$4</f>
        <v>2164.92</v>
      </c>
      <c r="G295" s="75">
        <f>LosAngeles!$C$4</f>
        <v>1593.11</v>
      </c>
      <c r="H295" s="75">
        <f>LasVegas!$C$4</f>
        <v>2301.35</v>
      </c>
      <c r="I295" s="75">
        <f>SanFrancisco!$C$4</f>
        <v>1511.07</v>
      </c>
      <c r="J295" s="75">
        <f>Baltimore!$C$4</f>
        <v>2247.5100000000002</v>
      </c>
      <c r="K295" s="75">
        <f>Albuquerque!$C$4</f>
        <v>1975.55</v>
      </c>
      <c r="L295" s="75">
        <f>Seattle!$C$4</f>
        <v>998.4</v>
      </c>
      <c r="M295" s="75">
        <f>Chicago!$C$4</f>
        <v>2125.1799999999998</v>
      </c>
      <c r="N295" s="75">
        <f>Boulder!$C$4</f>
        <v>1895.38</v>
      </c>
      <c r="O295" s="75">
        <f>Minneapolis!$C$4</f>
        <v>2173.5500000000002</v>
      </c>
      <c r="P295" s="75">
        <f>Helena!$C$4</f>
        <v>2011.29</v>
      </c>
      <c r="Q295" s="75">
        <f>Duluth!$C$4</f>
        <v>2179.5</v>
      </c>
      <c r="R295" s="75">
        <f>Fairbanks!$C$4</f>
        <v>2680.2</v>
      </c>
    </row>
    <row r="296" spans="1:18">
      <c r="A296" s="69" t="s">
        <v>294</v>
      </c>
      <c r="B296" s="70"/>
    </row>
    <row r="297" spans="1:18">
      <c r="A297" s="69"/>
      <c r="B297" s="71" t="s">
        <v>71</v>
      </c>
      <c r="C297" s="57">
        <f>Miami!$G$14</f>
        <v>0</v>
      </c>
      <c r="D297" s="57">
        <f>Houston!$G$14</f>
        <v>0</v>
      </c>
      <c r="E297" s="57">
        <f>Phoenix!$G$14</f>
        <v>0</v>
      </c>
      <c r="F297" s="57">
        <f>Atlanta!$G$14</f>
        <v>0</v>
      </c>
      <c r="G297" s="57">
        <f>LosAngeles!$G$14</f>
        <v>0</v>
      </c>
      <c r="H297" s="57">
        <f>LasVegas!$G$14</f>
        <v>0</v>
      </c>
      <c r="I297" s="57">
        <f>SanFrancisco!$G$14</f>
        <v>0</v>
      </c>
      <c r="J297" s="57">
        <f>Baltimore!$G$14</f>
        <v>0</v>
      </c>
      <c r="K297" s="57">
        <f>Albuquerque!$G$14</f>
        <v>0</v>
      </c>
      <c r="L297" s="57">
        <f>Seattle!$G$14</f>
        <v>0</v>
      </c>
      <c r="M297" s="57">
        <f>Chicago!$G$14</f>
        <v>0</v>
      </c>
      <c r="N297" s="57">
        <f>Boulder!$G$14</f>
        <v>0</v>
      </c>
      <c r="O297" s="57">
        <f>Minneapolis!$G$14</f>
        <v>0</v>
      </c>
      <c r="P297" s="57">
        <f>Helena!$G$14</f>
        <v>0</v>
      </c>
      <c r="Q297" s="57">
        <f>Duluth!$G$14</f>
        <v>0</v>
      </c>
      <c r="R297" s="57">
        <f>Fairbanks!$G$14</f>
        <v>0</v>
      </c>
    </row>
    <row r="298" spans="1:18">
      <c r="A298" s="69"/>
      <c r="B298" s="71" t="s">
        <v>85</v>
      </c>
      <c r="C298" s="57">
        <f>Miami!$G$21</f>
        <v>0</v>
      </c>
      <c r="D298" s="57">
        <f>Houston!$G$21</f>
        <v>0</v>
      </c>
      <c r="E298" s="57">
        <f>Phoenix!$G$21</f>
        <v>0</v>
      </c>
      <c r="F298" s="57">
        <f>Atlanta!$G$21</f>
        <v>0</v>
      </c>
      <c r="G298" s="57">
        <f>LosAngeles!$G$21</f>
        <v>0</v>
      </c>
      <c r="H298" s="57">
        <f>LasVegas!$G$21</f>
        <v>0</v>
      </c>
      <c r="I298" s="57">
        <f>SanFrancisco!$G$21</f>
        <v>0</v>
      </c>
      <c r="J298" s="57">
        <f>Baltimore!$G$21</f>
        <v>0</v>
      </c>
      <c r="K298" s="57">
        <f>Albuquerque!$G$21</f>
        <v>0</v>
      </c>
      <c r="L298" s="57">
        <f>Seattle!$G$21</f>
        <v>0</v>
      </c>
      <c r="M298" s="57">
        <f>Chicago!$G$21</f>
        <v>0</v>
      </c>
      <c r="N298" s="57">
        <f>Boulder!$G$21</f>
        <v>0</v>
      </c>
      <c r="O298" s="57">
        <f>Minneapolis!$G$21</f>
        <v>0</v>
      </c>
      <c r="P298" s="57">
        <f>Helena!$G$21</f>
        <v>0</v>
      </c>
      <c r="Q298" s="57">
        <f>Duluth!$G$21</f>
        <v>0</v>
      </c>
      <c r="R298" s="57">
        <f>Fairbanks!$G$21</f>
        <v>0</v>
      </c>
    </row>
    <row r="299" spans="1:18">
      <c r="A299" s="69"/>
      <c r="B299" s="71" t="s">
        <v>87</v>
      </c>
      <c r="C299" s="57">
        <f>Miami!$G$24</f>
        <v>174.59</v>
      </c>
      <c r="D299" s="57">
        <f>Houston!$G$24</f>
        <v>174.59</v>
      </c>
      <c r="E299" s="57">
        <f>Phoenix!$G$24</f>
        <v>174.59</v>
      </c>
      <c r="F299" s="57">
        <f>Atlanta!$G$24</f>
        <v>174.59</v>
      </c>
      <c r="G299" s="57">
        <f>LosAngeles!$G$24</f>
        <v>174.59</v>
      </c>
      <c r="H299" s="57">
        <f>LasVegas!$G$24</f>
        <v>174.59</v>
      </c>
      <c r="I299" s="57">
        <f>SanFrancisco!$G$24</f>
        <v>174.59</v>
      </c>
      <c r="J299" s="57">
        <f>Baltimore!$G$24</f>
        <v>174.59</v>
      </c>
      <c r="K299" s="57">
        <f>Albuquerque!$G$24</f>
        <v>174.59</v>
      </c>
      <c r="L299" s="57">
        <f>Seattle!$G$24</f>
        <v>174.59</v>
      </c>
      <c r="M299" s="57">
        <f>Chicago!$G$24</f>
        <v>174.59</v>
      </c>
      <c r="N299" s="57">
        <f>Boulder!$G$24</f>
        <v>174.59</v>
      </c>
      <c r="O299" s="57">
        <f>Minneapolis!$G$24</f>
        <v>174.59</v>
      </c>
      <c r="P299" s="57">
        <f>Helena!$G$24</f>
        <v>174.59</v>
      </c>
      <c r="Q299" s="57">
        <f>Duluth!$G$24</f>
        <v>174.59</v>
      </c>
      <c r="R299" s="57">
        <f>Fairbanks!$G$24</f>
        <v>174.59</v>
      </c>
    </row>
    <row r="300" spans="1:18">
      <c r="A300" s="69"/>
      <c r="B300" s="70" t="s">
        <v>295</v>
      </c>
      <c r="C300" s="57">
        <f>Miami!$G$28</f>
        <v>174.59</v>
      </c>
      <c r="D300" s="57">
        <f>Houston!$G$28</f>
        <v>174.59</v>
      </c>
      <c r="E300" s="57">
        <f>Phoenix!$G$28</f>
        <v>174.59</v>
      </c>
      <c r="F300" s="57">
        <f>Atlanta!$G$28</f>
        <v>174.59</v>
      </c>
      <c r="G300" s="57">
        <f>LosAngeles!$G$28</f>
        <v>174.59</v>
      </c>
      <c r="H300" s="57">
        <f>LasVegas!$G$28</f>
        <v>174.59</v>
      </c>
      <c r="I300" s="57">
        <f>SanFrancisco!$G$28</f>
        <v>174.59</v>
      </c>
      <c r="J300" s="57">
        <f>Baltimore!$G$28</f>
        <v>174.59</v>
      </c>
      <c r="K300" s="57">
        <f>Albuquerque!$G$28</f>
        <v>174.59</v>
      </c>
      <c r="L300" s="57">
        <f>Seattle!$G$28</f>
        <v>174.59</v>
      </c>
      <c r="M300" s="57">
        <f>Chicago!$G$28</f>
        <v>174.59</v>
      </c>
      <c r="N300" s="57">
        <f>Boulder!$G$28</f>
        <v>174.59</v>
      </c>
      <c r="O300" s="57">
        <f>Minneapolis!$G$28</f>
        <v>174.59</v>
      </c>
      <c r="P300" s="57">
        <f>Helena!$G$28</f>
        <v>174.59</v>
      </c>
      <c r="Q300" s="57">
        <f>Duluth!$G$28</f>
        <v>174.59</v>
      </c>
      <c r="R300" s="57">
        <f>Fairbanks!$G$28</f>
        <v>174.59</v>
      </c>
    </row>
    <row r="301" spans="1:18">
      <c r="A301" s="69" t="s">
        <v>296</v>
      </c>
      <c r="B301" s="71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>
      <c r="A302" s="51"/>
      <c r="B302" s="67" t="s">
        <v>297</v>
      </c>
      <c r="C302" s="57">
        <f>Miami!$H$176</f>
        <v>269087.31229999999</v>
      </c>
      <c r="D302" s="57">
        <f>Houston!$H$176</f>
        <v>308935.49819999997</v>
      </c>
      <c r="E302" s="57">
        <f>Phoenix!$H$176</f>
        <v>291463.7928</v>
      </c>
      <c r="F302" s="57">
        <f>Atlanta!$H$176</f>
        <v>270737.65120000002</v>
      </c>
      <c r="G302" s="57">
        <f>LosAngeles!$H$176</f>
        <v>83749.910699999993</v>
      </c>
      <c r="H302" s="57">
        <f>LasVegas!$H$176</f>
        <v>298497.58140000002</v>
      </c>
      <c r="I302" s="57">
        <f>SanFrancisco!$H$176</f>
        <v>80400.129700000005</v>
      </c>
      <c r="J302" s="57">
        <f>Baltimore!$H$176</f>
        <v>231302.3726</v>
      </c>
      <c r="K302" s="57">
        <f>Albuquerque!$H$176</f>
        <v>328538.48959999997</v>
      </c>
      <c r="L302" s="57">
        <f>Seattle!$H$176</f>
        <v>60819.023699999998</v>
      </c>
      <c r="M302" s="57">
        <f>Chicago!$H$176</f>
        <v>414883.34629999998</v>
      </c>
      <c r="N302" s="57">
        <f>Boulder!$H$176</f>
        <v>309867.70770000003</v>
      </c>
      <c r="O302" s="57">
        <f>Minneapolis!$H$176</f>
        <v>281688.40629999997</v>
      </c>
      <c r="P302" s="57">
        <f>Helena!$H$176</f>
        <v>276805.54930000001</v>
      </c>
      <c r="Q302" s="57">
        <f>Duluth!$H$176</f>
        <v>277457.6802</v>
      </c>
      <c r="R302" s="57">
        <f>Fairbanks!$H$176</f>
        <v>271278.78100000002</v>
      </c>
    </row>
    <row r="303" spans="1:18">
      <c r="A303" s="51"/>
      <c r="B303" s="55" t="s">
        <v>298</v>
      </c>
      <c r="C303" s="57">
        <f>Miami!$B$176</f>
        <v>623420.4804</v>
      </c>
      <c r="D303" s="57">
        <f>Houston!$B$176</f>
        <v>776362.29610000004</v>
      </c>
      <c r="E303" s="57">
        <f>Phoenix!$B$176</f>
        <v>686394.17890000006</v>
      </c>
      <c r="F303" s="57">
        <f>Atlanta!$B$176</f>
        <v>618608.76729999995</v>
      </c>
      <c r="G303" s="57">
        <f>LosAngeles!$B$176</f>
        <v>223898.18890000001</v>
      </c>
      <c r="H303" s="57">
        <f>LasVegas!$B$176</f>
        <v>708602.37840000005</v>
      </c>
      <c r="I303" s="57">
        <f>SanFrancisco!$B$176</f>
        <v>215518.17060000001</v>
      </c>
      <c r="J303" s="57">
        <f>Baltimore!$B$176</f>
        <v>526912.08389999997</v>
      </c>
      <c r="K303" s="57">
        <f>Albuquerque!$B$176</f>
        <v>769736.93279999995</v>
      </c>
      <c r="L303" s="57">
        <f>Seattle!$B$176</f>
        <v>149752.7028</v>
      </c>
      <c r="M303" s="57">
        <f>Chicago!$B$176</f>
        <v>967645.65800000005</v>
      </c>
      <c r="N303" s="57">
        <f>Boulder!$B$176</f>
        <v>728848.01890000002</v>
      </c>
      <c r="O303" s="57">
        <f>Minneapolis!$B$176</f>
        <v>664867.21089999995</v>
      </c>
      <c r="P303" s="57">
        <f>Helena!$B$176</f>
        <v>655416.82460000005</v>
      </c>
      <c r="Q303" s="57">
        <f>Duluth!$B$176</f>
        <v>659479.86410000001</v>
      </c>
      <c r="R303" s="57">
        <f>Fairbanks!$B$176</f>
        <v>704277.53390000004</v>
      </c>
    </row>
    <row r="304" spans="1:18">
      <c r="A304" s="51"/>
      <c r="B304" s="67" t="s">
        <v>299</v>
      </c>
      <c r="C304" s="57">
        <f>Miami!$C$176</f>
        <v>1098.0268000000001</v>
      </c>
      <c r="D304" s="57">
        <f>Houston!$C$176</f>
        <v>1016.8876</v>
      </c>
      <c r="E304" s="57">
        <f>Phoenix!$C$176</f>
        <v>1156.0838000000001</v>
      </c>
      <c r="F304" s="57">
        <f>Atlanta!$C$176</f>
        <v>1174.769</v>
      </c>
      <c r="G304" s="57">
        <f>LosAngeles!$C$176</f>
        <v>191.81229999999999</v>
      </c>
      <c r="H304" s="57">
        <f>LasVegas!$C$176</f>
        <v>1155.5282</v>
      </c>
      <c r="I304" s="57">
        <f>SanFrancisco!$C$176</f>
        <v>185.0274</v>
      </c>
      <c r="J304" s="57">
        <f>Baltimore!$C$176</f>
        <v>1013.4784</v>
      </c>
      <c r="K304" s="57">
        <f>Albuquerque!$C$176</f>
        <v>1332.1117999999999</v>
      </c>
      <c r="L304" s="57">
        <f>Seattle!$C$176</f>
        <v>219.8673</v>
      </c>
      <c r="M304" s="57">
        <f>Chicago!$C$176</f>
        <v>1714.8501000000001</v>
      </c>
      <c r="N304" s="57">
        <f>Boulder!$C$176</f>
        <v>1248.9257</v>
      </c>
      <c r="O304" s="57">
        <f>Minneapolis!$C$176</f>
        <v>1143.0842</v>
      </c>
      <c r="P304" s="57">
        <f>Helena!$C$176</f>
        <v>1111.8181999999999</v>
      </c>
      <c r="Q304" s="57">
        <f>Duluth!$C$176</f>
        <v>1113.4401</v>
      </c>
      <c r="R304" s="57">
        <f>Fairbanks!$C$176</f>
        <v>818.19989999999996</v>
      </c>
    </row>
    <row r="305" spans="1:18">
      <c r="A305" s="51"/>
      <c r="B305" s="67" t="s">
        <v>300</v>
      </c>
      <c r="C305" s="57">
        <f>Miami!$D$176</f>
        <v>4190.7385999999997</v>
      </c>
      <c r="D305" s="57">
        <f>Houston!$D$176</f>
        <v>4374.4350999999997</v>
      </c>
      <c r="E305" s="57">
        <f>Phoenix!$D$176</f>
        <v>3858.7622000000001</v>
      </c>
      <c r="F305" s="57">
        <f>Atlanta!$D$176</f>
        <v>3008.9013</v>
      </c>
      <c r="G305" s="57">
        <f>LosAngeles!$D$176</f>
        <v>2051.279</v>
      </c>
      <c r="H305" s="57">
        <f>LasVegas!$D$176</f>
        <v>4818.0603000000001</v>
      </c>
      <c r="I305" s="57">
        <f>SanFrancisco!$D$176</f>
        <v>1903.9672</v>
      </c>
      <c r="J305" s="57">
        <f>Baltimore!$D$176</f>
        <v>2957.3578000000002</v>
      </c>
      <c r="K305" s="57">
        <f>Albuquerque!$D$176</f>
        <v>3431.6516999999999</v>
      </c>
      <c r="L305" s="57">
        <f>Seattle!$D$176</f>
        <v>536.53129999999999</v>
      </c>
      <c r="M305" s="57">
        <f>Chicago!$D$176</f>
        <v>5018.6961000000001</v>
      </c>
      <c r="N305" s="57">
        <f>Boulder!$D$176</f>
        <v>3182.1181000000001</v>
      </c>
      <c r="O305" s="57">
        <f>Minneapolis!$D$176</f>
        <v>1760.0273</v>
      </c>
      <c r="P305" s="57">
        <f>Helena!$D$176</f>
        <v>1872.3251</v>
      </c>
      <c r="Q305" s="57">
        <f>Duluth!$D$176</f>
        <v>1679.3993</v>
      </c>
      <c r="R305" s="57">
        <f>Fairbanks!$D$176</f>
        <v>3744.4773</v>
      </c>
    </row>
    <row r="306" spans="1:18">
      <c r="A306" s="51"/>
      <c r="B306" s="67" t="s">
        <v>301</v>
      </c>
      <c r="C306" s="57">
        <f>Miami!$E$176</f>
        <v>0</v>
      </c>
      <c r="D306" s="57">
        <f>Houston!$E$176</f>
        <v>0</v>
      </c>
      <c r="E306" s="57">
        <f>Phoenix!$E$176</f>
        <v>0</v>
      </c>
      <c r="F306" s="57">
        <f>Atlanta!$E$176</f>
        <v>0</v>
      </c>
      <c r="G306" s="57">
        <f>LosAngeles!$E$176</f>
        <v>0</v>
      </c>
      <c r="H306" s="57">
        <f>LasVegas!$E$176</f>
        <v>0</v>
      </c>
      <c r="I306" s="57">
        <f>SanFrancisco!$E$176</f>
        <v>0</v>
      </c>
      <c r="J306" s="57">
        <f>Baltimore!$E$176</f>
        <v>0</v>
      </c>
      <c r="K306" s="57">
        <f>Albuquerque!$E$176</f>
        <v>0</v>
      </c>
      <c r="L306" s="57">
        <f>Seattle!$E$176</f>
        <v>0</v>
      </c>
      <c r="M306" s="57">
        <f>Chicago!$E$176</f>
        <v>0</v>
      </c>
      <c r="N306" s="57">
        <f>Boulder!$E$176</f>
        <v>0</v>
      </c>
      <c r="O306" s="57">
        <f>Minneapolis!$E$176</f>
        <v>0</v>
      </c>
      <c r="P306" s="57">
        <f>Helena!$E$176</f>
        <v>0</v>
      </c>
      <c r="Q306" s="57">
        <f>Duluth!$E$176</f>
        <v>0</v>
      </c>
      <c r="R306" s="57">
        <f>Fairbanks!$E$176</f>
        <v>0</v>
      </c>
    </row>
    <row r="307" spans="1:18">
      <c r="A307" s="51"/>
      <c r="B307" s="67" t="s">
        <v>302</v>
      </c>
      <c r="C307" s="72">
        <f>Miami!$F$176</f>
        <v>1.9099999999999999E-2</v>
      </c>
      <c r="D307" s="72">
        <f>Houston!$F$176</f>
        <v>1.23E-2</v>
      </c>
      <c r="E307" s="72">
        <f>Phoenix!$F$176</f>
        <v>1.0500000000000001E-2</v>
      </c>
      <c r="F307" s="72">
        <f>Atlanta!$F$176</f>
        <v>1.0999999999999999E-2</v>
      </c>
      <c r="G307" s="72">
        <f>LosAngeles!$F$176</f>
        <v>8.9999999999999998E-4</v>
      </c>
      <c r="H307" s="72">
        <f>LasVegas!$F$176</f>
        <v>8.9999999999999993E-3</v>
      </c>
      <c r="I307" s="72">
        <f>SanFrancisco!$F$176</f>
        <v>8.9999999999999998E-4</v>
      </c>
      <c r="J307" s="72">
        <f>Baltimore!$F$176</f>
        <v>1.2E-2</v>
      </c>
      <c r="K307" s="72">
        <f>Albuquerque!$F$176</f>
        <v>1.34E-2</v>
      </c>
      <c r="L307" s="72">
        <f>Seattle!$F$176</f>
        <v>2.0999999999999999E-3</v>
      </c>
      <c r="M307" s="72">
        <f>Chicago!$F$176</f>
        <v>1.52E-2</v>
      </c>
      <c r="N307" s="72">
        <f>Boulder!$F$176</f>
        <v>1.2500000000000001E-2</v>
      </c>
      <c r="O307" s="72">
        <f>Minneapolis!$F$176</f>
        <v>1.2999999999999999E-2</v>
      </c>
      <c r="P307" s="72">
        <f>Helena!$F$176</f>
        <v>1.3100000000000001E-2</v>
      </c>
      <c r="Q307" s="72">
        <f>Duluth!$F$176</f>
        <v>1.24E-2</v>
      </c>
      <c r="R307" s="72">
        <f>Fairbanks!$F$176</f>
        <v>1.2999999999999999E-2</v>
      </c>
    </row>
    <row r="308" spans="1:18">
      <c r="A308" s="51"/>
      <c r="B308" s="67" t="s">
        <v>326</v>
      </c>
      <c r="C308" s="57">
        <f>10^(-3)*Miami!$G$176</f>
        <v>518.66010140000003</v>
      </c>
      <c r="D308" s="57">
        <f>10^(-3)*Houston!$G$176</f>
        <v>1492.17</v>
      </c>
      <c r="E308" s="57">
        <f>10^(-3)*Phoenix!$G$176</f>
        <v>28504.3</v>
      </c>
      <c r="F308" s="57">
        <f>10^(-3)*Atlanta!$G$176</f>
        <v>5352.07</v>
      </c>
      <c r="G308" s="57">
        <f>10^(-3)*LosAngeles!$G$176</f>
        <v>12377</v>
      </c>
      <c r="H308" s="57">
        <f>10^(-3)*LasVegas!$G$176</f>
        <v>24028.799999999999</v>
      </c>
      <c r="I308" s="57">
        <f>10^(-3)*SanFrancisco!$G$176</f>
        <v>11487.9</v>
      </c>
      <c r="J308" s="57">
        <f>10^(-3)*Baltimore!$G$176</f>
        <v>183.9219215</v>
      </c>
      <c r="K308" s="57">
        <f>10^(-3)*Albuquerque!$G$176</f>
        <v>3568.27</v>
      </c>
      <c r="L308" s="57">
        <f>10^(-3)*Seattle!$G$176</f>
        <v>7090.09</v>
      </c>
      <c r="M308" s="57">
        <f>10^(-3)*Chicago!$G$176</f>
        <v>1155.3</v>
      </c>
      <c r="N308" s="57">
        <f>10^(-3)*Boulder!$G$176</f>
        <v>3308.7200000000003</v>
      </c>
      <c r="O308" s="57">
        <f>10^(-3)*Minneapolis!$G$176</f>
        <v>1156.69</v>
      </c>
      <c r="P308" s="57">
        <f>10^(-3)*Helena!$G$176</f>
        <v>44410.5</v>
      </c>
      <c r="Q308" s="57">
        <f>10^(-3)*Duluth!$G$176</f>
        <v>1103.6100000000001</v>
      </c>
      <c r="R308" s="57">
        <f>10^(-3)*Fairbanks!$G$176</f>
        <v>751.35166480000009</v>
      </c>
    </row>
    <row r="309" spans="1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1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1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1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1:18">
      <c r="B313" s="63"/>
      <c r="C313" s="64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1:18">
      <c r="B314" s="63"/>
      <c r="C314" s="64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1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6" spans="1:18">
      <c r="B316" s="63"/>
      <c r="C316" s="64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1:18">
      <c r="B317" s="63"/>
      <c r="C317" s="64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1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1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1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2" spans="2:18">
      <c r="B332" s="62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2:18">
      <c r="B344" s="63"/>
      <c r="C344" s="64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2:18">
      <c r="B345" s="63"/>
      <c r="C345" s="64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7" spans="2:18">
      <c r="B347" s="63"/>
      <c r="C347" s="64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2:18">
      <c r="B348" s="63"/>
      <c r="C348" s="64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3" spans="2:18">
      <c r="B363" s="62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2:18">
      <c r="B375" s="63"/>
      <c r="C375" s="64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2:18">
      <c r="B376" s="63"/>
      <c r="C376" s="6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8" spans="2:18">
      <c r="B378" s="63"/>
      <c r="C378" s="6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2:18">
      <c r="B379" s="63"/>
      <c r="C379" s="6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4" spans="2:18">
      <c r="B394" s="62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>
      <c r="B406" s="63"/>
      <c r="C406" s="64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2:18">
      <c r="B407" s="63"/>
      <c r="C407" s="64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09" spans="2:18">
      <c r="B409" s="63"/>
      <c r="C409" s="64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2:18">
      <c r="B410" s="63"/>
      <c r="C410" s="64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5" spans="2:18">
      <c r="B425" s="62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2:18">
      <c r="B437" s="63"/>
      <c r="C437" s="64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2:18">
      <c r="B438" s="63"/>
      <c r="C438" s="64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0" spans="2:18">
      <c r="B440" s="63"/>
      <c r="C440" s="64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2:18">
      <c r="B441" s="63"/>
      <c r="C441" s="64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6" spans="2:18">
      <c r="B456" s="62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2:18">
      <c r="B468" s="63"/>
      <c r="C468" s="64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2:18">
      <c r="B469" s="63"/>
      <c r="C469" s="64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1" spans="2:18">
      <c r="B471" s="63"/>
      <c r="C471" s="64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2:18">
      <c r="B472" s="63"/>
      <c r="C472" s="64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7" spans="2:18">
      <c r="B487" s="62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63"/>
      <c r="C499" s="64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2:18">
      <c r="B500" s="63"/>
      <c r="C500" s="64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2" spans="2:18">
      <c r="B502" s="63"/>
      <c r="C502" s="64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63"/>
      <c r="C503" s="64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8" spans="2:18">
      <c r="B518" s="62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2:18">
      <c r="B530" s="63"/>
      <c r="C530" s="64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63"/>
      <c r="C531" s="64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3" spans="2:18">
      <c r="B533" s="63"/>
      <c r="C533" s="64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2:18">
      <c r="B534" s="63"/>
      <c r="C534" s="64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9" spans="2:18">
      <c r="B549" s="62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2:18">
      <c r="B561" s="63"/>
      <c r="C561" s="64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2:18">
      <c r="B562" s="63"/>
      <c r="C562" s="64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4" spans="2:18">
      <c r="B564" s="63"/>
      <c r="C564" s="64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2:18">
      <c r="B565" s="63"/>
      <c r="C565" s="64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80" spans="2:18">
      <c r="B580" s="62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2:18">
      <c r="B592" s="63"/>
      <c r="C592" s="64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2:18">
      <c r="B593" s="63"/>
      <c r="C593" s="64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63"/>
      <c r="C595" s="64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2:18">
      <c r="B596" s="63"/>
      <c r="C596" s="64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1" spans="2:18">
      <c r="B611" s="62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63"/>
      <c r="C623" s="64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2:18">
      <c r="B624" s="63"/>
      <c r="C624" s="64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6" spans="2:18">
      <c r="B626" s="63"/>
      <c r="C626" s="64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63"/>
      <c r="C627" s="64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2" spans="2:18">
      <c r="B642" s="62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2:18">
      <c r="B654" s="63"/>
      <c r="C654" s="64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63"/>
      <c r="C655" s="64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2:18">
      <c r="B656" s="63"/>
      <c r="C656" s="64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  <row r="657" spans="2:18">
      <c r="B657" s="63"/>
      <c r="C657" s="64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</row>
    <row r="658" spans="2:18">
      <c r="B658" s="63"/>
      <c r="C658" s="64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63"/>
      <c r="C659" s="64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</row>
    <row r="660" spans="2:18">
      <c r="B660" s="63"/>
      <c r="C660" s="64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</row>
    <row r="661" spans="2:18">
      <c r="B661" s="63"/>
      <c r="C661" s="64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</row>
    <row r="662" spans="2:18">
      <c r="B662" s="63"/>
      <c r="C662" s="64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2:18">
      <c r="B663" s="63"/>
      <c r="C663" s="64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</row>
    <row r="664" spans="2:18">
      <c r="B664" s="63"/>
      <c r="C664" s="64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</row>
    <row r="665" spans="2:18">
      <c r="B665" s="63"/>
      <c r="C665" s="64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</row>
    <row r="666" spans="2:18">
      <c r="B666" s="63"/>
      <c r="C666" s="64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2:18">
      <c r="B667" s="63"/>
      <c r="C667" s="64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</row>
    <row r="668" spans="2:18">
      <c r="B668" s="63"/>
      <c r="C668" s="64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</row>
    <row r="669" spans="2:18">
      <c r="B669" s="63"/>
      <c r="C669" s="64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</row>
    <row r="670" spans="2:18">
      <c r="B670" s="63"/>
      <c r="C670" s="64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2:18">
      <c r="B671" s="63"/>
      <c r="C671" s="64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</row>
    <row r="673" spans="2:18">
      <c r="B673" s="62"/>
    </row>
    <row r="674" spans="2:18">
      <c r="B674" s="63"/>
      <c r="C674" s="64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2:18">
      <c r="B675" s="63"/>
      <c r="C675" s="64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</row>
    <row r="676" spans="2:18">
      <c r="B676" s="63"/>
      <c r="C676" s="64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</row>
    <row r="677" spans="2:18">
      <c r="B677" s="63"/>
      <c r="C677" s="64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</row>
    <row r="678" spans="2:18">
      <c r="B678" s="63"/>
      <c r="C678" s="64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2:18">
      <c r="B679" s="63"/>
      <c r="C679" s="64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</row>
    <row r="680" spans="2:18">
      <c r="B680" s="63"/>
      <c r="C680" s="64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</row>
    <row r="681" spans="2:18">
      <c r="B681" s="63"/>
      <c r="C681" s="64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</row>
    <row r="682" spans="2:18">
      <c r="B682" s="63"/>
      <c r="C682" s="64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2:18">
      <c r="B683" s="63"/>
      <c r="C683" s="64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</row>
    <row r="684" spans="2:18">
      <c r="B684" s="63"/>
      <c r="C684" s="64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</row>
    <row r="685" spans="2:18">
      <c r="B685" s="63"/>
      <c r="C685" s="64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</row>
    <row r="686" spans="2:18">
      <c r="B686" s="63"/>
      <c r="C686" s="64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63"/>
      <c r="C687" s="64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</row>
    <row r="688" spans="2:18">
      <c r="B688" s="63"/>
      <c r="C688" s="64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</row>
    <row r="689" spans="2:18">
      <c r="B689" s="63"/>
      <c r="C689" s="64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</row>
    <row r="690" spans="2:18">
      <c r="B690" s="63"/>
      <c r="C690" s="64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2:18">
      <c r="B691" s="63"/>
      <c r="C691" s="64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</row>
    <row r="692" spans="2:18">
      <c r="B692" s="63"/>
      <c r="C692" s="64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</row>
    <row r="693" spans="2:18">
      <c r="B693" s="63"/>
      <c r="C693" s="64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</row>
    <row r="694" spans="2:18">
      <c r="B694" s="63"/>
      <c r="C694" s="64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2:18">
      <c r="B695" s="63"/>
      <c r="C695" s="64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</row>
    <row r="696" spans="2:18">
      <c r="B696" s="63"/>
      <c r="C696" s="64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</row>
    <row r="697" spans="2:18">
      <c r="B697" s="63"/>
      <c r="C697" s="64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</row>
    <row r="698" spans="2:18">
      <c r="B698" s="63"/>
      <c r="C698" s="64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2:18">
      <c r="B699" s="63"/>
      <c r="C699" s="64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</row>
    <row r="700" spans="2:18">
      <c r="B700" s="63"/>
      <c r="C700" s="64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</row>
    <row r="701" spans="2:18">
      <c r="B701" s="63"/>
      <c r="C701" s="64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</row>
    <row r="702" spans="2:18">
      <c r="B702" s="63"/>
      <c r="C702" s="64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4" spans="2:18">
      <c r="B704" s="62"/>
    </row>
    <row r="705" spans="2:18">
      <c r="B705" s="63"/>
      <c r="C705" s="64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</row>
    <row r="706" spans="2:18">
      <c r="B706" s="63"/>
      <c r="C706" s="64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>
      <c r="B707" s="63"/>
      <c r="C707" s="64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</row>
    <row r="708" spans="2:18">
      <c r="B708" s="63"/>
      <c r="C708" s="64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</row>
    <row r="709" spans="2:18">
      <c r="B709" s="63"/>
      <c r="C709" s="64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</row>
    <row r="710" spans="2:18">
      <c r="B710" s="63"/>
      <c r="C710" s="64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2:18">
      <c r="B711" s="63"/>
      <c r="C711" s="64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</row>
    <row r="712" spans="2:18">
      <c r="B712" s="63"/>
      <c r="C712" s="64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</row>
    <row r="713" spans="2:18">
      <c r="B713" s="63"/>
      <c r="C713" s="64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</row>
    <row r="714" spans="2:18">
      <c r="B714" s="63"/>
      <c r="C714" s="64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2:18">
      <c r="B715" s="63"/>
      <c r="C715" s="64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</row>
    <row r="716" spans="2:18">
      <c r="B716" s="63"/>
      <c r="C716" s="64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</row>
    <row r="717" spans="2:18">
      <c r="B717" s="63"/>
      <c r="C717" s="64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</row>
    <row r="718" spans="2:18">
      <c r="B718" s="63"/>
      <c r="C718" s="64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2:18">
      <c r="B719" s="63"/>
      <c r="C719" s="64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</row>
    <row r="720" spans="2:18">
      <c r="B720" s="63"/>
      <c r="C720" s="64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</row>
    <row r="721" spans="2:18">
      <c r="B721" s="63"/>
      <c r="C721" s="64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</row>
    <row r="722" spans="2:18">
      <c r="B722" s="63"/>
      <c r="C722" s="64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2:18">
      <c r="B723" s="63"/>
      <c r="C723" s="64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</row>
    <row r="724" spans="2:18">
      <c r="B724" s="63"/>
      <c r="C724" s="64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</row>
    <row r="725" spans="2:18">
      <c r="B725" s="63"/>
      <c r="C725" s="64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</row>
    <row r="726" spans="2:18">
      <c r="B726" s="63"/>
      <c r="C726" s="64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2:18">
      <c r="B727" s="63"/>
      <c r="C727" s="64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</row>
    <row r="728" spans="2:18">
      <c r="B728" s="63"/>
      <c r="C728" s="64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</row>
    <row r="729" spans="2:18">
      <c r="B729" s="63"/>
      <c r="C729" s="64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</row>
    <row r="730" spans="2:18">
      <c r="B730" s="63"/>
      <c r="C730" s="64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2:18">
      <c r="B731" s="63"/>
      <c r="C731" s="64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</row>
    <row r="732" spans="2:18">
      <c r="B732" s="63"/>
      <c r="C732" s="64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</row>
    <row r="733" spans="2:18">
      <c r="B733" s="63"/>
      <c r="C733" s="64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14"/>
  <sheetViews>
    <sheetView topLeftCell="A160" workbookViewId="0">
      <selection activeCell="B176" sqref="B176"/>
    </sheetView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3556.9</v>
      </c>
      <c r="C2" s="86">
        <v>713.92</v>
      </c>
      <c r="D2" s="86">
        <v>713.92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3556.9</v>
      </c>
      <c r="C3" s="86">
        <v>713.92</v>
      </c>
      <c r="D3" s="86">
        <v>713.92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11726.34</v>
      </c>
      <c r="C4" s="86">
        <v>2353.65</v>
      </c>
      <c r="D4" s="86">
        <v>2353.65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11726.34</v>
      </c>
      <c r="C5" s="86">
        <v>2353.65</v>
      </c>
      <c r="D5" s="86">
        <v>2353.65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4.58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1122.73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34.29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693.89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27.74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3524.58</v>
      </c>
      <c r="C28" s="86">
        <v>32.32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1.306</v>
      </c>
      <c r="E55" s="86">
        <v>1.623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1.306</v>
      </c>
      <c r="E56" s="86">
        <v>1.623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1.306</v>
      </c>
      <c r="E57" s="86">
        <v>1.623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1.306</v>
      </c>
      <c r="E58" s="86">
        <v>1.623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1.306</v>
      </c>
      <c r="E59" s="86">
        <v>1.623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1.306</v>
      </c>
      <c r="E60" s="86">
        <v>1.623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1.306</v>
      </c>
      <c r="E61" s="86">
        <v>1.623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1.306</v>
      </c>
      <c r="E62" s="86">
        <v>1.623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1.306</v>
      </c>
      <c r="E63" s="86">
        <v>1.623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1.306</v>
      </c>
      <c r="E65" s="86">
        <v>1.623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1.306</v>
      </c>
      <c r="E67" s="86">
        <v>1.623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1.306</v>
      </c>
      <c r="E69" s="86">
        <v>1.623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1.306</v>
      </c>
      <c r="E71" s="86">
        <v>1.623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1.306</v>
      </c>
      <c r="E72" s="86">
        <v>1.623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1.306</v>
      </c>
      <c r="E73" s="86">
        <v>1.623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1.306</v>
      </c>
      <c r="E74" s="86">
        <v>1.623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1.306</v>
      </c>
      <c r="E75" s="86">
        <v>1.623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1.306</v>
      </c>
      <c r="E76" s="86">
        <v>1.623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1.306</v>
      </c>
      <c r="E77" s="86">
        <v>1.623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1.306</v>
      </c>
      <c r="E78" s="86">
        <v>1.623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1.306</v>
      </c>
      <c r="E79" s="86">
        <v>1.623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1.306</v>
      </c>
      <c r="E80" s="86">
        <v>1.623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1.306</v>
      </c>
      <c r="E81" s="86">
        <v>1.623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1.306</v>
      </c>
      <c r="E82" s="86">
        <v>1.623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79248.740000000005</v>
      </c>
      <c r="D106" s="86">
        <v>57178.14</v>
      </c>
      <c r="E106" s="86">
        <v>22070.6</v>
      </c>
      <c r="F106" s="86">
        <v>0.72</v>
      </c>
      <c r="G106" s="86">
        <v>3.52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20651.830000000002</v>
      </c>
      <c r="D107" s="86">
        <v>14646.15</v>
      </c>
      <c r="E107" s="86">
        <v>6005.68</v>
      </c>
      <c r="F107" s="86">
        <v>0.71</v>
      </c>
      <c r="G107" s="86">
        <v>3.37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24918</v>
      </c>
      <c r="D108" s="86">
        <v>19618.3</v>
      </c>
      <c r="E108" s="86">
        <v>5299.7</v>
      </c>
      <c r="F108" s="86">
        <v>0.79</v>
      </c>
      <c r="G108" s="86">
        <v>3.57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21600.720000000001</v>
      </c>
      <c r="D109" s="86">
        <v>15609.55</v>
      </c>
      <c r="E109" s="86">
        <v>5991.17</v>
      </c>
      <c r="F109" s="86">
        <v>0.72</v>
      </c>
      <c r="G109" s="86">
        <v>3.4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29102.73</v>
      </c>
      <c r="D110" s="86">
        <v>23074.06</v>
      </c>
      <c r="E110" s="86">
        <v>6028.67</v>
      </c>
      <c r="F110" s="86">
        <v>0.79</v>
      </c>
      <c r="G110" s="86">
        <v>3.58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76065.73</v>
      </c>
      <c r="D111" s="86">
        <v>55157.26</v>
      </c>
      <c r="E111" s="86">
        <v>20908.47</v>
      </c>
      <c r="F111" s="86">
        <v>0.73</v>
      </c>
      <c r="G111" s="86">
        <v>3.54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23408.97</v>
      </c>
      <c r="D112" s="86">
        <v>16970.7</v>
      </c>
      <c r="E112" s="86">
        <v>6438.27</v>
      </c>
      <c r="F112" s="86">
        <v>0.72</v>
      </c>
      <c r="G112" s="86">
        <v>3.41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26721.96</v>
      </c>
      <c r="D113" s="86">
        <v>21183.27</v>
      </c>
      <c r="E113" s="86">
        <v>5538.69</v>
      </c>
      <c r="F113" s="86">
        <v>0.79</v>
      </c>
      <c r="G113" s="86">
        <v>3.58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24298.400000000001</v>
      </c>
      <c r="D114" s="86">
        <v>17903.55</v>
      </c>
      <c r="E114" s="86">
        <v>6394.86</v>
      </c>
      <c r="F114" s="86">
        <v>0.74</v>
      </c>
      <c r="G114" s="86">
        <v>3.44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30831.14</v>
      </c>
      <c r="D115" s="86">
        <v>24569.18</v>
      </c>
      <c r="E115" s="86">
        <v>6261.96</v>
      </c>
      <c r="F115" s="86">
        <v>0.8</v>
      </c>
      <c r="G115" s="86">
        <v>3.55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75502.080000000002</v>
      </c>
      <c r="D116" s="86">
        <v>54259.57</v>
      </c>
      <c r="E116" s="86">
        <v>21242.52</v>
      </c>
      <c r="F116" s="86">
        <v>0.72</v>
      </c>
      <c r="G116" s="86">
        <v>3.51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25600.639999999999</v>
      </c>
      <c r="D117" s="86">
        <v>18818.91</v>
      </c>
      <c r="E117" s="86">
        <v>6781.73</v>
      </c>
      <c r="F117" s="86">
        <v>0.74</v>
      </c>
      <c r="G117" s="86">
        <v>3.43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26219.56</v>
      </c>
      <c r="D118" s="86">
        <v>20729.59</v>
      </c>
      <c r="E118" s="86">
        <v>5489.97</v>
      </c>
      <c r="F118" s="86">
        <v>0.79</v>
      </c>
      <c r="G118" s="86">
        <v>3.58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26885.65</v>
      </c>
      <c r="D119" s="86">
        <v>20114.66</v>
      </c>
      <c r="E119" s="86">
        <v>6770.98</v>
      </c>
      <c r="F119" s="86">
        <v>0.75</v>
      </c>
      <c r="G119" s="86">
        <v>3.46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32689.38</v>
      </c>
      <c r="D120" s="86">
        <v>26107.55</v>
      </c>
      <c r="E120" s="86">
        <v>6581.84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95281.52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23457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34649.43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25551.3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40890.21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92830.93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27749.03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37624.080000000002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29824.720000000001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43723.99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90357.84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31162.36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36728.35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33964.9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46509.83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3.78</v>
      </c>
      <c r="F140" s="86">
        <v>7215.37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0.94</v>
      </c>
      <c r="F141" s="86">
        <v>1075.4000000000001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1.46</v>
      </c>
      <c r="F142" s="86">
        <v>1661.93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1.04</v>
      </c>
      <c r="F143" s="86">
        <v>1179.18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1.73</v>
      </c>
      <c r="F144" s="86">
        <v>1971.18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3.68</v>
      </c>
      <c r="F145" s="86">
        <v>7011.97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1.1299999999999999</v>
      </c>
      <c r="F146" s="86">
        <v>1288.0899999999999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1.59</v>
      </c>
      <c r="F147" s="86">
        <v>1809.33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1.22</v>
      </c>
      <c r="F148" s="86">
        <v>1390.94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1.85</v>
      </c>
      <c r="F149" s="86">
        <v>2027.14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3.57</v>
      </c>
      <c r="F150" s="86">
        <v>6806.76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1.28</v>
      </c>
      <c r="F151" s="86">
        <v>1457.22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1.55</v>
      </c>
      <c r="F152" s="86">
        <v>1764.94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1.4</v>
      </c>
      <c r="F153" s="86">
        <v>1596.1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1.97</v>
      </c>
      <c r="F154" s="86">
        <v>2159.66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46690.239300000001</v>
      </c>
      <c r="C163" s="86">
        <v>82.096400000000003</v>
      </c>
      <c r="D163" s="86">
        <v>312.7672</v>
      </c>
      <c r="E163" s="86">
        <v>0</v>
      </c>
      <c r="F163" s="86">
        <v>1.4E-3</v>
      </c>
      <c r="G163" s="86">
        <v>38709.036500000002</v>
      </c>
      <c r="H163" s="86">
        <v>20139.024300000001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43434.023200000003</v>
      </c>
      <c r="C164" s="86">
        <v>76.4816</v>
      </c>
      <c r="D164" s="86">
        <v>291.82510000000002</v>
      </c>
      <c r="E164" s="86">
        <v>0</v>
      </c>
      <c r="F164" s="86">
        <v>1.2999999999999999E-3</v>
      </c>
      <c r="G164" s="86">
        <v>36117.255299999997</v>
      </c>
      <c r="H164" s="86">
        <v>18745.594300000001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51579.860099999998</v>
      </c>
      <c r="C165" s="86">
        <v>90.8262</v>
      </c>
      <c r="D165" s="86">
        <v>346.56240000000003</v>
      </c>
      <c r="E165" s="86">
        <v>0</v>
      </c>
      <c r="F165" s="86">
        <v>1.6000000000000001E-3</v>
      </c>
      <c r="G165" s="86">
        <v>42891.725299999998</v>
      </c>
      <c r="H165" s="86">
        <v>22261.326099999998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49825.961000000003</v>
      </c>
      <c r="C166" s="86">
        <v>87.769199999999998</v>
      </c>
      <c r="D166" s="86">
        <v>335.02550000000002</v>
      </c>
      <c r="E166" s="86">
        <v>0</v>
      </c>
      <c r="F166" s="86">
        <v>1.5E-3</v>
      </c>
      <c r="G166" s="86">
        <v>41463.907800000001</v>
      </c>
      <c r="H166" s="86">
        <v>21507.512500000001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55674.624400000001</v>
      </c>
      <c r="C167" s="86">
        <v>98.0839</v>
      </c>
      <c r="D167" s="86">
        <v>374.44740000000002</v>
      </c>
      <c r="E167" s="86">
        <v>0</v>
      </c>
      <c r="F167" s="86">
        <v>1.6999999999999999E-3</v>
      </c>
      <c r="G167" s="86">
        <v>46342.904399999999</v>
      </c>
      <c r="H167" s="86">
        <v>24033.325799999999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57210.181199999999</v>
      </c>
      <c r="C168" s="86">
        <v>100.7987</v>
      </c>
      <c r="D168" s="86">
        <v>384.8503</v>
      </c>
      <c r="E168" s="86">
        <v>0</v>
      </c>
      <c r="F168" s="86">
        <v>1.8E-3</v>
      </c>
      <c r="G168" s="86">
        <v>47630.417300000001</v>
      </c>
      <c r="H168" s="86">
        <v>24697.146100000002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56396.802199999998</v>
      </c>
      <c r="C169" s="86">
        <v>99.366</v>
      </c>
      <c r="D169" s="86">
        <v>379.38139999999999</v>
      </c>
      <c r="E169" s="86">
        <v>0</v>
      </c>
      <c r="F169" s="86">
        <v>1.6999999999999999E-3</v>
      </c>
      <c r="G169" s="86">
        <v>46953.559300000001</v>
      </c>
      <c r="H169" s="86">
        <v>24346.0504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60745.739200000004</v>
      </c>
      <c r="C170" s="86">
        <v>107.0301</v>
      </c>
      <c r="D170" s="86">
        <v>408.65019999999998</v>
      </c>
      <c r="E170" s="86">
        <v>0</v>
      </c>
      <c r="F170" s="86">
        <v>1.9E-3</v>
      </c>
      <c r="G170" s="86">
        <v>50575.974600000001</v>
      </c>
      <c r="H170" s="86">
        <v>26223.624299999999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54145.881999999998</v>
      </c>
      <c r="C171" s="86">
        <v>95.393799999999999</v>
      </c>
      <c r="D171" s="86">
        <v>364.18990000000002</v>
      </c>
      <c r="E171" s="86">
        <v>0</v>
      </c>
      <c r="F171" s="86">
        <v>1.6999999999999999E-3</v>
      </c>
      <c r="G171" s="86">
        <v>45073.407800000001</v>
      </c>
      <c r="H171" s="86">
        <v>23373.715899999999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52995.391900000002</v>
      </c>
      <c r="C172" s="86">
        <v>93.357600000000005</v>
      </c>
      <c r="D172" s="86">
        <v>356.37869999999998</v>
      </c>
      <c r="E172" s="86">
        <v>0</v>
      </c>
      <c r="F172" s="86">
        <v>1.6000000000000001E-3</v>
      </c>
      <c r="G172" s="86">
        <v>44106.651100000003</v>
      </c>
      <c r="H172" s="86">
        <v>22876.142800000001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49026.8289</v>
      </c>
      <c r="C173" s="86">
        <v>86.357100000000003</v>
      </c>
      <c r="D173" s="86">
        <v>329.61750000000001</v>
      </c>
      <c r="E173" s="86">
        <v>0</v>
      </c>
      <c r="F173" s="86">
        <v>1.5E-3</v>
      </c>
      <c r="G173" s="86">
        <v>40794.589800000002</v>
      </c>
      <c r="H173" s="86">
        <v>21162.122899999998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45694.946900000003</v>
      </c>
      <c r="C174" s="86">
        <v>80.466200000000001</v>
      </c>
      <c r="D174" s="86">
        <v>307.04300000000001</v>
      </c>
      <c r="E174" s="86">
        <v>0</v>
      </c>
      <c r="F174" s="86">
        <v>1.4E-3</v>
      </c>
      <c r="G174" s="86">
        <v>38000.671999999999</v>
      </c>
      <c r="H174" s="86">
        <v>19721.7268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623420.4804</v>
      </c>
      <c r="C176" s="86">
        <v>1098.0268000000001</v>
      </c>
      <c r="D176" s="86">
        <v>4190.7385999999997</v>
      </c>
      <c r="E176" s="86">
        <v>0</v>
      </c>
      <c r="F176" s="86">
        <v>1.9099999999999999E-2</v>
      </c>
      <c r="G176" s="86">
        <v>518660.10139999999</v>
      </c>
      <c r="H176" s="86">
        <v>269087.31229999999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43434.023200000003</v>
      </c>
      <c r="C177" s="86">
        <v>76.4816</v>
      </c>
      <c r="D177" s="86">
        <v>291.82510000000002</v>
      </c>
      <c r="E177" s="86">
        <v>0</v>
      </c>
      <c r="F177" s="86">
        <v>1.2999999999999999E-3</v>
      </c>
      <c r="G177" s="86">
        <v>36117.255299999997</v>
      </c>
      <c r="H177" s="86">
        <v>18745.594300000001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60745.739200000004</v>
      </c>
      <c r="C178" s="86">
        <v>107.0301</v>
      </c>
      <c r="D178" s="86">
        <v>408.65019999999998</v>
      </c>
      <c r="E178" s="86">
        <v>0</v>
      </c>
      <c r="F178" s="86">
        <v>1.9E-3</v>
      </c>
      <c r="G178" s="86">
        <v>50575.974600000001</v>
      </c>
      <c r="H178" s="86">
        <v>26223.624299999999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263049000000</v>
      </c>
      <c r="C181" s="86">
        <v>257920.99400000001</v>
      </c>
      <c r="D181" s="86" t="s">
        <v>606</v>
      </c>
      <c r="E181" s="86">
        <v>75734.207999999999</v>
      </c>
      <c r="F181" s="86">
        <v>50956.165999999997</v>
      </c>
      <c r="G181" s="86">
        <v>40415.196000000004</v>
      </c>
      <c r="H181" s="86">
        <v>0</v>
      </c>
      <c r="I181" s="86">
        <v>90806.983999999997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245437000000</v>
      </c>
      <c r="C182" s="86">
        <v>262232.74800000002</v>
      </c>
      <c r="D182" s="86" t="s">
        <v>607</v>
      </c>
      <c r="E182" s="86">
        <v>75734.207999999999</v>
      </c>
      <c r="F182" s="86">
        <v>51598.362999999998</v>
      </c>
      <c r="G182" s="86">
        <v>40415.196000000004</v>
      </c>
      <c r="H182" s="86">
        <v>0</v>
      </c>
      <c r="I182" s="86">
        <v>94476.54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291473000000</v>
      </c>
      <c r="C183" s="86">
        <v>267674.91100000002</v>
      </c>
      <c r="D183" s="86" t="s">
        <v>608</v>
      </c>
      <c r="E183" s="86">
        <v>75734.207999999999</v>
      </c>
      <c r="F183" s="86">
        <v>50956.165999999997</v>
      </c>
      <c r="G183" s="86">
        <v>40415.196000000004</v>
      </c>
      <c r="H183" s="86">
        <v>0</v>
      </c>
      <c r="I183" s="86">
        <v>100560.901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281770000000</v>
      </c>
      <c r="C184" s="86">
        <v>273944.43099999998</v>
      </c>
      <c r="D184" s="86" t="s">
        <v>609</v>
      </c>
      <c r="E184" s="86">
        <v>75734.207999999999</v>
      </c>
      <c r="F184" s="86">
        <v>50956.165999999997</v>
      </c>
      <c r="G184" s="86">
        <v>40415.196000000004</v>
      </c>
      <c r="H184" s="86">
        <v>0</v>
      </c>
      <c r="I184" s="86">
        <v>106830.42200000001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314926000000</v>
      </c>
      <c r="C185" s="86">
        <v>278109.81900000002</v>
      </c>
      <c r="D185" s="86" t="s">
        <v>610</v>
      </c>
      <c r="E185" s="86">
        <v>75734.207999999999</v>
      </c>
      <c r="F185" s="86">
        <v>50956.165999999997</v>
      </c>
      <c r="G185" s="86">
        <v>40415.196000000004</v>
      </c>
      <c r="H185" s="86">
        <v>0</v>
      </c>
      <c r="I185" s="86">
        <v>110995.80899999999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323675000000</v>
      </c>
      <c r="C186" s="86">
        <v>289908.424</v>
      </c>
      <c r="D186" s="86" t="s">
        <v>611</v>
      </c>
      <c r="E186" s="86">
        <v>75734.207999999999</v>
      </c>
      <c r="F186" s="86">
        <v>50956.165999999997</v>
      </c>
      <c r="G186" s="86">
        <v>40415.196000000004</v>
      </c>
      <c r="H186" s="86">
        <v>0</v>
      </c>
      <c r="I186" s="86">
        <v>122794.414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319076000000</v>
      </c>
      <c r="C187" s="86">
        <v>287455.22200000001</v>
      </c>
      <c r="D187" s="86" t="s">
        <v>612</v>
      </c>
      <c r="E187" s="86">
        <v>75734.207999999999</v>
      </c>
      <c r="F187" s="86">
        <v>50956.165999999997</v>
      </c>
      <c r="G187" s="86">
        <v>40415.196000000004</v>
      </c>
      <c r="H187" s="86">
        <v>0</v>
      </c>
      <c r="I187" s="86">
        <v>120341.213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343692000000</v>
      </c>
      <c r="C188" s="86">
        <v>295222.81800000003</v>
      </c>
      <c r="D188" s="86" t="s">
        <v>613</v>
      </c>
      <c r="E188" s="86">
        <v>75734.207999999999</v>
      </c>
      <c r="F188" s="86">
        <v>50956.165999999997</v>
      </c>
      <c r="G188" s="86">
        <v>40415.196000000004</v>
      </c>
      <c r="H188" s="86">
        <v>0</v>
      </c>
      <c r="I188" s="86">
        <v>128108.808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306299000000</v>
      </c>
      <c r="C189" s="86">
        <v>287768.13099999999</v>
      </c>
      <c r="D189" s="86" t="s">
        <v>614</v>
      </c>
      <c r="E189" s="86">
        <v>75734.207999999999</v>
      </c>
      <c r="F189" s="86">
        <v>50956.165999999997</v>
      </c>
      <c r="G189" s="86">
        <v>40415.196000000004</v>
      </c>
      <c r="H189" s="86">
        <v>0</v>
      </c>
      <c r="I189" s="86">
        <v>120654.121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299729000000</v>
      </c>
      <c r="C190" s="86">
        <v>279210.375</v>
      </c>
      <c r="D190" s="86" t="s">
        <v>615</v>
      </c>
      <c r="E190" s="86">
        <v>75734.207999999999</v>
      </c>
      <c r="F190" s="86">
        <v>50956.165999999997</v>
      </c>
      <c r="G190" s="86">
        <v>40415.196000000004</v>
      </c>
      <c r="H190" s="86">
        <v>0</v>
      </c>
      <c r="I190" s="86">
        <v>112096.36500000001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277222000000</v>
      </c>
      <c r="C191" s="86">
        <v>265359.08799999999</v>
      </c>
      <c r="D191" s="86" t="s">
        <v>616</v>
      </c>
      <c r="E191" s="86">
        <v>75734.207999999999</v>
      </c>
      <c r="F191" s="86">
        <v>51598.362999999998</v>
      </c>
      <c r="G191" s="86">
        <v>40415.196000000004</v>
      </c>
      <c r="H191" s="86">
        <v>0</v>
      </c>
      <c r="I191" s="86">
        <v>97602.880999999994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258236000000</v>
      </c>
      <c r="C192" s="86">
        <v>254691.56</v>
      </c>
      <c r="D192" s="86" t="s">
        <v>617</v>
      </c>
      <c r="E192" s="86">
        <v>75734.207999999999</v>
      </c>
      <c r="F192" s="86">
        <v>51598.362999999998</v>
      </c>
      <c r="G192" s="86">
        <v>40415.196000000004</v>
      </c>
      <c r="H192" s="86">
        <v>0</v>
      </c>
      <c r="I192" s="86">
        <v>86935.351999999999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3524580000000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245437000000</v>
      </c>
      <c r="C195" s="86">
        <v>254691.56</v>
      </c>
      <c r="D195" s="86"/>
      <c r="E195" s="86">
        <v>75734.207999999999</v>
      </c>
      <c r="F195" s="86">
        <v>50956.165999999997</v>
      </c>
      <c r="G195" s="86">
        <v>40415.196000000004</v>
      </c>
      <c r="H195" s="86">
        <v>0</v>
      </c>
      <c r="I195" s="86">
        <v>86935.351999999999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343692000000</v>
      </c>
      <c r="C196" s="86">
        <v>295222.81800000003</v>
      </c>
      <c r="D196" s="86"/>
      <c r="E196" s="86">
        <v>75734.207999999999</v>
      </c>
      <c r="F196" s="86">
        <v>51598.362999999998</v>
      </c>
      <c r="G196" s="86">
        <v>40415.196000000004</v>
      </c>
      <c r="H196" s="86">
        <v>0</v>
      </c>
      <c r="I196" s="86">
        <v>128108.808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87434.51</v>
      </c>
      <c r="C199" s="86">
        <v>370.26</v>
      </c>
      <c r="D199" s="86">
        <v>0</v>
      </c>
      <c r="E199" s="86">
        <v>87804.77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17.55</v>
      </c>
      <c r="C200" s="86">
        <v>7.0000000000000007E-2</v>
      </c>
      <c r="D200" s="86">
        <v>0</v>
      </c>
      <c r="E200" s="86">
        <v>17.62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17.55</v>
      </c>
      <c r="C201" s="86">
        <v>7.0000000000000007E-2</v>
      </c>
      <c r="D201" s="86">
        <v>0</v>
      </c>
      <c r="E201" s="86">
        <v>17.62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3469.96</v>
      </c>
      <c r="C2" s="86">
        <v>696.47</v>
      </c>
      <c r="D2" s="86">
        <v>696.47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3469.96</v>
      </c>
      <c r="C3" s="86">
        <v>696.47</v>
      </c>
      <c r="D3" s="86">
        <v>696.47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12174.82</v>
      </c>
      <c r="C4" s="86">
        <v>2443.67</v>
      </c>
      <c r="D4" s="86">
        <v>2443.67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12174.82</v>
      </c>
      <c r="C5" s="86">
        <v>2443.67</v>
      </c>
      <c r="D5" s="86">
        <v>2443.67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136.87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861.19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34.270000000000003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732.29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31.67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3301.43</v>
      </c>
      <c r="C28" s="86">
        <v>168.53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1.306</v>
      </c>
      <c r="E55" s="86">
        <v>1.623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1.306</v>
      </c>
      <c r="E56" s="86">
        <v>1.623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1.306</v>
      </c>
      <c r="E57" s="86">
        <v>1.623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1.306</v>
      </c>
      <c r="E58" s="86">
        <v>1.623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1.306</v>
      </c>
      <c r="E59" s="86">
        <v>1.623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1.306</v>
      </c>
      <c r="E60" s="86">
        <v>1.623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1.306</v>
      </c>
      <c r="E61" s="86">
        <v>1.623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1.306</v>
      </c>
      <c r="E62" s="86">
        <v>1.623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1.306</v>
      </c>
      <c r="E63" s="86">
        <v>1.623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1.306</v>
      </c>
      <c r="E65" s="86">
        <v>1.623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1.306</v>
      </c>
      <c r="E67" s="86">
        <v>1.623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1.306</v>
      </c>
      <c r="E69" s="86">
        <v>1.623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1.306</v>
      </c>
      <c r="E71" s="86">
        <v>1.623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1.306</v>
      </c>
      <c r="E72" s="86">
        <v>1.623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1.306</v>
      </c>
      <c r="E73" s="86">
        <v>1.623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1.306</v>
      </c>
      <c r="E74" s="86">
        <v>1.623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1.306</v>
      </c>
      <c r="E75" s="86">
        <v>1.623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1.306</v>
      </c>
      <c r="E76" s="86">
        <v>1.623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1.306</v>
      </c>
      <c r="E77" s="86">
        <v>1.623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1.306</v>
      </c>
      <c r="E78" s="86">
        <v>1.623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1.306</v>
      </c>
      <c r="E79" s="86">
        <v>1.623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1.306</v>
      </c>
      <c r="E80" s="86">
        <v>1.623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1.306</v>
      </c>
      <c r="E81" s="86">
        <v>1.623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1.306</v>
      </c>
      <c r="E82" s="86">
        <v>1.623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76914.539999999994</v>
      </c>
      <c r="D106" s="86">
        <v>55801.62</v>
      </c>
      <c r="E106" s="86">
        <v>21112.92</v>
      </c>
      <c r="F106" s="86">
        <v>0.73</v>
      </c>
      <c r="G106" s="86">
        <v>3.54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23265.93</v>
      </c>
      <c r="D107" s="86">
        <v>16824.93</v>
      </c>
      <c r="E107" s="86">
        <v>6441</v>
      </c>
      <c r="F107" s="86">
        <v>0.72</v>
      </c>
      <c r="G107" s="86">
        <v>3.4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24555.89</v>
      </c>
      <c r="D108" s="86">
        <v>19419.669999999998</v>
      </c>
      <c r="E108" s="86">
        <v>5136.22</v>
      </c>
      <c r="F108" s="86">
        <v>0.79</v>
      </c>
      <c r="G108" s="86">
        <v>3.58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21172</v>
      </c>
      <c r="D109" s="86">
        <v>15347.31</v>
      </c>
      <c r="E109" s="86">
        <v>5824.69</v>
      </c>
      <c r="F109" s="86">
        <v>0.72</v>
      </c>
      <c r="G109" s="86">
        <v>3.41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29748.880000000001</v>
      </c>
      <c r="D110" s="86">
        <v>23665.5</v>
      </c>
      <c r="E110" s="86">
        <v>6083.38</v>
      </c>
      <c r="F110" s="86">
        <v>0.8</v>
      </c>
      <c r="G110" s="86">
        <v>3.55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71930.679999999993</v>
      </c>
      <c r="D111" s="86">
        <v>53273.03</v>
      </c>
      <c r="E111" s="86">
        <v>18657.650000000001</v>
      </c>
      <c r="F111" s="86">
        <v>0.74</v>
      </c>
      <c r="G111" s="86">
        <v>3.61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26093.7</v>
      </c>
      <c r="D112" s="86">
        <v>19219.490000000002</v>
      </c>
      <c r="E112" s="86">
        <v>6874.21</v>
      </c>
      <c r="F112" s="86">
        <v>0.74</v>
      </c>
      <c r="G112" s="86">
        <v>3.44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26465.59</v>
      </c>
      <c r="D113" s="86">
        <v>21080.240000000002</v>
      </c>
      <c r="E113" s="86">
        <v>5385.36</v>
      </c>
      <c r="F113" s="86">
        <v>0.8</v>
      </c>
      <c r="G113" s="86">
        <v>3.59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23975.71</v>
      </c>
      <c r="D114" s="86">
        <v>17735.22</v>
      </c>
      <c r="E114" s="86">
        <v>6240.5</v>
      </c>
      <c r="F114" s="86">
        <v>0.74</v>
      </c>
      <c r="G114" s="86">
        <v>3.44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31631.58</v>
      </c>
      <c r="D115" s="86">
        <v>25262.73</v>
      </c>
      <c r="E115" s="86">
        <v>6368.85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85274.880000000005</v>
      </c>
      <c r="D116" s="86">
        <v>61129.8</v>
      </c>
      <c r="E116" s="86">
        <v>24145.08</v>
      </c>
      <c r="F116" s="86">
        <v>0.72</v>
      </c>
      <c r="G116" s="86">
        <v>3.5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28445.95</v>
      </c>
      <c r="D117" s="86">
        <v>21201.07</v>
      </c>
      <c r="E117" s="86">
        <v>7244.87</v>
      </c>
      <c r="F117" s="86">
        <v>0.75</v>
      </c>
      <c r="G117" s="86">
        <v>3.46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25824.45</v>
      </c>
      <c r="D118" s="86">
        <v>20495.2</v>
      </c>
      <c r="E118" s="86">
        <v>5329.25</v>
      </c>
      <c r="F118" s="86">
        <v>0.79</v>
      </c>
      <c r="G118" s="86">
        <v>3.58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26888.58</v>
      </c>
      <c r="D119" s="86">
        <v>20229.080000000002</v>
      </c>
      <c r="E119" s="86">
        <v>6659.5</v>
      </c>
      <c r="F119" s="86">
        <v>0.75</v>
      </c>
      <c r="G119" s="86">
        <v>3.48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33918.160000000003</v>
      </c>
      <c r="D120" s="86">
        <v>27088.92</v>
      </c>
      <c r="E120" s="86">
        <v>6829.24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100174.59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28735.279999999999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35255.910000000003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26570.18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42813.67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98742.5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33161.51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38408.629999999997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31010.400000000001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45771.75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106665.8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36804.620000000003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37246.49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35672.400000000001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48936.46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3.72</v>
      </c>
      <c r="F140" s="86">
        <v>7099.26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1.1200000000000001</v>
      </c>
      <c r="F141" s="86">
        <v>1272.3399999999999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1.45</v>
      </c>
      <c r="F142" s="86">
        <v>1653.96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1.02</v>
      </c>
      <c r="F143" s="86">
        <v>1164.68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0.56999999999999995</v>
      </c>
      <c r="D144" s="86">
        <v>622</v>
      </c>
      <c r="E144" s="86">
        <v>1.78</v>
      </c>
      <c r="F144" s="86">
        <v>1948.57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3.66</v>
      </c>
      <c r="F145" s="86">
        <v>6979.99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1.31</v>
      </c>
      <c r="F146" s="86">
        <v>1492.43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1.59</v>
      </c>
      <c r="F147" s="86">
        <v>1810.72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1.22</v>
      </c>
      <c r="F148" s="86">
        <v>1385.47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1.91</v>
      </c>
      <c r="F149" s="86">
        <v>2089.77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4.01</v>
      </c>
      <c r="F150" s="86">
        <v>7639.86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1.47</v>
      </c>
      <c r="F151" s="86">
        <v>1673.58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1.54</v>
      </c>
      <c r="F152" s="86">
        <v>1752.94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1.42</v>
      </c>
      <c r="F153" s="86">
        <v>1617.28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2.0499999999999998</v>
      </c>
      <c r="F154" s="86">
        <v>2240.84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57075.684300000001</v>
      </c>
      <c r="C163" s="86">
        <v>73.924099999999996</v>
      </c>
      <c r="D163" s="86">
        <v>309.91019999999997</v>
      </c>
      <c r="E163" s="86">
        <v>0</v>
      </c>
      <c r="F163" s="86">
        <v>8.9999999999999998E-4</v>
      </c>
      <c r="G163" s="86">
        <v>105710.1879</v>
      </c>
      <c r="H163" s="86">
        <v>22604.418099999999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50161.191099999996</v>
      </c>
      <c r="C164" s="86">
        <v>65.119200000000006</v>
      </c>
      <c r="D164" s="86">
        <v>274.47669999999999</v>
      </c>
      <c r="E164" s="86">
        <v>0</v>
      </c>
      <c r="F164" s="86">
        <v>8.0000000000000004E-4</v>
      </c>
      <c r="G164" s="86">
        <v>93624.526800000007</v>
      </c>
      <c r="H164" s="86">
        <v>19885.409899999999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60842.5242</v>
      </c>
      <c r="C165" s="86">
        <v>79.727400000000003</v>
      </c>
      <c r="D165" s="86">
        <v>343.31209999999999</v>
      </c>
      <c r="E165" s="86">
        <v>0</v>
      </c>
      <c r="F165" s="86">
        <v>1E-3</v>
      </c>
      <c r="G165" s="86">
        <v>117107.7406</v>
      </c>
      <c r="H165" s="86">
        <v>24215.420099999999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60040.847699999998</v>
      </c>
      <c r="C166" s="86">
        <v>78.840599999999995</v>
      </c>
      <c r="D166" s="86">
        <v>341.08150000000001</v>
      </c>
      <c r="E166" s="86">
        <v>0</v>
      </c>
      <c r="F166" s="86">
        <v>1E-3</v>
      </c>
      <c r="G166" s="86">
        <v>116347.57640000001</v>
      </c>
      <c r="H166" s="86">
        <v>23917.454900000001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70515.125100000005</v>
      </c>
      <c r="C167" s="86">
        <v>92.627600000000001</v>
      </c>
      <c r="D167" s="86">
        <v>401.04680000000002</v>
      </c>
      <c r="E167" s="86">
        <v>0</v>
      </c>
      <c r="F167" s="86">
        <v>1.1000000000000001E-3</v>
      </c>
      <c r="G167" s="86">
        <v>136802.69940000001</v>
      </c>
      <c r="H167" s="86">
        <v>28094.174200000001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76071.520099999994</v>
      </c>
      <c r="C168" s="86">
        <v>99.937899999999999</v>
      </c>
      <c r="D168" s="86">
        <v>432.80970000000002</v>
      </c>
      <c r="E168" s="86">
        <v>0</v>
      </c>
      <c r="F168" s="86">
        <v>1.1999999999999999E-3</v>
      </c>
      <c r="G168" s="86">
        <v>147637.52710000001</v>
      </c>
      <c r="H168" s="86">
        <v>30309.4035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75904.319000000003</v>
      </c>
      <c r="C169" s="86">
        <v>99.720799999999997</v>
      </c>
      <c r="D169" s="86">
        <v>431.89409999999998</v>
      </c>
      <c r="E169" s="86">
        <v>0</v>
      </c>
      <c r="F169" s="86">
        <v>1.1999999999999999E-3</v>
      </c>
      <c r="G169" s="86">
        <v>147325.21400000001</v>
      </c>
      <c r="H169" s="86">
        <v>30243.113600000001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80462.781300000002</v>
      </c>
      <c r="C170" s="86">
        <v>105.70910000000001</v>
      </c>
      <c r="D170" s="86">
        <v>457.82479999999998</v>
      </c>
      <c r="E170" s="86">
        <v>0</v>
      </c>
      <c r="F170" s="86">
        <v>1.2999999999999999E-3</v>
      </c>
      <c r="G170" s="86">
        <v>156170.53719999999</v>
      </c>
      <c r="H170" s="86">
        <v>32059.311799999999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69006.557199999996</v>
      </c>
      <c r="C171" s="86">
        <v>90.652699999999996</v>
      </c>
      <c r="D171" s="86">
        <v>392.56169999999997</v>
      </c>
      <c r="E171" s="86">
        <v>0</v>
      </c>
      <c r="F171" s="86">
        <v>1.1000000000000001E-3</v>
      </c>
      <c r="G171" s="86">
        <v>133908.3646</v>
      </c>
      <c r="H171" s="86">
        <v>27494.0128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64597.518600000003</v>
      </c>
      <c r="C172" s="86">
        <v>84.833200000000005</v>
      </c>
      <c r="D172" s="86">
        <v>367.09469999999999</v>
      </c>
      <c r="E172" s="86">
        <v>0</v>
      </c>
      <c r="F172" s="86">
        <v>1E-3</v>
      </c>
      <c r="G172" s="86">
        <v>125221.0943</v>
      </c>
      <c r="H172" s="86">
        <v>25733.7932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57384.840600000003</v>
      </c>
      <c r="C173" s="86">
        <v>75.247</v>
      </c>
      <c r="D173" s="86">
        <v>324.5095</v>
      </c>
      <c r="E173" s="86">
        <v>0</v>
      </c>
      <c r="F173" s="86">
        <v>8.9999999999999998E-4</v>
      </c>
      <c r="G173" s="86">
        <v>110694.1894</v>
      </c>
      <c r="H173" s="86">
        <v>22845.7716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54299.386899999998</v>
      </c>
      <c r="C174" s="86">
        <v>70.548000000000002</v>
      </c>
      <c r="D174" s="86">
        <v>297.9135</v>
      </c>
      <c r="E174" s="86">
        <v>0</v>
      </c>
      <c r="F174" s="86">
        <v>8.0000000000000004E-4</v>
      </c>
      <c r="G174" s="86">
        <v>101619.1287</v>
      </c>
      <c r="H174" s="86">
        <v>21533.214400000001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776362.29610000004</v>
      </c>
      <c r="C176" s="86">
        <v>1016.8876</v>
      </c>
      <c r="D176" s="86">
        <v>4374.4350999999997</v>
      </c>
      <c r="E176" s="86">
        <v>0</v>
      </c>
      <c r="F176" s="86">
        <v>1.23E-2</v>
      </c>
      <c r="G176" s="87">
        <v>1492170</v>
      </c>
      <c r="H176" s="86">
        <v>308935.49819999997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50161.191099999996</v>
      </c>
      <c r="C177" s="86">
        <v>65.119200000000006</v>
      </c>
      <c r="D177" s="86">
        <v>274.47669999999999</v>
      </c>
      <c r="E177" s="86">
        <v>0</v>
      </c>
      <c r="F177" s="86">
        <v>8.0000000000000004E-4</v>
      </c>
      <c r="G177" s="86">
        <v>93624.526800000007</v>
      </c>
      <c r="H177" s="86">
        <v>19885.409899999999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80462.781300000002</v>
      </c>
      <c r="C178" s="86">
        <v>105.70910000000001</v>
      </c>
      <c r="D178" s="86">
        <v>457.82479999999998</v>
      </c>
      <c r="E178" s="86">
        <v>0</v>
      </c>
      <c r="F178" s="86">
        <v>1.2999999999999999E-3</v>
      </c>
      <c r="G178" s="86">
        <v>156170.53719999999</v>
      </c>
      <c r="H178" s="86">
        <v>32059.311799999999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233884000000</v>
      </c>
      <c r="C181" s="86">
        <v>240437.296</v>
      </c>
      <c r="D181" s="86" t="s">
        <v>579</v>
      </c>
      <c r="E181" s="86">
        <v>75734.207999999999</v>
      </c>
      <c r="F181" s="86">
        <v>51598.362999999998</v>
      </c>
      <c r="G181" s="86">
        <v>41821.682999999997</v>
      </c>
      <c r="H181" s="86">
        <v>0</v>
      </c>
      <c r="I181" s="86">
        <v>71274.601999999999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207144000000</v>
      </c>
      <c r="C182" s="86">
        <v>249424.677</v>
      </c>
      <c r="D182" s="86" t="s">
        <v>618</v>
      </c>
      <c r="E182" s="86">
        <v>75734.207999999999</v>
      </c>
      <c r="F182" s="86">
        <v>51598.362999999998</v>
      </c>
      <c r="G182" s="86">
        <v>41821.682999999997</v>
      </c>
      <c r="H182" s="86">
        <v>0</v>
      </c>
      <c r="I182" s="86">
        <v>80261.982999999993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259101000000</v>
      </c>
      <c r="C183" s="86">
        <v>247424.264</v>
      </c>
      <c r="D183" s="86" t="s">
        <v>619</v>
      </c>
      <c r="E183" s="86">
        <v>75734.207999999999</v>
      </c>
      <c r="F183" s="86">
        <v>50956.165999999997</v>
      </c>
      <c r="G183" s="86">
        <v>41821.682999999997</v>
      </c>
      <c r="H183" s="86">
        <v>0</v>
      </c>
      <c r="I183" s="86">
        <v>78903.767999999996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257419000000</v>
      </c>
      <c r="C184" s="86">
        <v>261563.91</v>
      </c>
      <c r="D184" s="86" t="s">
        <v>620</v>
      </c>
      <c r="E184" s="86">
        <v>75734.207999999999</v>
      </c>
      <c r="F184" s="86">
        <v>50956.165999999997</v>
      </c>
      <c r="G184" s="86">
        <v>41821.682999999997</v>
      </c>
      <c r="H184" s="86">
        <v>0</v>
      </c>
      <c r="I184" s="86">
        <v>93043.414000000004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302676000000</v>
      </c>
      <c r="C185" s="86">
        <v>287170.63</v>
      </c>
      <c r="D185" s="86" t="s">
        <v>621</v>
      </c>
      <c r="E185" s="86">
        <v>75734.207999999999</v>
      </c>
      <c r="F185" s="86">
        <v>50956.165999999997</v>
      </c>
      <c r="G185" s="86">
        <v>41821.682999999997</v>
      </c>
      <c r="H185" s="86">
        <v>0</v>
      </c>
      <c r="I185" s="86">
        <v>118650.13400000001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326648000000</v>
      </c>
      <c r="C186" s="86">
        <v>291070.52500000002</v>
      </c>
      <c r="D186" s="86" t="s">
        <v>622</v>
      </c>
      <c r="E186" s="86">
        <v>75734.207999999999</v>
      </c>
      <c r="F186" s="86">
        <v>50956.165999999997</v>
      </c>
      <c r="G186" s="86">
        <v>41821.682999999997</v>
      </c>
      <c r="H186" s="86">
        <v>0</v>
      </c>
      <c r="I186" s="86">
        <v>122550.02899999999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325957000000</v>
      </c>
      <c r="C187" s="86">
        <v>299523.61599999998</v>
      </c>
      <c r="D187" s="86" t="s">
        <v>623</v>
      </c>
      <c r="E187" s="86">
        <v>75734.207999999999</v>
      </c>
      <c r="F187" s="86">
        <v>50956.165999999997</v>
      </c>
      <c r="G187" s="86">
        <v>41821.682999999997</v>
      </c>
      <c r="H187" s="86">
        <v>0</v>
      </c>
      <c r="I187" s="86">
        <v>131003.12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345528000000</v>
      </c>
      <c r="C188" s="86">
        <v>300409.212</v>
      </c>
      <c r="D188" s="86" t="s">
        <v>624</v>
      </c>
      <c r="E188" s="86">
        <v>75734.207999999999</v>
      </c>
      <c r="F188" s="86">
        <v>50956.165999999997</v>
      </c>
      <c r="G188" s="86">
        <v>41821.682999999997</v>
      </c>
      <c r="H188" s="86">
        <v>0</v>
      </c>
      <c r="I188" s="86">
        <v>131888.715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296273000000</v>
      </c>
      <c r="C189" s="86">
        <v>285776.96500000003</v>
      </c>
      <c r="D189" s="86" t="s">
        <v>625</v>
      </c>
      <c r="E189" s="86">
        <v>75734.207999999999</v>
      </c>
      <c r="F189" s="86">
        <v>50956.165999999997</v>
      </c>
      <c r="G189" s="86">
        <v>41821.682999999997</v>
      </c>
      <c r="H189" s="86">
        <v>0</v>
      </c>
      <c r="I189" s="86">
        <v>117256.46799999999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277052000000</v>
      </c>
      <c r="C190" s="86">
        <v>270554.67599999998</v>
      </c>
      <c r="D190" s="86" t="s">
        <v>580</v>
      </c>
      <c r="E190" s="86">
        <v>75734.207999999999</v>
      </c>
      <c r="F190" s="86">
        <v>50956.165999999997</v>
      </c>
      <c r="G190" s="86">
        <v>41821.682999999997</v>
      </c>
      <c r="H190" s="86">
        <v>0</v>
      </c>
      <c r="I190" s="86">
        <v>102034.18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244911000000</v>
      </c>
      <c r="C191" s="86">
        <v>253419.465</v>
      </c>
      <c r="D191" s="86" t="s">
        <v>626</v>
      </c>
      <c r="E191" s="86">
        <v>75734.207999999999</v>
      </c>
      <c r="F191" s="86">
        <v>50956.165999999997</v>
      </c>
      <c r="G191" s="86">
        <v>41821.682999999997</v>
      </c>
      <c r="H191" s="86">
        <v>0</v>
      </c>
      <c r="I191" s="86">
        <v>84898.968999999997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224833000000</v>
      </c>
      <c r="C192" s="86">
        <v>241493.95499999999</v>
      </c>
      <c r="D192" s="86" t="s">
        <v>627</v>
      </c>
      <c r="E192" s="86">
        <v>75734.207999999999</v>
      </c>
      <c r="F192" s="86">
        <v>48066.275000000001</v>
      </c>
      <c r="G192" s="86">
        <v>41821.682999999997</v>
      </c>
      <c r="H192" s="86">
        <v>0</v>
      </c>
      <c r="I192" s="86">
        <v>75863.349000000002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3301430000000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207144000000</v>
      </c>
      <c r="C195" s="86">
        <v>240437.296</v>
      </c>
      <c r="D195" s="86"/>
      <c r="E195" s="86">
        <v>75734.207999999999</v>
      </c>
      <c r="F195" s="86">
        <v>48066.275000000001</v>
      </c>
      <c r="G195" s="86">
        <v>41821.682999999997</v>
      </c>
      <c r="H195" s="86">
        <v>0</v>
      </c>
      <c r="I195" s="86">
        <v>71274.601999999999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345528000000</v>
      </c>
      <c r="C196" s="86">
        <v>300409.212</v>
      </c>
      <c r="D196" s="86"/>
      <c r="E196" s="86">
        <v>75734.207999999999</v>
      </c>
      <c r="F196" s="86">
        <v>51598.362999999998</v>
      </c>
      <c r="G196" s="86">
        <v>41821.682999999997</v>
      </c>
      <c r="H196" s="86">
        <v>0</v>
      </c>
      <c r="I196" s="86">
        <v>131888.715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111896.26</v>
      </c>
      <c r="C199" s="86">
        <v>1362.17</v>
      </c>
      <c r="D199" s="86">
        <v>0</v>
      </c>
      <c r="E199" s="86">
        <v>113258.43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22.46</v>
      </c>
      <c r="C200" s="86">
        <v>0.27</v>
      </c>
      <c r="D200" s="86">
        <v>0</v>
      </c>
      <c r="E200" s="86">
        <v>22.73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22.46</v>
      </c>
      <c r="C201" s="86">
        <v>0.27</v>
      </c>
      <c r="D201" s="86">
        <v>0</v>
      </c>
      <c r="E201" s="86">
        <v>22.73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7" width="9.33203125" style="77" customWidth="1"/>
    <col min="28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3553.52</v>
      </c>
      <c r="C2" s="86">
        <v>713.25</v>
      </c>
      <c r="D2" s="86">
        <v>713.25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3553.52</v>
      </c>
      <c r="C3" s="86">
        <v>713.25</v>
      </c>
      <c r="D3" s="86">
        <v>713.25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11034.83</v>
      </c>
      <c r="C4" s="86">
        <v>2214.86</v>
      </c>
      <c r="D4" s="86">
        <v>2214.86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11034.83</v>
      </c>
      <c r="C5" s="86">
        <v>2214.86</v>
      </c>
      <c r="D5" s="86">
        <v>2214.86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69.569999999999993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919.97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34.270000000000003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826.64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29.4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3454.55</v>
      </c>
      <c r="C28" s="86">
        <v>98.97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1.306</v>
      </c>
      <c r="E55" s="86">
        <v>1.623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1.306</v>
      </c>
      <c r="E56" s="86">
        <v>1.623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1.306</v>
      </c>
      <c r="E57" s="86">
        <v>1.623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1.306</v>
      </c>
      <c r="E58" s="86">
        <v>1.623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1.306</v>
      </c>
      <c r="E59" s="86">
        <v>1.623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1.306</v>
      </c>
      <c r="E60" s="86">
        <v>1.623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1.306</v>
      </c>
      <c r="E61" s="86">
        <v>1.623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1.306</v>
      </c>
      <c r="E62" s="86">
        <v>1.623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1.306</v>
      </c>
      <c r="E63" s="86">
        <v>1.623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1.306</v>
      </c>
      <c r="E65" s="86">
        <v>1.623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1.306</v>
      </c>
      <c r="E67" s="86">
        <v>1.623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1.306</v>
      </c>
      <c r="E69" s="86">
        <v>1.623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1.306</v>
      </c>
      <c r="E71" s="86">
        <v>1.623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1.306</v>
      </c>
      <c r="E72" s="86">
        <v>1.623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1.306</v>
      </c>
      <c r="E73" s="86">
        <v>1.623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1.306</v>
      </c>
      <c r="E74" s="86">
        <v>1.623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1.306</v>
      </c>
      <c r="E75" s="86">
        <v>1.623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1.306</v>
      </c>
      <c r="E76" s="86">
        <v>1.623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1.306</v>
      </c>
      <c r="E77" s="86">
        <v>1.623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1.306</v>
      </c>
      <c r="E78" s="86">
        <v>1.623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1.306</v>
      </c>
      <c r="E79" s="86">
        <v>1.623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1.306</v>
      </c>
      <c r="E80" s="86">
        <v>1.623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1.306</v>
      </c>
      <c r="E81" s="86">
        <v>1.623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1.306</v>
      </c>
      <c r="E82" s="86">
        <v>1.623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68988.759999999995</v>
      </c>
      <c r="D106" s="86">
        <v>51194.59</v>
      </c>
      <c r="E106" s="86">
        <v>17794.169999999998</v>
      </c>
      <c r="F106" s="86">
        <v>0.74</v>
      </c>
      <c r="G106" s="86">
        <v>3.82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25293.9</v>
      </c>
      <c r="D107" s="86">
        <v>19151.03</v>
      </c>
      <c r="E107" s="86">
        <v>6142.88</v>
      </c>
      <c r="F107" s="86">
        <v>0.76</v>
      </c>
      <c r="G107" s="86">
        <v>3.49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25221.9</v>
      </c>
      <c r="D108" s="86">
        <v>20143.599999999999</v>
      </c>
      <c r="E108" s="86">
        <v>5078.3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20262.02</v>
      </c>
      <c r="D109" s="86">
        <v>15252.43</v>
      </c>
      <c r="E109" s="86">
        <v>5009.59</v>
      </c>
      <c r="F109" s="86">
        <v>0.75</v>
      </c>
      <c r="G109" s="86">
        <v>3.48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31115.26</v>
      </c>
      <c r="D110" s="86">
        <v>24850.36</v>
      </c>
      <c r="E110" s="86">
        <v>6264.89</v>
      </c>
      <c r="F110" s="86">
        <v>0.8</v>
      </c>
      <c r="G110" s="86">
        <v>3.56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77603.38</v>
      </c>
      <c r="D111" s="86">
        <v>60306.39</v>
      </c>
      <c r="E111" s="86">
        <v>17297</v>
      </c>
      <c r="F111" s="86">
        <v>0.78</v>
      </c>
      <c r="G111" s="86">
        <v>3.8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29762.25</v>
      </c>
      <c r="D112" s="86">
        <v>22978.12</v>
      </c>
      <c r="E112" s="86">
        <v>6784.13</v>
      </c>
      <c r="F112" s="86">
        <v>0.77</v>
      </c>
      <c r="G112" s="86">
        <v>3.53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28964.76</v>
      </c>
      <c r="D113" s="86">
        <v>23132.86</v>
      </c>
      <c r="E113" s="86">
        <v>5831.9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24539.18</v>
      </c>
      <c r="D114" s="86">
        <v>18942.34</v>
      </c>
      <c r="E114" s="86">
        <v>5596.84</v>
      </c>
      <c r="F114" s="86">
        <v>0.77</v>
      </c>
      <c r="G114" s="86">
        <v>3.53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34496.68</v>
      </c>
      <c r="D115" s="86">
        <v>27550.959999999999</v>
      </c>
      <c r="E115" s="86">
        <v>6945.73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78600.34</v>
      </c>
      <c r="D116" s="86">
        <v>60475.4</v>
      </c>
      <c r="E116" s="86">
        <v>18124.939999999999</v>
      </c>
      <c r="F116" s="86">
        <v>0.77</v>
      </c>
      <c r="G116" s="86">
        <v>3.76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32838</v>
      </c>
      <c r="D117" s="86">
        <v>25592.27</v>
      </c>
      <c r="E117" s="86">
        <v>7245.73</v>
      </c>
      <c r="F117" s="86">
        <v>0.78</v>
      </c>
      <c r="G117" s="86">
        <v>3.51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28712.799999999999</v>
      </c>
      <c r="D118" s="86">
        <v>22931.63</v>
      </c>
      <c r="E118" s="86">
        <v>5781.17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28131.57</v>
      </c>
      <c r="D119" s="86">
        <v>22055.54</v>
      </c>
      <c r="E119" s="86">
        <v>6076.03</v>
      </c>
      <c r="F119" s="86">
        <v>0.78</v>
      </c>
      <c r="G119" s="86">
        <v>3.56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37433.07</v>
      </c>
      <c r="D120" s="86">
        <v>29896.12</v>
      </c>
      <c r="E120" s="86">
        <v>7536.95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89007.97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32286.82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35140.85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26008.6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43004.58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108598.42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39187.06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40135.18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32710.01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47516.62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107652.64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43863.55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39799.040000000001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38389.57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51434.9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3.53</v>
      </c>
      <c r="F140" s="86">
        <v>6725.98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1.36</v>
      </c>
      <c r="F141" s="86">
        <v>1544.14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1.52</v>
      </c>
      <c r="F142" s="86">
        <v>1735.74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1.07</v>
      </c>
      <c r="F143" s="86">
        <v>1220.3399999999999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0.56999999999999995</v>
      </c>
      <c r="D144" s="86">
        <v>622</v>
      </c>
      <c r="E144" s="86">
        <v>1.88</v>
      </c>
      <c r="F144" s="86">
        <v>2055.66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4.41</v>
      </c>
      <c r="F145" s="86">
        <v>8418.06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1.67</v>
      </c>
      <c r="F146" s="86">
        <v>1900.02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1.75</v>
      </c>
      <c r="F147" s="86">
        <v>1993.32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1.37</v>
      </c>
      <c r="F148" s="86">
        <v>1565.96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2.08</v>
      </c>
      <c r="F149" s="86">
        <v>2279.06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4.37</v>
      </c>
      <c r="F150" s="86">
        <v>8336.36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1.88</v>
      </c>
      <c r="F151" s="86">
        <v>2055.5500000000002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1.73</v>
      </c>
      <c r="F152" s="86">
        <v>1975.98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1.63</v>
      </c>
      <c r="F153" s="86">
        <v>1858.88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2.2599999999999998</v>
      </c>
      <c r="F154" s="86">
        <v>2473.0500000000002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45600.225599999998</v>
      </c>
      <c r="C163" s="86">
        <v>76.130499999999998</v>
      </c>
      <c r="D163" s="86">
        <v>251.4837</v>
      </c>
      <c r="E163" s="86">
        <v>0</v>
      </c>
      <c r="F163" s="86">
        <v>6.9999999999999999E-4</v>
      </c>
      <c r="G163" s="87">
        <v>1857650</v>
      </c>
      <c r="H163" s="86">
        <v>19295.1489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41843.659500000002</v>
      </c>
      <c r="C164" s="86">
        <v>69.976600000000005</v>
      </c>
      <c r="D164" s="86">
        <v>231.619</v>
      </c>
      <c r="E164" s="86">
        <v>0</v>
      </c>
      <c r="F164" s="86">
        <v>5.9999999999999995E-4</v>
      </c>
      <c r="G164" s="87">
        <v>1710920</v>
      </c>
      <c r="H164" s="86">
        <v>17717.524000000001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53225.331299999998</v>
      </c>
      <c r="C165" s="86">
        <v>89.691299999999998</v>
      </c>
      <c r="D165" s="86">
        <v>299.54419999999999</v>
      </c>
      <c r="E165" s="86">
        <v>0</v>
      </c>
      <c r="F165" s="86">
        <v>8.0000000000000004E-4</v>
      </c>
      <c r="G165" s="87">
        <v>2212700</v>
      </c>
      <c r="H165" s="86">
        <v>22605.600900000001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52638.845600000001</v>
      </c>
      <c r="C166" s="86">
        <v>88.844899999999996</v>
      </c>
      <c r="D166" s="86">
        <v>297.27019999999999</v>
      </c>
      <c r="E166" s="86">
        <v>0</v>
      </c>
      <c r="F166" s="86">
        <v>8.0000000000000004E-4</v>
      </c>
      <c r="G166" s="87">
        <v>2195910</v>
      </c>
      <c r="H166" s="86">
        <v>22370.8639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61639.3658</v>
      </c>
      <c r="C167" s="86">
        <v>104.0778</v>
      </c>
      <c r="D167" s="86">
        <v>348.40050000000002</v>
      </c>
      <c r="E167" s="86">
        <v>0</v>
      </c>
      <c r="F167" s="86">
        <v>8.9999999999999998E-4</v>
      </c>
      <c r="G167" s="87">
        <v>2573610</v>
      </c>
      <c r="H167" s="86">
        <v>26200.183400000002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71357.221900000004</v>
      </c>
      <c r="C168" s="86">
        <v>120.51560000000001</v>
      </c>
      <c r="D168" s="86">
        <v>403.5401</v>
      </c>
      <c r="E168" s="86">
        <v>0</v>
      </c>
      <c r="F168" s="86">
        <v>1.1000000000000001E-3</v>
      </c>
      <c r="G168" s="87">
        <v>2980930</v>
      </c>
      <c r="H168" s="86">
        <v>30333.779900000001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72421.849700000006</v>
      </c>
      <c r="C169" s="86">
        <v>122.3199</v>
      </c>
      <c r="D169" s="86">
        <v>409.60570000000001</v>
      </c>
      <c r="E169" s="86">
        <v>0</v>
      </c>
      <c r="F169" s="86">
        <v>1.1000000000000001E-3</v>
      </c>
      <c r="G169" s="87">
        <v>3025730</v>
      </c>
      <c r="H169" s="86">
        <v>30786.978599999999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74706.290500000003</v>
      </c>
      <c r="C170" s="86">
        <v>126.1777</v>
      </c>
      <c r="D170" s="86">
        <v>422.52170000000001</v>
      </c>
      <c r="E170" s="86">
        <v>0</v>
      </c>
      <c r="F170" s="86">
        <v>1.1000000000000001E-3</v>
      </c>
      <c r="G170" s="87">
        <v>3121140</v>
      </c>
      <c r="H170" s="86">
        <v>31758.047200000001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64413.549099999997</v>
      </c>
      <c r="C171" s="86">
        <v>108.78</v>
      </c>
      <c r="D171" s="86">
        <v>364.21129999999999</v>
      </c>
      <c r="E171" s="86">
        <v>0</v>
      </c>
      <c r="F171" s="86">
        <v>1E-3</v>
      </c>
      <c r="G171" s="87">
        <v>2690410</v>
      </c>
      <c r="H171" s="86">
        <v>27381.190900000001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55450.3796</v>
      </c>
      <c r="C172" s="86">
        <v>93.613200000000006</v>
      </c>
      <c r="D172" s="86">
        <v>313.3143</v>
      </c>
      <c r="E172" s="86">
        <v>0</v>
      </c>
      <c r="F172" s="86">
        <v>8.0000000000000004E-4</v>
      </c>
      <c r="G172" s="87">
        <v>2314430</v>
      </c>
      <c r="H172" s="86">
        <v>23568.056799999998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47736.207000000002</v>
      </c>
      <c r="C173" s="86">
        <v>80.455100000000002</v>
      </c>
      <c r="D173" s="86">
        <v>268.75150000000002</v>
      </c>
      <c r="E173" s="86">
        <v>0</v>
      </c>
      <c r="F173" s="86">
        <v>6.9999999999999999E-4</v>
      </c>
      <c r="G173" s="87">
        <v>1985240</v>
      </c>
      <c r="H173" s="86">
        <v>20275.675200000001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45361.253299999997</v>
      </c>
      <c r="C174" s="86">
        <v>75.501199999999997</v>
      </c>
      <c r="D174" s="86">
        <v>248.4999</v>
      </c>
      <c r="E174" s="86">
        <v>0</v>
      </c>
      <c r="F174" s="86">
        <v>6.9999999999999999E-4</v>
      </c>
      <c r="G174" s="87">
        <v>1835600</v>
      </c>
      <c r="H174" s="86">
        <v>19170.742999999999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686394.17890000006</v>
      </c>
      <c r="C176" s="86">
        <v>1156.0838000000001</v>
      </c>
      <c r="D176" s="86">
        <v>3858.7622000000001</v>
      </c>
      <c r="E176" s="86">
        <v>0</v>
      </c>
      <c r="F176" s="86">
        <v>1.0500000000000001E-2</v>
      </c>
      <c r="G176" s="87">
        <v>28504300</v>
      </c>
      <c r="H176" s="86">
        <v>291463.7928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41843.659500000002</v>
      </c>
      <c r="C177" s="86">
        <v>69.976600000000005</v>
      </c>
      <c r="D177" s="86">
        <v>231.619</v>
      </c>
      <c r="E177" s="86">
        <v>0</v>
      </c>
      <c r="F177" s="86">
        <v>5.9999999999999995E-4</v>
      </c>
      <c r="G177" s="87">
        <v>1710920</v>
      </c>
      <c r="H177" s="86">
        <v>17717.524000000001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74706.290500000003</v>
      </c>
      <c r="C178" s="86">
        <v>126.1777</v>
      </c>
      <c r="D178" s="86">
        <v>422.52170000000001</v>
      </c>
      <c r="E178" s="86">
        <v>0</v>
      </c>
      <c r="F178" s="86">
        <v>1.1000000000000001E-3</v>
      </c>
      <c r="G178" s="87">
        <v>3121140</v>
      </c>
      <c r="H178" s="86">
        <v>31758.047200000001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225137000000</v>
      </c>
      <c r="C181" s="86">
        <v>230920.41200000001</v>
      </c>
      <c r="D181" s="86" t="s">
        <v>723</v>
      </c>
      <c r="E181" s="86">
        <v>75734.207999999999</v>
      </c>
      <c r="F181" s="86">
        <v>50956.165999999997</v>
      </c>
      <c r="G181" s="86">
        <v>46138.088000000003</v>
      </c>
      <c r="H181" s="86">
        <v>0</v>
      </c>
      <c r="I181" s="86">
        <v>58083.510999999999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207354000000</v>
      </c>
      <c r="C182" s="86">
        <v>244991.465</v>
      </c>
      <c r="D182" s="86" t="s">
        <v>581</v>
      </c>
      <c r="E182" s="86">
        <v>75734.207999999999</v>
      </c>
      <c r="F182" s="86">
        <v>50956.165999999997</v>
      </c>
      <c r="G182" s="86">
        <v>46138.088000000003</v>
      </c>
      <c r="H182" s="86">
        <v>0</v>
      </c>
      <c r="I182" s="86">
        <v>72154.563999999998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268167000000</v>
      </c>
      <c r="C183" s="86">
        <v>269260.87699999998</v>
      </c>
      <c r="D183" s="86" t="s">
        <v>628</v>
      </c>
      <c r="E183" s="86">
        <v>75734.207999999999</v>
      </c>
      <c r="F183" s="86">
        <v>50956.165999999997</v>
      </c>
      <c r="G183" s="86">
        <v>46138.088000000003</v>
      </c>
      <c r="H183" s="86">
        <v>0</v>
      </c>
      <c r="I183" s="86">
        <v>96423.975999999995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266132000000</v>
      </c>
      <c r="C184" s="86">
        <v>269201.21999999997</v>
      </c>
      <c r="D184" s="86" t="s">
        <v>629</v>
      </c>
      <c r="E184" s="86">
        <v>75734.207999999999</v>
      </c>
      <c r="F184" s="86">
        <v>50956.165999999997</v>
      </c>
      <c r="G184" s="86">
        <v>46138.088000000003</v>
      </c>
      <c r="H184" s="86">
        <v>0</v>
      </c>
      <c r="I184" s="86">
        <v>96364.319000000003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311907000000</v>
      </c>
      <c r="C185" s="86">
        <v>300615.05699999997</v>
      </c>
      <c r="D185" s="86" t="s">
        <v>509</v>
      </c>
      <c r="E185" s="86">
        <v>75734.207999999999</v>
      </c>
      <c r="F185" s="86">
        <v>50956.165999999997</v>
      </c>
      <c r="G185" s="86">
        <v>46138.088000000003</v>
      </c>
      <c r="H185" s="86">
        <v>0</v>
      </c>
      <c r="I185" s="86">
        <v>127778.156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361271000000</v>
      </c>
      <c r="C186" s="86">
        <v>339871.83399999997</v>
      </c>
      <c r="D186" s="86" t="s">
        <v>630</v>
      </c>
      <c r="E186" s="86">
        <v>75734.207999999999</v>
      </c>
      <c r="F186" s="86">
        <v>50956.165999999997</v>
      </c>
      <c r="G186" s="86">
        <v>46138.088000000003</v>
      </c>
      <c r="H186" s="86">
        <v>0</v>
      </c>
      <c r="I186" s="86">
        <v>167034.932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366701000000</v>
      </c>
      <c r="C187" s="86">
        <v>336128.353</v>
      </c>
      <c r="D187" s="86" t="s">
        <v>631</v>
      </c>
      <c r="E187" s="86">
        <v>75734.207999999999</v>
      </c>
      <c r="F187" s="86">
        <v>50956.165999999997</v>
      </c>
      <c r="G187" s="86">
        <v>46138.088000000003</v>
      </c>
      <c r="H187" s="86">
        <v>0</v>
      </c>
      <c r="I187" s="86">
        <v>163291.45199999999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378264000000</v>
      </c>
      <c r="C188" s="86">
        <v>336746.82199999999</v>
      </c>
      <c r="D188" s="86" t="s">
        <v>632</v>
      </c>
      <c r="E188" s="86">
        <v>75734.207999999999</v>
      </c>
      <c r="F188" s="86">
        <v>50956.165999999997</v>
      </c>
      <c r="G188" s="86">
        <v>46138.088000000003</v>
      </c>
      <c r="H188" s="86">
        <v>0</v>
      </c>
      <c r="I188" s="86">
        <v>163909.921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326062000000</v>
      </c>
      <c r="C189" s="86">
        <v>318207.99800000002</v>
      </c>
      <c r="D189" s="86" t="s">
        <v>633</v>
      </c>
      <c r="E189" s="86">
        <v>75734.207999999999</v>
      </c>
      <c r="F189" s="86">
        <v>50956.165999999997</v>
      </c>
      <c r="G189" s="86">
        <v>46138.088000000003</v>
      </c>
      <c r="H189" s="86">
        <v>0</v>
      </c>
      <c r="I189" s="86">
        <v>145371.09599999999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280496000000</v>
      </c>
      <c r="C190" s="86">
        <v>278346.78700000001</v>
      </c>
      <c r="D190" s="86" t="s">
        <v>634</v>
      </c>
      <c r="E190" s="86">
        <v>75734.207999999999</v>
      </c>
      <c r="F190" s="86">
        <v>50956.165999999997</v>
      </c>
      <c r="G190" s="86">
        <v>46138.088000000003</v>
      </c>
      <c r="H190" s="86">
        <v>0</v>
      </c>
      <c r="I190" s="86">
        <v>105509.886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240600000000</v>
      </c>
      <c r="C191" s="86">
        <v>259498.413</v>
      </c>
      <c r="D191" s="86" t="s">
        <v>524</v>
      </c>
      <c r="E191" s="86">
        <v>75734.207999999999</v>
      </c>
      <c r="F191" s="86">
        <v>51598.362999999998</v>
      </c>
      <c r="G191" s="86">
        <v>46138.088000000003</v>
      </c>
      <c r="H191" s="86">
        <v>0</v>
      </c>
      <c r="I191" s="86">
        <v>86019.313999999998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222464000000</v>
      </c>
      <c r="C192" s="86">
        <v>226912.16899999999</v>
      </c>
      <c r="D192" s="86" t="s">
        <v>635</v>
      </c>
      <c r="E192" s="86">
        <v>75734.207999999999</v>
      </c>
      <c r="F192" s="86">
        <v>50956.165999999997</v>
      </c>
      <c r="G192" s="86">
        <v>46138.088000000003</v>
      </c>
      <c r="H192" s="86">
        <v>0</v>
      </c>
      <c r="I192" s="86">
        <v>54075.267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3454550000000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207354000000</v>
      </c>
      <c r="C195" s="86">
        <v>226912.16899999999</v>
      </c>
      <c r="D195" s="86"/>
      <c r="E195" s="86">
        <v>75734.207999999999</v>
      </c>
      <c r="F195" s="86">
        <v>50956.165999999997</v>
      </c>
      <c r="G195" s="86">
        <v>46138.088000000003</v>
      </c>
      <c r="H195" s="86">
        <v>0</v>
      </c>
      <c r="I195" s="86">
        <v>54075.267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378264000000</v>
      </c>
      <c r="C196" s="86">
        <v>339871.83399999997</v>
      </c>
      <c r="D196" s="86"/>
      <c r="E196" s="86">
        <v>75734.207999999999</v>
      </c>
      <c r="F196" s="86">
        <v>51598.362999999998</v>
      </c>
      <c r="G196" s="86">
        <v>46138.088000000003</v>
      </c>
      <c r="H196" s="86">
        <v>0</v>
      </c>
      <c r="I196" s="86">
        <v>167034.932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91806.39</v>
      </c>
      <c r="C199" s="86">
        <v>815.67</v>
      </c>
      <c r="D199" s="86">
        <v>0</v>
      </c>
      <c r="E199" s="86">
        <v>92622.06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18.43</v>
      </c>
      <c r="C200" s="86">
        <v>0.16</v>
      </c>
      <c r="D200" s="86">
        <v>0</v>
      </c>
      <c r="E200" s="86">
        <v>18.59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18.43</v>
      </c>
      <c r="C201" s="86">
        <v>0.16</v>
      </c>
      <c r="D201" s="86">
        <v>0</v>
      </c>
      <c r="E201" s="86">
        <v>18.59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3456.72</v>
      </c>
      <c r="C2" s="86">
        <v>693.82</v>
      </c>
      <c r="D2" s="86">
        <v>693.82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3456.72</v>
      </c>
      <c r="C3" s="86">
        <v>693.82</v>
      </c>
      <c r="D3" s="86">
        <v>693.82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10786.02</v>
      </c>
      <c r="C4" s="86">
        <v>2164.92</v>
      </c>
      <c r="D4" s="86">
        <v>2164.92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10786.02</v>
      </c>
      <c r="C5" s="86">
        <v>2164.92</v>
      </c>
      <c r="D5" s="86">
        <v>2164.92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335.3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602.16999999999996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775.84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35.47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3085.95</v>
      </c>
      <c r="C28" s="86">
        <v>370.77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1.278</v>
      </c>
      <c r="E55" s="86">
        <v>1.58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1.278</v>
      </c>
      <c r="E56" s="86">
        <v>1.58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1.278</v>
      </c>
      <c r="E57" s="86">
        <v>1.58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1.278</v>
      </c>
      <c r="E58" s="86">
        <v>1.58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1.278</v>
      </c>
      <c r="E59" s="86">
        <v>1.58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1.278</v>
      </c>
      <c r="E60" s="86">
        <v>1.58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1.278</v>
      </c>
      <c r="E61" s="86">
        <v>1.58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1.278</v>
      </c>
      <c r="E62" s="86">
        <v>1.58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1.278</v>
      </c>
      <c r="E63" s="86">
        <v>1.58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1.278</v>
      </c>
      <c r="E65" s="86">
        <v>1.58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1.278</v>
      </c>
      <c r="E67" s="86">
        <v>1.58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1.278</v>
      </c>
      <c r="E69" s="86">
        <v>1.58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1.278</v>
      </c>
      <c r="E71" s="86">
        <v>1.58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1.278</v>
      </c>
      <c r="E72" s="86">
        <v>1.58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1.278</v>
      </c>
      <c r="E73" s="86">
        <v>1.58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1.278</v>
      </c>
      <c r="E74" s="86">
        <v>1.58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1.278</v>
      </c>
      <c r="E75" s="86">
        <v>1.58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1.278</v>
      </c>
      <c r="E76" s="86">
        <v>1.58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1.278</v>
      </c>
      <c r="E77" s="86">
        <v>1.58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1.278</v>
      </c>
      <c r="E78" s="86">
        <v>1.58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1.278</v>
      </c>
      <c r="E79" s="86">
        <v>1.58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1.278</v>
      </c>
      <c r="E80" s="86">
        <v>1.58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1.278</v>
      </c>
      <c r="E81" s="86">
        <v>1.58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1.278</v>
      </c>
      <c r="E82" s="86">
        <v>1.58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74132.899999999994</v>
      </c>
      <c r="D106" s="86">
        <v>55033.75</v>
      </c>
      <c r="E106" s="86">
        <v>19099.150000000001</v>
      </c>
      <c r="F106" s="86">
        <v>0.74</v>
      </c>
      <c r="G106" s="86">
        <v>3.62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24270.11</v>
      </c>
      <c r="D107" s="86">
        <v>18223.32</v>
      </c>
      <c r="E107" s="86">
        <v>6046.79</v>
      </c>
      <c r="F107" s="86">
        <v>0.75</v>
      </c>
      <c r="G107" s="86">
        <v>3.47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24627.42</v>
      </c>
      <c r="D108" s="86">
        <v>19668.82</v>
      </c>
      <c r="E108" s="86">
        <v>4958.6000000000004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19539.27</v>
      </c>
      <c r="D109" s="86">
        <v>14491.36</v>
      </c>
      <c r="E109" s="86">
        <v>5047.91</v>
      </c>
      <c r="F109" s="86">
        <v>0.74</v>
      </c>
      <c r="G109" s="86">
        <v>3.45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29975.22</v>
      </c>
      <c r="D110" s="86">
        <v>23939.87</v>
      </c>
      <c r="E110" s="86">
        <v>6035.35</v>
      </c>
      <c r="F110" s="86">
        <v>0.8</v>
      </c>
      <c r="G110" s="86">
        <v>3.56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72810.05</v>
      </c>
      <c r="D111" s="86">
        <v>54396.04</v>
      </c>
      <c r="E111" s="86">
        <v>18414</v>
      </c>
      <c r="F111" s="86">
        <v>0.75</v>
      </c>
      <c r="G111" s="86">
        <v>3.64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27298.240000000002</v>
      </c>
      <c r="D112" s="86">
        <v>20837.47</v>
      </c>
      <c r="E112" s="86">
        <v>6460.77</v>
      </c>
      <c r="F112" s="86">
        <v>0.76</v>
      </c>
      <c r="G112" s="86">
        <v>3.5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27154.14</v>
      </c>
      <c r="D113" s="86">
        <v>21686.799999999999</v>
      </c>
      <c r="E113" s="86">
        <v>5467.34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22480.02</v>
      </c>
      <c r="D114" s="86">
        <v>17036.849999999999</v>
      </c>
      <c r="E114" s="86">
        <v>5443.18</v>
      </c>
      <c r="F114" s="86">
        <v>0.76</v>
      </c>
      <c r="G114" s="86">
        <v>3.49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32270.78</v>
      </c>
      <c r="D115" s="86">
        <v>25773.23</v>
      </c>
      <c r="E115" s="86">
        <v>6497.55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81979.789999999994</v>
      </c>
      <c r="D116" s="86">
        <v>60222.42</v>
      </c>
      <c r="E116" s="86">
        <v>21757.37</v>
      </c>
      <c r="F116" s="86">
        <v>0.73</v>
      </c>
      <c r="G116" s="86">
        <v>3.58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29480.06</v>
      </c>
      <c r="D117" s="86">
        <v>22718.41</v>
      </c>
      <c r="E117" s="86">
        <v>6761.65</v>
      </c>
      <c r="F117" s="86">
        <v>0.77</v>
      </c>
      <c r="G117" s="86">
        <v>3.52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26403.34</v>
      </c>
      <c r="D118" s="86">
        <v>21087.17</v>
      </c>
      <c r="E118" s="86">
        <v>5316.17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25205.22</v>
      </c>
      <c r="D119" s="86">
        <v>19385.75</v>
      </c>
      <c r="E119" s="86">
        <v>5819.47</v>
      </c>
      <c r="F119" s="86">
        <v>0.77</v>
      </c>
      <c r="G119" s="86">
        <v>3.52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34481.01</v>
      </c>
      <c r="D120" s="86">
        <v>27538.44</v>
      </c>
      <c r="E120" s="86">
        <v>6942.57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101459.9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31941.07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35292.94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25777.81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42450.65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101214.06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36706.519999999997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38674.800000000003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30430.41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45523.11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108034.46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40130.519999999997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37669.71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34705.49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48481.21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3.79</v>
      </c>
      <c r="F140" s="86">
        <v>7234.34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1.28</v>
      </c>
      <c r="F141" s="86">
        <v>1453.08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1.49</v>
      </c>
      <c r="F142" s="86">
        <v>1694.83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</v>
      </c>
      <c r="F143" s="86">
        <v>1136.19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0.56999999999999995</v>
      </c>
      <c r="D144" s="86">
        <v>622</v>
      </c>
      <c r="E144" s="86">
        <v>1.81</v>
      </c>
      <c r="F144" s="86">
        <v>1980.34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3.78</v>
      </c>
      <c r="F145" s="86">
        <v>7213.17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1.49</v>
      </c>
      <c r="F146" s="86">
        <v>1698.11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1.64</v>
      </c>
      <c r="F147" s="86">
        <v>1868.71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1.21</v>
      </c>
      <c r="F148" s="86">
        <v>1375.41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1.95</v>
      </c>
      <c r="F149" s="86">
        <v>2132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4.09</v>
      </c>
      <c r="F150" s="86">
        <v>7800.57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1.65</v>
      </c>
      <c r="F151" s="86">
        <v>1874.17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1.6</v>
      </c>
      <c r="F152" s="86">
        <v>1817.04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1.4</v>
      </c>
      <c r="F153" s="86">
        <v>1595.23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2.08</v>
      </c>
      <c r="F154" s="86">
        <v>2278.02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50179.578500000003</v>
      </c>
      <c r="C163" s="86">
        <v>90.561199999999999</v>
      </c>
      <c r="D163" s="86">
        <v>220.8741</v>
      </c>
      <c r="E163" s="86">
        <v>0</v>
      </c>
      <c r="F163" s="86">
        <v>8.0000000000000004E-4</v>
      </c>
      <c r="G163" s="86">
        <v>392834.90470000001</v>
      </c>
      <c r="H163" s="86">
        <v>21524.330900000001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43750.1702</v>
      </c>
      <c r="C164" s="86">
        <v>80.153400000000005</v>
      </c>
      <c r="D164" s="86">
        <v>198.43520000000001</v>
      </c>
      <c r="E164" s="86">
        <v>0</v>
      </c>
      <c r="F164" s="86">
        <v>6.9999999999999999E-4</v>
      </c>
      <c r="G164" s="86">
        <v>352938.50410000002</v>
      </c>
      <c r="H164" s="86">
        <v>18876.8855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48952.834799999997</v>
      </c>
      <c r="C165" s="86">
        <v>93.130300000000005</v>
      </c>
      <c r="D165" s="86">
        <v>238.9212</v>
      </c>
      <c r="E165" s="86">
        <v>0</v>
      </c>
      <c r="F165" s="86">
        <v>8.9999999999999998E-4</v>
      </c>
      <c r="G165" s="86">
        <v>424981.33679999999</v>
      </c>
      <c r="H165" s="86">
        <v>21439.8521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47528.9395</v>
      </c>
      <c r="C166" s="86">
        <v>91.139700000000005</v>
      </c>
      <c r="D166" s="86">
        <v>235.4933</v>
      </c>
      <c r="E166" s="86">
        <v>0</v>
      </c>
      <c r="F166" s="86">
        <v>8.9999999999999998E-4</v>
      </c>
      <c r="G166" s="86">
        <v>418890.44780000002</v>
      </c>
      <c r="H166" s="86">
        <v>20882.573899999999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54193.300799999997</v>
      </c>
      <c r="C167" s="86">
        <v>104.47629999999999</v>
      </c>
      <c r="D167" s="86">
        <v>271.245</v>
      </c>
      <c r="E167" s="86">
        <v>0</v>
      </c>
      <c r="F167" s="86">
        <v>1E-3</v>
      </c>
      <c r="G167" s="86">
        <v>482489.9571</v>
      </c>
      <c r="H167" s="86">
        <v>23862.1263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58854.922200000001</v>
      </c>
      <c r="C168" s="86">
        <v>113.5016</v>
      </c>
      <c r="D168" s="86">
        <v>294.7654</v>
      </c>
      <c r="E168" s="86">
        <v>0</v>
      </c>
      <c r="F168" s="86">
        <v>1.1000000000000001E-3</v>
      </c>
      <c r="G168" s="86">
        <v>524328.34219999996</v>
      </c>
      <c r="H168" s="86">
        <v>25918.256700000002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58537.9997</v>
      </c>
      <c r="C169" s="86">
        <v>112.8989</v>
      </c>
      <c r="D169" s="86">
        <v>293.21940000000001</v>
      </c>
      <c r="E169" s="86">
        <v>0</v>
      </c>
      <c r="F169" s="86">
        <v>1.1000000000000001E-3</v>
      </c>
      <c r="G169" s="86">
        <v>521578.39640000003</v>
      </c>
      <c r="H169" s="86">
        <v>25779.469099999998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62635.219299999997</v>
      </c>
      <c r="C170" s="86">
        <v>120.8043</v>
      </c>
      <c r="D170" s="86">
        <v>313.75909999999999</v>
      </c>
      <c r="E170" s="86">
        <v>0</v>
      </c>
      <c r="F170" s="86">
        <v>1.1000000000000001E-3</v>
      </c>
      <c r="G170" s="86">
        <v>558114.3223</v>
      </c>
      <c r="H170" s="86">
        <v>27584.1486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54311.496899999998</v>
      </c>
      <c r="C171" s="86">
        <v>104.7351</v>
      </c>
      <c r="D171" s="86">
        <v>271.988</v>
      </c>
      <c r="E171" s="86">
        <v>0</v>
      </c>
      <c r="F171" s="86">
        <v>1E-3</v>
      </c>
      <c r="G171" s="86">
        <v>483811.88750000001</v>
      </c>
      <c r="H171" s="86">
        <v>23917.022400000002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48427.119599999998</v>
      </c>
      <c r="C172" s="86">
        <v>93.108500000000006</v>
      </c>
      <c r="D172" s="86">
        <v>241.1515</v>
      </c>
      <c r="E172" s="86">
        <v>0</v>
      </c>
      <c r="F172" s="86">
        <v>8.9999999999999998E-4</v>
      </c>
      <c r="G172" s="86">
        <v>428957.4277</v>
      </c>
      <c r="H172" s="86">
        <v>21299.961200000002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44560.296499999997</v>
      </c>
      <c r="C173" s="86">
        <v>84.4268</v>
      </c>
      <c r="D173" s="86">
        <v>215.78219999999999</v>
      </c>
      <c r="E173" s="86">
        <v>0</v>
      </c>
      <c r="F173" s="86">
        <v>8.0000000000000004E-4</v>
      </c>
      <c r="G173" s="86">
        <v>383819.57410000003</v>
      </c>
      <c r="H173" s="86">
        <v>19484.014999999999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46676.889199999998</v>
      </c>
      <c r="C174" s="86">
        <v>85.832999999999998</v>
      </c>
      <c r="D174" s="86">
        <v>213.26679999999999</v>
      </c>
      <c r="E174" s="86">
        <v>0</v>
      </c>
      <c r="F174" s="86">
        <v>8.0000000000000004E-4</v>
      </c>
      <c r="G174" s="86">
        <v>379321.1139</v>
      </c>
      <c r="H174" s="86">
        <v>20169.0095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618608.76729999995</v>
      </c>
      <c r="C176" s="86">
        <v>1174.769</v>
      </c>
      <c r="D176" s="86">
        <v>3008.9013</v>
      </c>
      <c r="E176" s="86">
        <v>0</v>
      </c>
      <c r="F176" s="86">
        <v>1.0999999999999999E-2</v>
      </c>
      <c r="G176" s="87">
        <v>5352070</v>
      </c>
      <c r="H176" s="86">
        <v>270737.65120000002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43750.1702</v>
      </c>
      <c r="C177" s="86">
        <v>80.153400000000005</v>
      </c>
      <c r="D177" s="86">
        <v>198.43520000000001</v>
      </c>
      <c r="E177" s="86">
        <v>0</v>
      </c>
      <c r="F177" s="86">
        <v>6.9999999999999999E-4</v>
      </c>
      <c r="G177" s="86">
        <v>352938.50410000002</v>
      </c>
      <c r="H177" s="86">
        <v>18876.8855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62635.219299999997</v>
      </c>
      <c r="C178" s="86">
        <v>120.8043</v>
      </c>
      <c r="D178" s="86">
        <v>313.75909999999999</v>
      </c>
      <c r="E178" s="86">
        <v>0</v>
      </c>
      <c r="F178" s="86">
        <v>1.1000000000000001E-3</v>
      </c>
      <c r="G178" s="86">
        <v>558114.3223</v>
      </c>
      <c r="H178" s="86">
        <v>27584.1486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226505000000</v>
      </c>
      <c r="C181" s="86">
        <v>214840.62</v>
      </c>
      <c r="D181" s="86" t="s">
        <v>606</v>
      </c>
      <c r="E181" s="86">
        <v>75734.207999999999</v>
      </c>
      <c r="F181" s="86">
        <v>50956.165999999997</v>
      </c>
      <c r="G181" s="86">
        <v>43151.220999999998</v>
      </c>
      <c r="H181" s="86">
        <v>0</v>
      </c>
      <c r="I181" s="86">
        <v>44990.586000000003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203501000000</v>
      </c>
      <c r="C182" s="86">
        <v>210313.65299999999</v>
      </c>
      <c r="D182" s="86" t="s">
        <v>607</v>
      </c>
      <c r="E182" s="86">
        <v>75734.207999999999</v>
      </c>
      <c r="F182" s="86">
        <v>51598.362999999998</v>
      </c>
      <c r="G182" s="86">
        <v>43151.220999999998</v>
      </c>
      <c r="H182" s="86">
        <v>0</v>
      </c>
      <c r="I182" s="86">
        <v>39821.421000000002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245040000000</v>
      </c>
      <c r="C183" s="86">
        <v>236218.82699999999</v>
      </c>
      <c r="D183" s="86" t="s">
        <v>636</v>
      </c>
      <c r="E183" s="86">
        <v>75734.207999999999</v>
      </c>
      <c r="F183" s="86">
        <v>50956.165999999997</v>
      </c>
      <c r="G183" s="86">
        <v>43151.220999999998</v>
      </c>
      <c r="H183" s="86">
        <v>0</v>
      </c>
      <c r="I183" s="86">
        <v>66368.792000000001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241528000000</v>
      </c>
      <c r="C184" s="86">
        <v>252612.46799999999</v>
      </c>
      <c r="D184" s="86" t="s">
        <v>637</v>
      </c>
      <c r="E184" s="86">
        <v>75734.207999999999</v>
      </c>
      <c r="F184" s="86">
        <v>50956.165999999997</v>
      </c>
      <c r="G184" s="86">
        <v>43151.220999999998</v>
      </c>
      <c r="H184" s="86">
        <v>0</v>
      </c>
      <c r="I184" s="86">
        <v>82762.433000000005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278199000000</v>
      </c>
      <c r="C185" s="86">
        <v>271471.125</v>
      </c>
      <c r="D185" s="86" t="s">
        <v>638</v>
      </c>
      <c r="E185" s="86">
        <v>75734.207999999999</v>
      </c>
      <c r="F185" s="86">
        <v>50956.165999999997</v>
      </c>
      <c r="G185" s="86">
        <v>43151.220999999998</v>
      </c>
      <c r="H185" s="86">
        <v>0</v>
      </c>
      <c r="I185" s="86">
        <v>101621.09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302323000000</v>
      </c>
      <c r="C186" s="86">
        <v>285189.625</v>
      </c>
      <c r="D186" s="86" t="s">
        <v>639</v>
      </c>
      <c r="E186" s="86">
        <v>75734.207999999999</v>
      </c>
      <c r="F186" s="86">
        <v>50956.165999999997</v>
      </c>
      <c r="G186" s="86">
        <v>43151.220999999998</v>
      </c>
      <c r="H186" s="86">
        <v>0</v>
      </c>
      <c r="I186" s="86">
        <v>115339.591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300737000000</v>
      </c>
      <c r="C187" s="86">
        <v>305003.11700000003</v>
      </c>
      <c r="D187" s="86" t="s">
        <v>640</v>
      </c>
      <c r="E187" s="86">
        <v>75734.207999999999</v>
      </c>
      <c r="F187" s="86">
        <v>50956.165999999997</v>
      </c>
      <c r="G187" s="86">
        <v>43151.220999999998</v>
      </c>
      <c r="H187" s="86">
        <v>0</v>
      </c>
      <c r="I187" s="86">
        <v>135153.08300000001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321803000000</v>
      </c>
      <c r="C188" s="86">
        <v>283973.03000000003</v>
      </c>
      <c r="D188" s="86" t="s">
        <v>641</v>
      </c>
      <c r="E188" s="86">
        <v>75734.207999999999</v>
      </c>
      <c r="F188" s="86">
        <v>50956.165999999997</v>
      </c>
      <c r="G188" s="86">
        <v>43151.220999999998</v>
      </c>
      <c r="H188" s="86">
        <v>0</v>
      </c>
      <c r="I188" s="86">
        <v>114122.996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278961000000</v>
      </c>
      <c r="C189" s="86">
        <v>274346.011</v>
      </c>
      <c r="D189" s="86" t="s">
        <v>642</v>
      </c>
      <c r="E189" s="86">
        <v>75734.207999999999</v>
      </c>
      <c r="F189" s="86">
        <v>51598.362999999998</v>
      </c>
      <c r="G189" s="86">
        <v>43151.220999999998</v>
      </c>
      <c r="H189" s="86">
        <v>0</v>
      </c>
      <c r="I189" s="86">
        <v>103853.77899999999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247333000000</v>
      </c>
      <c r="C190" s="86">
        <v>259624.88099999999</v>
      </c>
      <c r="D190" s="86" t="s">
        <v>525</v>
      </c>
      <c r="E190" s="86">
        <v>75734.207999999999</v>
      </c>
      <c r="F190" s="86">
        <v>50956.165999999997</v>
      </c>
      <c r="G190" s="86">
        <v>43151.220999999998</v>
      </c>
      <c r="H190" s="86">
        <v>0</v>
      </c>
      <c r="I190" s="86">
        <v>89774.846000000005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221307000000</v>
      </c>
      <c r="C191" s="86">
        <v>226570.52799999999</v>
      </c>
      <c r="D191" s="86" t="s">
        <v>643</v>
      </c>
      <c r="E191" s="86">
        <v>75734.207999999999</v>
      </c>
      <c r="F191" s="86">
        <v>51598.362999999998</v>
      </c>
      <c r="G191" s="86">
        <v>43151.220999999998</v>
      </c>
      <c r="H191" s="86">
        <v>0</v>
      </c>
      <c r="I191" s="86">
        <v>56078.296000000002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218713000000</v>
      </c>
      <c r="C192" s="86">
        <v>207508.02100000001</v>
      </c>
      <c r="D192" s="86" t="s">
        <v>513</v>
      </c>
      <c r="E192" s="86">
        <v>75734.207999999999</v>
      </c>
      <c r="F192" s="86">
        <v>51598.362999999998</v>
      </c>
      <c r="G192" s="86">
        <v>43151.220999999998</v>
      </c>
      <c r="H192" s="86">
        <v>0</v>
      </c>
      <c r="I192" s="86">
        <v>37015.788999999997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3085950000000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203501000000</v>
      </c>
      <c r="C195" s="86">
        <v>207508.02100000001</v>
      </c>
      <c r="D195" s="86"/>
      <c r="E195" s="86">
        <v>75734.207999999999</v>
      </c>
      <c r="F195" s="86">
        <v>50956.165999999997</v>
      </c>
      <c r="G195" s="86">
        <v>43151.220999999998</v>
      </c>
      <c r="H195" s="86">
        <v>0</v>
      </c>
      <c r="I195" s="86">
        <v>37015.788999999997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321803000000</v>
      </c>
      <c r="C196" s="86">
        <v>305003.11700000003</v>
      </c>
      <c r="D196" s="86"/>
      <c r="E196" s="86">
        <v>75734.207999999999</v>
      </c>
      <c r="F196" s="86">
        <v>51598.362999999998</v>
      </c>
      <c r="G196" s="86">
        <v>43151.220999999998</v>
      </c>
      <c r="H196" s="86">
        <v>0</v>
      </c>
      <c r="I196" s="86">
        <v>135153.08300000001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84037.68</v>
      </c>
      <c r="C199" s="86">
        <v>3536.01</v>
      </c>
      <c r="D199" s="86">
        <v>0</v>
      </c>
      <c r="E199" s="86">
        <v>87573.68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16.87</v>
      </c>
      <c r="C200" s="86">
        <v>0.71</v>
      </c>
      <c r="D200" s="86">
        <v>0</v>
      </c>
      <c r="E200" s="86">
        <v>17.579999999999998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16.87</v>
      </c>
      <c r="C201" s="86">
        <v>0.71</v>
      </c>
      <c r="D201" s="86">
        <v>0</v>
      </c>
      <c r="E201" s="86">
        <v>17.579999999999998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2613.6</v>
      </c>
      <c r="C2" s="86">
        <v>524.59</v>
      </c>
      <c r="D2" s="86">
        <v>524.59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2613.6</v>
      </c>
      <c r="C3" s="86">
        <v>524.59</v>
      </c>
      <c r="D3" s="86">
        <v>524.59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7937.15</v>
      </c>
      <c r="C4" s="86">
        <v>1593.11</v>
      </c>
      <c r="D4" s="86">
        <v>1593.11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7937.15</v>
      </c>
      <c r="C5" s="86">
        <v>1593.11</v>
      </c>
      <c r="D5" s="86">
        <v>1593.11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41.11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200.96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628.88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34.74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2537.7399999999998</v>
      </c>
      <c r="C28" s="86">
        <v>75.849999999999994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1.306</v>
      </c>
      <c r="E55" s="86">
        <v>1.623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1.306</v>
      </c>
      <c r="E56" s="86">
        <v>1.623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1.306</v>
      </c>
      <c r="E57" s="86">
        <v>1.623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1.306</v>
      </c>
      <c r="E58" s="86">
        <v>1.623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1.306</v>
      </c>
      <c r="E59" s="86">
        <v>1.623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1.306</v>
      </c>
      <c r="E60" s="86">
        <v>1.623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1.306</v>
      </c>
      <c r="E61" s="86">
        <v>1.623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1.306</v>
      </c>
      <c r="E62" s="86">
        <v>1.623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1.306</v>
      </c>
      <c r="E63" s="86">
        <v>1.623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1.306</v>
      </c>
      <c r="E65" s="86">
        <v>1.623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1.306</v>
      </c>
      <c r="E67" s="86">
        <v>1.623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1.306</v>
      </c>
      <c r="E69" s="86">
        <v>1.623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1.306</v>
      </c>
      <c r="E71" s="86">
        <v>1.623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1.306</v>
      </c>
      <c r="E72" s="86">
        <v>1.623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1.306</v>
      </c>
      <c r="E73" s="86">
        <v>1.623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1.306</v>
      </c>
      <c r="E74" s="86">
        <v>1.623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1.306</v>
      </c>
      <c r="E75" s="86">
        <v>1.623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1.306</v>
      </c>
      <c r="E76" s="86">
        <v>1.623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1.306</v>
      </c>
      <c r="E77" s="86">
        <v>1.623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1.306</v>
      </c>
      <c r="E78" s="86">
        <v>1.623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1.306</v>
      </c>
      <c r="E79" s="86">
        <v>1.623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1.306</v>
      </c>
      <c r="E80" s="86">
        <v>1.623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1.306</v>
      </c>
      <c r="E81" s="86">
        <v>1.623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1.306</v>
      </c>
      <c r="E82" s="86">
        <v>1.623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62259.58</v>
      </c>
      <c r="D106" s="86">
        <v>46521.1</v>
      </c>
      <c r="E106" s="86">
        <v>15738.47</v>
      </c>
      <c r="F106" s="86">
        <v>0.75</v>
      </c>
      <c r="G106" s="86">
        <v>3.24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23789.22</v>
      </c>
      <c r="D107" s="86">
        <v>18940.88</v>
      </c>
      <c r="E107" s="86">
        <v>4848.34</v>
      </c>
      <c r="F107" s="86">
        <v>0.8</v>
      </c>
      <c r="G107" s="86">
        <v>3.59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21828.98</v>
      </c>
      <c r="D108" s="86">
        <v>17433.830000000002</v>
      </c>
      <c r="E108" s="86">
        <v>4395.1499999999996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13081.85</v>
      </c>
      <c r="D109" s="86">
        <v>9685.93</v>
      </c>
      <c r="E109" s="86">
        <v>3395.92</v>
      </c>
      <c r="F109" s="86">
        <v>0.74</v>
      </c>
      <c r="G109" s="86">
        <v>3.47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27229.21</v>
      </c>
      <c r="D110" s="86">
        <v>21746.75</v>
      </c>
      <c r="E110" s="86">
        <v>5482.46</v>
      </c>
      <c r="F110" s="86">
        <v>0.8</v>
      </c>
      <c r="G110" s="86">
        <v>3.6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69813.960000000006</v>
      </c>
      <c r="D111" s="86">
        <v>54722.16</v>
      </c>
      <c r="E111" s="86">
        <v>15091.81</v>
      </c>
      <c r="F111" s="86">
        <v>0.78</v>
      </c>
      <c r="G111" s="86">
        <v>4.07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26516.61</v>
      </c>
      <c r="D112" s="86">
        <v>21177.63</v>
      </c>
      <c r="E112" s="86">
        <v>5338.98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23866.65</v>
      </c>
      <c r="D113" s="86">
        <v>19061.23</v>
      </c>
      <c r="E113" s="86">
        <v>4805.43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15545.17</v>
      </c>
      <c r="D114" s="86">
        <v>11784.37</v>
      </c>
      <c r="E114" s="86">
        <v>3760.79</v>
      </c>
      <c r="F114" s="86">
        <v>0.76</v>
      </c>
      <c r="G114" s="86">
        <v>3.52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29065.02</v>
      </c>
      <c r="D115" s="86">
        <v>23212.93</v>
      </c>
      <c r="E115" s="86">
        <v>5852.09</v>
      </c>
      <c r="F115" s="86">
        <v>0.8</v>
      </c>
      <c r="G115" s="86">
        <v>3.6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65493.68</v>
      </c>
      <c r="D116" s="86">
        <v>50462.6</v>
      </c>
      <c r="E116" s="86">
        <v>15031.08</v>
      </c>
      <c r="F116" s="86">
        <v>0.77</v>
      </c>
      <c r="G116" s="86">
        <v>3.99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27236.39</v>
      </c>
      <c r="D117" s="86">
        <v>21752.49</v>
      </c>
      <c r="E117" s="86">
        <v>5483.9</v>
      </c>
      <c r="F117" s="86">
        <v>0.8</v>
      </c>
      <c r="G117" s="86">
        <v>3.6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22422.38</v>
      </c>
      <c r="D118" s="86">
        <v>17907.75</v>
      </c>
      <c r="E118" s="86">
        <v>4514.63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17037.349999999999</v>
      </c>
      <c r="D119" s="86">
        <v>13070.84</v>
      </c>
      <c r="E119" s="86">
        <v>3966.51</v>
      </c>
      <c r="F119" s="86">
        <v>0.77</v>
      </c>
      <c r="G119" s="86">
        <v>3.53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30121.96</v>
      </c>
      <c r="D120" s="86">
        <v>24057.06</v>
      </c>
      <c r="E120" s="86">
        <v>6064.9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83286.429999999993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34638.800000000003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31435.64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17172.900000000001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38909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101898.3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38633.5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34255.629999999997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21075.41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41449.64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92874.9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39629.71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32256.959999999999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23497.07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42912.46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0.56999999999999995</v>
      </c>
      <c r="D140" s="86">
        <v>622</v>
      </c>
      <c r="E140" s="86">
        <v>3.23</v>
      </c>
      <c r="F140" s="86">
        <v>3537.7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1.43</v>
      </c>
      <c r="F141" s="86">
        <v>1626.19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1.32</v>
      </c>
      <c r="F142" s="86">
        <v>1502.24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0.54</v>
      </c>
      <c r="D143" s="86">
        <v>622</v>
      </c>
      <c r="E143" s="86">
        <v>0.67</v>
      </c>
      <c r="F143" s="86">
        <v>771.43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0.55000000000000004</v>
      </c>
      <c r="D144" s="86">
        <v>622</v>
      </c>
      <c r="E144" s="86">
        <v>1.64</v>
      </c>
      <c r="F144" s="86">
        <v>1873.88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4.05</v>
      </c>
      <c r="F145" s="86">
        <v>7720.09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1.6</v>
      </c>
      <c r="F146" s="86">
        <v>1824.84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1.44</v>
      </c>
      <c r="F147" s="86">
        <v>1642.47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0.54</v>
      </c>
      <c r="D148" s="86">
        <v>622</v>
      </c>
      <c r="E148" s="86">
        <v>0.84</v>
      </c>
      <c r="F148" s="86">
        <v>969.02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0.55000000000000004</v>
      </c>
      <c r="D149" s="86">
        <v>622</v>
      </c>
      <c r="E149" s="86">
        <v>1.76</v>
      </c>
      <c r="F149" s="86">
        <v>2000.22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3.65</v>
      </c>
      <c r="F150" s="86">
        <v>6968.68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0.55000000000000004</v>
      </c>
      <c r="D151" s="86">
        <v>622</v>
      </c>
      <c r="E151" s="86">
        <v>1.65</v>
      </c>
      <c r="F151" s="86">
        <v>1874.37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1.35</v>
      </c>
      <c r="F152" s="86">
        <v>1543.08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0.94</v>
      </c>
      <c r="F153" s="86">
        <v>1072.1300000000001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1.82</v>
      </c>
      <c r="F154" s="86">
        <v>1990.04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18228.753199999999</v>
      </c>
      <c r="C163" s="86">
        <v>15.6412</v>
      </c>
      <c r="D163" s="86">
        <v>162.57589999999999</v>
      </c>
      <c r="E163" s="86">
        <v>0</v>
      </c>
      <c r="F163" s="86">
        <v>1E-4</v>
      </c>
      <c r="G163" s="86">
        <v>980932.7709</v>
      </c>
      <c r="H163" s="86">
        <v>6805.0147999999999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16256.112499999999</v>
      </c>
      <c r="C164" s="86">
        <v>13.940300000000001</v>
      </c>
      <c r="D164" s="86">
        <v>146.47139999999999</v>
      </c>
      <c r="E164" s="86">
        <v>0</v>
      </c>
      <c r="F164" s="86">
        <v>1E-4</v>
      </c>
      <c r="G164" s="86">
        <v>883768.18680000002</v>
      </c>
      <c r="H164" s="86">
        <v>6073.1463000000003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19032.114600000001</v>
      </c>
      <c r="C165" s="86">
        <v>16.311699999999998</v>
      </c>
      <c r="D165" s="86">
        <v>173.11600000000001</v>
      </c>
      <c r="E165" s="86">
        <v>0</v>
      </c>
      <c r="F165" s="86">
        <v>1E-4</v>
      </c>
      <c r="G165" s="87">
        <v>1044540</v>
      </c>
      <c r="H165" s="86">
        <v>7115.2169999999996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17339.7513</v>
      </c>
      <c r="C166" s="86">
        <v>14.853300000000001</v>
      </c>
      <c r="D166" s="86">
        <v>159.13800000000001</v>
      </c>
      <c r="E166" s="86">
        <v>0</v>
      </c>
      <c r="F166" s="86">
        <v>1E-4</v>
      </c>
      <c r="G166" s="86">
        <v>960205.01820000005</v>
      </c>
      <c r="H166" s="86">
        <v>6486.8407999999999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18576.546300000002</v>
      </c>
      <c r="C167" s="86">
        <v>15.907299999999999</v>
      </c>
      <c r="D167" s="86">
        <v>171.47200000000001</v>
      </c>
      <c r="E167" s="86">
        <v>0</v>
      </c>
      <c r="F167" s="86">
        <v>1E-4</v>
      </c>
      <c r="G167" s="87">
        <v>1034630</v>
      </c>
      <c r="H167" s="86">
        <v>6952.5281999999997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18797.370900000002</v>
      </c>
      <c r="C168" s="86">
        <v>16.0945</v>
      </c>
      <c r="D168" s="86">
        <v>173.84739999999999</v>
      </c>
      <c r="E168" s="86">
        <v>0</v>
      </c>
      <c r="F168" s="86">
        <v>1E-4</v>
      </c>
      <c r="G168" s="87">
        <v>1048960</v>
      </c>
      <c r="H168" s="86">
        <v>7036.2030999999997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19596.922999999999</v>
      </c>
      <c r="C169" s="86">
        <v>16.778199999999998</v>
      </c>
      <c r="D169" s="86">
        <v>181.39570000000001</v>
      </c>
      <c r="E169" s="86">
        <v>0</v>
      </c>
      <c r="F169" s="86">
        <v>1E-4</v>
      </c>
      <c r="G169" s="87">
        <v>1094510</v>
      </c>
      <c r="H169" s="86">
        <v>7335.9589999999998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22484.207699999999</v>
      </c>
      <c r="C170" s="86">
        <v>19.249500000000001</v>
      </c>
      <c r="D170" s="86">
        <v>208.2406</v>
      </c>
      <c r="E170" s="86">
        <v>0</v>
      </c>
      <c r="F170" s="86">
        <v>1E-4</v>
      </c>
      <c r="G170" s="87">
        <v>1256490</v>
      </c>
      <c r="H170" s="86">
        <v>8417.1558999999997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19455.2454</v>
      </c>
      <c r="C171" s="86">
        <v>16.6569</v>
      </c>
      <c r="D171" s="86">
        <v>180.0806</v>
      </c>
      <c r="E171" s="86">
        <v>0</v>
      </c>
      <c r="F171" s="86">
        <v>1E-4</v>
      </c>
      <c r="G171" s="87">
        <v>1086570</v>
      </c>
      <c r="H171" s="86">
        <v>7282.9119000000001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18596.516100000001</v>
      </c>
      <c r="C172" s="86">
        <v>15.923299999999999</v>
      </c>
      <c r="D172" s="86">
        <v>171.84280000000001</v>
      </c>
      <c r="E172" s="86">
        <v>0</v>
      </c>
      <c r="F172" s="86">
        <v>1E-4</v>
      </c>
      <c r="G172" s="87">
        <v>1036870</v>
      </c>
      <c r="H172" s="86">
        <v>6960.5712000000003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17754.447899999999</v>
      </c>
      <c r="C173" s="86">
        <v>15.209300000000001</v>
      </c>
      <c r="D173" s="86">
        <v>162.80459999999999</v>
      </c>
      <c r="E173" s="86">
        <v>0</v>
      </c>
      <c r="F173" s="86">
        <v>1E-4</v>
      </c>
      <c r="G173" s="86">
        <v>982328.36829999997</v>
      </c>
      <c r="H173" s="86">
        <v>6641.5547999999999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17780.1999</v>
      </c>
      <c r="C174" s="86">
        <v>15.246700000000001</v>
      </c>
      <c r="D174" s="86">
        <v>160.29409999999999</v>
      </c>
      <c r="E174" s="86">
        <v>0</v>
      </c>
      <c r="F174" s="86">
        <v>1E-4</v>
      </c>
      <c r="G174" s="86">
        <v>967170.68110000005</v>
      </c>
      <c r="H174" s="86">
        <v>6642.8078999999998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223898.18890000001</v>
      </c>
      <c r="C176" s="86">
        <v>191.81229999999999</v>
      </c>
      <c r="D176" s="86">
        <v>2051.279</v>
      </c>
      <c r="E176" s="86">
        <v>0</v>
      </c>
      <c r="F176" s="86">
        <v>8.9999999999999998E-4</v>
      </c>
      <c r="G176" s="87">
        <v>12377000</v>
      </c>
      <c r="H176" s="86">
        <v>83749.910699999993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16256.112499999999</v>
      </c>
      <c r="C177" s="86">
        <v>13.940300000000001</v>
      </c>
      <c r="D177" s="86">
        <v>146.47139999999999</v>
      </c>
      <c r="E177" s="86">
        <v>0</v>
      </c>
      <c r="F177" s="86">
        <v>1E-4</v>
      </c>
      <c r="G177" s="86">
        <v>883768.18680000002</v>
      </c>
      <c r="H177" s="86">
        <v>6073.1463000000003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22484.207699999999</v>
      </c>
      <c r="C178" s="86">
        <v>19.249500000000001</v>
      </c>
      <c r="D178" s="86">
        <v>208.2406</v>
      </c>
      <c r="E178" s="86">
        <v>0</v>
      </c>
      <c r="F178" s="86">
        <v>1E-4</v>
      </c>
      <c r="G178" s="87">
        <v>1256490</v>
      </c>
      <c r="H178" s="86">
        <v>8417.1558999999997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201128000000</v>
      </c>
      <c r="C181" s="86">
        <v>225783.75200000001</v>
      </c>
      <c r="D181" s="86" t="s">
        <v>644</v>
      </c>
      <c r="E181" s="86">
        <v>75734.207999999999</v>
      </c>
      <c r="F181" s="86">
        <v>51598.362999999998</v>
      </c>
      <c r="G181" s="86">
        <v>36916.39</v>
      </c>
      <c r="H181" s="86">
        <v>0</v>
      </c>
      <c r="I181" s="86">
        <v>61526.351000000002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181206000000</v>
      </c>
      <c r="C182" s="86">
        <v>220492.43299999999</v>
      </c>
      <c r="D182" s="86" t="s">
        <v>582</v>
      </c>
      <c r="E182" s="86">
        <v>75734.207999999999</v>
      </c>
      <c r="F182" s="86">
        <v>49992.868999999999</v>
      </c>
      <c r="G182" s="86">
        <v>36916.39</v>
      </c>
      <c r="H182" s="86">
        <v>0</v>
      </c>
      <c r="I182" s="86">
        <v>57840.525999999998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214170000000</v>
      </c>
      <c r="C183" s="86">
        <v>221369.73</v>
      </c>
      <c r="D183" s="86" t="s">
        <v>645</v>
      </c>
      <c r="E183" s="86">
        <v>75734.207999999999</v>
      </c>
      <c r="F183" s="86">
        <v>51598.362999999998</v>
      </c>
      <c r="G183" s="86">
        <v>36916.39</v>
      </c>
      <c r="H183" s="86">
        <v>0</v>
      </c>
      <c r="I183" s="86">
        <v>57112.328999999998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196878000000</v>
      </c>
      <c r="C184" s="86">
        <v>231556.52600000001</v>
      </c>
      <c r="D184" s="86" t="s">
        <v>523</v>
      </c>
      <c r="E184" s="86">
        <v>75734.207999999999</v>
      </c>
      <c r="F184" s="86">
        <v>50956.165999999997</v>
      </c>
      <c r="G184" s="86">
        <v>36916.39</v>
      </c>
      <c r="H184" s="86">
        <v>0</v>
      </c>
      <c r="I184" s="86">
        <v>67941.323000000004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212138000000</v>
      </c>
      <c r="C185" s="86">
        <v>237333.326</v>
      </c>
      <c r="D185" s="86" t="s">
        <v>646</v>
      </c>
      <c r="E185" s="86">
        <v>75734.207999999999</v>
      </c>
      <c r="F185" s="86">
        <v>49992.868999999999</v>
      </c>
      <c r="G185" s="86">
        <v>36916.39</v>
      </c>
      <c r="H185" s="86">
        <v>0</v>
      </c>
      <c r="I185" s="86">
        <v>74681.418999999994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215077000000</v>
      </c>
      <c r="C186" s="86">
        <v>232257.45199999999</v>
      </c>
      <c r="D186" s="86" t="s">
        <v>583</v>
      </c>
      <c r="E186" s="86">
        <v>75734.207999999999</v>
      </c>
      <c r="F186" s="86">
        <v>51598.362999999998</v>
      </c>
      <c r="G186" s="86">
        <v>36916.39</v>
      </c>
      <c r="H186" s="86">
        <v>0</v>
      </c>
      <c r="I186" s="86">
        <v>68000.051000000007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224415000000</v>
      </c>
      <c r="C187" s="86">
        <v>241225.56899999999</v>
      </c>
      <c r="D187" s="86" t="s">
        <v>647</v>
      </c>
      <c r="E187" s="86">
        <v>75734.207999999999</v>
      </c>
      <c r="F187" s="86">
        <v>50956.165999999997</v>
      </c>
      <c r="G187" s="86">
        <v>36916.39</v>
      </c>
      <c r="H187" s="86">
        <v>0</v>
      </c>
      <c r="I187" s="86">
        <v>77610.365999999995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257627000000</v>
      </c>
      <c r="C188" s="86">
        <v>258326.78599999999</v>
      </c>
      <c r="D188" s="86" t="s">
        <v>648</v>
      </c>
      <c r="E188" s="86">
        <v>75734.207999999999</v>
      </c>
      <c r="F188" s="86">
        <v>48066.275000000001</v>
      </c>
      <c r="G188" s="86">
        <v>36916.39</v>
      </c>
      <c r="H188" s="86">
        <v>0</v>
      </c>
      <c r="I188" s="86">
        <v>97601.472999999998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222788000000</v>
      </c>
      <c r="C189" s="86">
        <v>250389.46400000001</v>
      </c>
      <c r="D189" s="86" t="s">
        <v>649</v>
      </c>
      <c r="E189" s="86">
        <v>75734.207999999999</v>
      </c>
      <c r="F189" s="86">
        <v>51598.362999999998</v>
      </c>
      <c r="G189" s="86">
        <v>36916.39</v>
      </c>
      <c r="H189" s="86">
        <v>0</v>
      </c>
      <c r="I189" s="86">
        <v>86132.062999999995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212597000000</v>
      </c>
      <c r="C190" s="86">
        <v>236984.99900000001</v>
      </c>
      <c r="D190" s="86" t="s">
        <v>650</v>
      </c>
      <c r="E190" s="86">
        <v>75734.207999999999</v>
      </c>
      <c r="F190" s="86">
        <v>51598.362999999998</v>
      </c>
      <c r="G190" s="86">
        <v>36916.39</v>
      </c>
      <c r="H190" s="86">
        <v>0</v>
      </c>
      <c r="I190" s="86">
        <v>72727.597999999998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201414000000</v>
      </c>
      <c r="C191" s="86">
        <v>226641.36600000001</v>
      </c>
      <c r="D191" s="86" t="s">
        <v>724</v>
      </c>
      <c r="E191" s="86">
        <v>75734.207999999999</v>
      </c>
      <c r="F191" s="86">
        <v>51598.362999999998</v>
      </c>
      <c r="G191" s="86">
        <v>36916.39</v>
      </c>
      <c r="H191" s="86">
        <v>0</v>
      </c>
      <c r="I191" s="86">
        <v>62383.964999999997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198306000000</v>
      </c>
      <c r="C192" s="86">
        <v>227516.33799999999</v>
      </c>
      <c r="D192" s="86" t="s">
        <v>651</v>
      </c>
      <c r="E192" s="86">
        <v>75734.207999999999</v>
      </c>
      <c r="F192" s="86">
        <v>51598.362999999998</v>
      </c>
      <c r="G192" s="86">
        <v>36916.39</v>
      </c>
      <c r="H192" s="86">
        <v>0</v>
      </c>
      <c r="I192" s="86">
        <v>63258.936999999998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2537740000000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181206000000</v>
      </c>
      <c r="C195" s="86">
        <v>220492.43299999999</v>
      </c>
      <c r="D195" s="86"/>
      <c r="E195" s="86">
        <v>75734.207999999999</v>
      </c>
      <c r="F195" s="86">
        <v>48066.275000000001</v>
      </c>
      <c r="G195" s="86">
        <v>36916.39</v>
      </c>
      <c r="H195" s="86">
        <v>0</v>
      </c>
      <c r="I195" s="86">
        <v>57112.328999999998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257627000000</v>
      </c>
      <c r="C196" s="86">
        <v>258326.78599999999</v>
      </c>
      <c r="D196" s="86"/>
      <c r="E196" s="86">
        <v>75734.207999999999</v>
      </c>
      <c r="F196" s="86">
        <v>51598.362999999998</v>
      </c>
      <c r="G196" s="86">
        <v>36916.39</v>
      </c>
      <c r="H196" s="86">
        <v>0</v>
      </c>
      <c r="I196" s="86">
        <v>97601.472999999998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96426.9</v>
      </c>
      <c r="C199" s="86">
        <v>654.48</v>
      </c>
      <c r="D199" s="86">
        <v>0</v>
      </c>
      <c r="E199" s="86">
        <v>97081.39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19.350000000000001</v>
      </c>
      <c r="C200" s="86">
        <v>0.13</v>
      </c>
      <c r="D200" s="86">
        <v>0</v>
      </c>
      <c r="E200" s="86">
        <v>19.489999999999998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19.350000000000001</v>
      </c>
      <c r="C201" s="86">
        <v>0.13</v>
      </c>
      <c r="D201" s="86">
        <v>0</v>
      </c>
      <c r="E201" s="86">
        <v>19.489999999999998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14"/>
  <sheetViews>
    <sheetView workbookViewId="0"/>
  </sheetViews>
  <sheetFormatPr defaultRowHeight="10.5"/>
  <cols>
    <col min="1" max="1" width="45.83203125" style="77" customWidth="1"/>
    <col min="2" max="2" width="32.6640625" style="77" customWidth="1"/>
    <col min="3" max="3" width="33.6640625" style="77" customWidth="1"/>
    <col min="4" max="4" width="38.6640625" style="77" customWidth="1"/>
    <col min="5" max="5" width="45.6640625" style="77" customWidth="1"/>
    <col min="6" max="6" width="50" style="77" customWidth="1"/>
    <col min="7" max="7" width="43.6640625" style="77" customWidth="1"/>
    <col min="8" max="9" width="38.33203125" style="77" customWidth="1"/>
    <col min="10" max="10" width="46.1640625" style="77" customWidth="1"/>
    <col min="11" max="11" width="36.5" style="77" customWidth="1"/>
    <col min="12" max="12" width="45" style="77" customWidth="1"/>
    <col min="13" max="13" width="50.1640625" style="77" customWidth="1"/>
    <col min="14" max="15" width="44.83203125" style="77" customWidth="1"/>
    <col min="16" max="16" width="45.33203125" style="77" customWidth="1"/>
    <col min="17" max="17" width="44.83203125" style="77" customWidth="1"/>
    <col min="18" max="18" width="42.6640625" style="77" customWidth="1"/>
    <col min="19" max="19" width="48.1640625" style="77" customWidth="1"/>
    <col min="20" max="23" width="9.33203125" style="77" customWidth="1"/>
    <col min="24" max="16384" width="9.33203125" style="77"/>
  </cols>
  <sheetData>
    <row r="1" spans="1:19">
      <c r="A1" s="78"/>
      <c r="B1" s="86" t="s">
        <v>327</v>
      </c>
      <c r="C1" s="86" t="s">
        <v>328</v>
      </c>
      <c r="D1" s="86" t="s">
        <v>329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330</v>
      </c>
      <c r="B2" s="86">
        <v>3324.33</v>
      </c>
      <c r="C2" s="86">
        <v>667.24</v>
      </c>
      <c r="D2" s="86">
        <v>667.24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331</v>
      </c>
      <c r="B3" s="86">
        <v>3324.33</v>
      </c>
      <c r="C3" s="86">
        <v>667.24</v>
      </c>
      <c r="D3" s="86">
        <v>667.24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332</v>
      </c>
      <c r="B4" s="86">
        <v>11465.74</v>
      </c>
      <c r="C4" s="86">
        <v>2301.35</v>
      </c>
      <c r="D4" s="86">
        <v>2301.35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333</v>
      </c>
      <c r="B5" s="86">
        <v>11465.74</v>
      </c>
      <c r="C5" s="86">
        <v>2301.35</v>
      </c>
      <c r="D5" s="86">
        <v>2301.35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8"/>
      <c r="B7" s="86" t="s">
        <v>334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335</v>
      </c>
      <c r="B8" s="86">
        <v>4982.1899999999996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336</v>
      </c>
      <c r="B9" s="86">
        <v>4982.1899999999996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337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8"/>
      <c r="B12" s="86" t="s">
        <v>338</v>
      </c>
      <c r="C12" s="86" t="s">
        <v>339</v>
      </c>
      <c r="D12" s="86" t="s">
        <v>340</v>
      </c>
      <c r="E12" s="86" t="s">
        <v>341</v>
      </c>
      <c r="F12" s="86" t="s">
        <v>342</v>
      </c>
      <c r="G12" s="86" t="s">
        <v>343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70</v>
      </c>
      <c r="B13" s="86">
        <v>0</v>
      </c>
      <c r="C13" s="86">
        <v>139.05000000000001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71</v>
      </c>
      <c r="B14" s="86">
        <v>631.13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79</v>
      </c>
      <c r="B15" s="86">
        <v>867.37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80</v>
      </c>
      <c r="B16" s="86">
        <v>34.229999999999997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81</v>
      </c>
      <c r="B17" s="86">
        <v>806.04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82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83</v>
      </c>
      <c r="B19" s="86">
        <v>814.12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84</v>
      </c>
      <c r="B20" s="86">
        <v>0.27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85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86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65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87</v>
      </c>
      <c r="B24" s="86">
        <v>0</v>
      </c>
      <c r="C24" s="86">
        <v>32.130000000000003</v>
      </c>
      <c r="D24" s="86">
        <v>0</v>
      </c>
      <c r="E24" s="86">
        <v>0</v>
      </c>
      <c r="F24" s="86">
        <v>0</v>
      </c>
      <c r="G24" s="86">
        <v>174.59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88</v>
      </c>
      <c r="B25" s="86">
        <v>0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89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90</v>
      </c>
      <c r="B28" s="86">
        <v>3153.15</v>
      </c>
      <c r="C28" s="86">
        <v>171.17</v>
      </c>
      <c r="D28" s="86">
        <v>0</v>
      </c>
      <c r="E28" s="86">
        <v>0</v>
      </c>
      <c r="F28" s="86">
        <v>0</v>
      </c>
      <c r="G28" s="86">
        <v>174.59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8"/>
      <c r="B30" s="86" t="s">
        <v>334</v>
      </c>
      <c r="C30" s="86" t="s">
        <v>2</v>
      </c>
      <c r="D30" s="86" t="s">
        <v>344</v>
      </c>
      <c r="E30" s="86" t="s">
        <v>345</v>
      </c>
      <c r="F30" s="86" t="s">
        <v>346</v>
      </c>
      <c r="G30" s="86" t="s">
        <v>347</v>
      </c>
      <c r="H30" s="86" t="s">
        <v>348</v>
      </c>
      <c r="I30" s="86" t="s">
        <v>349</v>
      </c>
      <c r="J30" s="86" t="s">
        <v>350</v>
      </c>
      <c r="K30"/>
      <c r="L30"/>
      <c r="M30"/>
      <c r="N30"/>
      <c r="O30"/>
      <c r="P30"/>
      <c r="Q30"/>
      <c r="R30"/>
      <c r="S30"/>
    </row>
    <row r="31" spans="1:19">
      <c r="A31" s="86" t="s">
        <v>351</v>
      </c>
      <c r="B31" s="86">
        <v>983.54</v>
      </c>
      <c r="C31" s="86" t="s">
        <v>3</v>
      </c>
      <c r="D31" s="86">
        <v>2698.04</v>
      </c>
      <c r="E31" s="86">
        <v>1</v>
      </c>
      <c r="F31" s="86">
        <v>0</v>
      </c>
      <c r="G31" s="86">
        <v>0</v>
      </c>
      <c r="H31" s="86">
        <v>16.89</v>
      </c>
      <c r="I31" s="86">
        <v>18.579999999999998</v>
      </c>
      <c r="J31" s="86">
        <v>40.717399999999998</v>
      </c>
      <c r="K31"/>
      <c r="L31"/>
      <c r="M31"/>
      <c r="N31"/>
      <c r="O31"/>
      <c r="P31"/>
      <c r="Q31"/>
      <c r="R31"/>
      <c r="S31"/>
    </row>
    <row r="32" spans="1:19">
      <c r="A32" s="86" t="s">
        <v>356</v>
      </c>
      <c r="B32" s="86">
        <v>983.54</v>
      </c>
      <c r="C32" s="86" t="s">
        <v>3</v>
      </c>
      <c r="D32" s="86">
        <v>2698.04</v>
      </c>
      <c r="E32" s="86">
        <v>1</v>
      </c>
      <c r="F32" s="86">
        <v>0</v>
      </c>
      <c r="G32" s="86">
        <v>0</v>
      </c>
      <c r="H32" s="86">
        <v>16.89</v>
      </c>
      <c r="I32" s="86">
        <v>18.579999999999998</v>
      </c>
      <c r="J32" s="86">
        <v>8.07</v>
      </c>
      <c r="K32"/>
      <c r="L32"/>
      <c r="M32"/>
      <c r="N32"/>
      <c r="O32"/>
      <c r="P32"/>
      <c r="Q32"/>
      <c r="R32"/>
      <c r="S32"/>
    </row>
    <row r="33" spans="1:19">
      <c r="A33" s="86" t="s">
        <v>361</v>
      </c>
      <c r="B33" s="86">
        <v>983.54</v>
      </c>
      <c r="C33" s="86" t="s">
        <v>3</v>
      </c>
      <c r="D33" s="86">
        <v>2698.04</v>
      </c>
      <c r="E33" s="86">
        <v>1</v>
      </c>
      <c r="F33" s="86">
        <v>0</v>
      </c>
      <c r="G33" s="86">
        <v>0</v>
      </c>
      <c r="H33" s="86">
        <v>16.89</v>
      </c>
      <c r="I33" s="86">
        <v>18.579999999999998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366</v>
      </c>
      <c r="B34" s="86">
        <v>1660.73</v>
      </c>
      <c r="C34" s="86" t="s">
        <v>64</v>
      </c>
      <c r="D34" s="86">
        <v>2024.76</v>
      </c>
      <c r="E34" s="86">
        <v>1</v>
      </c>
      <c r="F34" s="86">
        <v>202.84</v>
      </c>
      <c r="G34" s="86">
        <v>0</v>
      </c>
      <c r="H34" s="86">
        <v>0</v>
      </c>
      <c r="I34" s="86"/>
      <c r="J34" s="86">
        <v>0</v>
      </c>
      <c r="K34"/>
      <c r="L34"/>
      <c r="M34"/>
      <c r="N34"/>
      <c r="O34"/>
      <c r="P34"/>
      <c r="Q34"/>
      <c r="R34"/>
      <c r="S34"/>
    </row>
    <row r="35" spans="1:19">
      <c r="A35" s="86" t="s">
        <v>367</v>
      </c>
      <c r="B35" s="86">
        <v>1660.73</v>
      </c>
      <c r="C35" s="86" t="s">
        <v>64</v>
      </c>
      <c r="D35" s="86">
        <v>2024.76</v>
      </c>
      <c r="E35" s="86">
        <v>1</v>
      </c>
      <c r="F35" s="86">
        <v>202.84</v>
      </c>
      <c r="G35" s="86">
        <v>0</v>
      </c>
      <c r="H35" s="86">
        <v>0</v>
      </c>
      <c r="I35" s="86"/>
      <c r="J35" s="86">
        <v>0</v>
      </c>
      <c r="K35"/>
      <c r="L35"/>
      <c r="M35"/>
      <c r="N35"/>
      <c r="O35"/>
      <c r="P35"/>
      <c r="Q35"/>
      <c r="R35"/>
      <c r="S35"/>
    </row>
    <row r="36" spans="1:19">
      <c r="A36" s="86" t="s">
        <v>352</v>
      </c>
      <c r="B36" s="86">
        <v>207.34</v>
      </c>
      <c r="C36" s="86" t="s">
        <v>3</v>
      </c>
      <c r="D36" s="86">
        <v>568.77</v>
      </c>
      <c r="E36" s="86">
        <v>1</v>
      </c>
      <c r="F36" s="86">
        <v>136.91999999999999</v>
      </c>
      <c r="G36" s="86">
        <v>65.28</v>
      </c>
      <c r="H36" s="86">
        <v>16.89</v>
      </c>
      <c r="I36" s="86">
        <v>18.579999999999998</v>
      </c>
      <c r="J36" s="86">
        <v>8.07</v>
      </c>
      <c r="K36"/>
      <c r="L36"/>
      <c r="M36"/>
      <c r="N36"/>
      <c r="O36"/>
      <c r="P36"/>
      <c r="Q36"/>
      <c r="R36"/>
      <c r="S36"/>
    </row>
    <row r="37" spans="1:19">
      <c r="A37" s="86" t="s">
        <v>353</v>
      </c>
      <c r="B37" s="86">
        <v>131.26</v>
      </c>
      <c r="C37" s="86" t="s">
        <v>3</v>
      </c>
      <c r="D37" s="86">
        <v>360.08</v>
      </c>
      <c r="E37" s="86">
        <v>1</v>
      </c>
      <c r="F37" s="86">
        <v>91.28</v>
      </c>
      <c r="G37" s="86">
        <v>43.52</v>
      </c>
      <c r="H37" s="86">
        <v>16.89</v>
      </c>
      <c r="I37" s="86">
        <v>18.579999999999998</v>
      </c>
      <c r="J37" s="86">
        <v>8.07</v>
      </c>
      <c r="K37"/>
      <c r="L37"/>
      <c r="M37"/>
      <c r="N37"/>
      <c r="O37"/>
      <c r="P37"/>
      <c r="Q37"/>
      <c r="R37"/>
      <c r="S37"/>
    </row>
    <row r="38" spans="1:19">
      <c r="A38" s="86" t="s">
        <v>354</v>
      </c>
      <c r="B38" s="86">
        <v>207.34</v>
      </c>
      <c r="C38" s="86" t="s">
        <v>3</v>
      </c>
      <c r="D38" s="86">
        <v>568.77</v>
      </c>
      <c r="E38" s="86">
        <v>1</v>
      </c>
      <c r="F38" s="86">
        <v>136.91999999999999</v>
      </c>
      <c r="G38" s="86">
        <v>65.28</v>
      </c>
      <c r="H38" s="86">
        <v>16.89</v>
      </c>
      <c r="I38" s="86">
        <v>18.579999999999998</v>
      </c>
      <c r="J38" s="86">
        <v>8.07</v>
      </c>
      <c r="K38"/>
      <c r="L38"/>
      <c r="M38"/>
      <c r="N38"/>
      <c r="O38"/>
      <c r="P38"/>
      <c r="Q38"/>
      <c r="R38"/>
      <c r="S38"/>
    </row>
    <row r="39" spans="1:19">
      <c r="A39" s="86" t="s">
        <v>355</v>
      </c>
      <c r="B39" s="86">
        <v>131.25</v>
      </c>
      <c r="C39" s="86" t="s">
        <v>3</v>
      </c>
      <c r="D39" s="86">
        <v>360.05</v>
      </c>
      <c r="E39" s="86">
        <v>1</v>
      </c>
      <c r="F39" s="86">
        <v>91.28</v>
      </c>
      <c r="G39" s="86">
        <v>43.52</v>
      </c>
      <c r="H39" s="86">
        <v>16.89</v>
      </c>
      <c r="I39" s="86">
        <v>18.579999999999998</v>
      </c>
      <c r="J39" s="86">
        <v>8.07</v>
      </c>
      <c r="K39"/>
      <c r="L39"/>
      <c r="M39"/>
      <c r="N39"/>
      <c r="O39"/>
      <c r="P39"/>
      <c r="Q39"/>
      <c r="R39"/>
      <c r="S39"/>
    </row>
    <row r="40" spans="1:19">
      <c r="A40" s="86" t="s">
        <v>357</v>
      </c>
      <c r="B40" s="86">
        <v>207.34</v>
      </c>
      <c r="C40" s="86" t="s">
        <v>3</v>
      </c>
      <c r="D40" s="86">
        <v>568.77</v>
      </c>
      <c r="E40" s="86">
        <v>1</v>
      </c>
      <c r="F40" s="86">
        <v>136.91999999999999</v>
      </c>
      <c r="G40" s="86">
        <v>65.28</v>
      </c>
      <c r="H40" s="86">
        <v>16.89</v>
      </c>
      <c r="I40" s="86">
        <v>18.579999999999998</v>
      </c>
      <c r="J40" s="86">
        <v>8.07</v>
      </c>
      <c r="K40"/>
      <c r="L40"/>
      <c r="M40"/>
      <c r="N40"/>
      <c r="O40"/>
      <c r="P40"/>
      <c r="Q40"/>
      <c r="R40"/>
      <c r="S40"/>
    </row>
    <row r="41" spans="1:19">
      <c r="A41" s="86" t="s">
        <v>358</v>
      </c>
      <c r="B41" s="86">
        <v>131.26</v>
      </c>
      <c r="C41" s="86" t="s">
        <v>3</v>
      </c>
      <c r="D41" s="86">
        <v>360.08</v>
      </c>
      <c r="E41" s="86">
        <v>1</v>
      </c>
      <c r="F41" s="86">
        <v>91.28</v>
      </c>
      <c r="G41" s="86">
        <v>43.52</v>
      </c>
      <c r="H41" s="86">
        <v>16.89</v>
      </c>
      <c r="I41" s="86">
        <v>18.579999999999998</v>
      </c>
      <c r="J41" s="86">
        <v>8.07</v>
      </c>
      <c r="K41"/>
      <c r="L41"/>
      <c r="M41"/>
      <c r="N41"/>
      <c r="O41"/>
      <c r="P41"/>
      <c r="Q41"/>
      <c r="R41"/>
      <c r="S41"/>
    </row>
    <row r="42" spans="1:19">
      <c r="A42" s="86" t="s">
        <v>359</v>
      </c>
      <c r="B42" s="86">
        <v>207.34</v>
      </c>
      <c r="C42" s="86" t="s">
        <v>3</v>
      </c>
      <c r="D42" s="86">
        <v>568.77</v>
      </c>
      <c r="E42" s="86">
        <v>1</v>
      </c>
      <c r="F42" s="86">
        <v>136.91999999999999</v>
      </c>
      <c r="G42" s="86">
        <v>65.28</v>
      </c>
      <c r="H42" s="86">
        <v>16.89</v>
      </c>
      <c r="I42" s="86">
        <v>18.579999999999998</v>
      </c>
      <c r="J42" s="86">
        <v>8.07</v>
      </c>
      <c r="K42"/>
      <c r="L42"/>
      <c r="M42"/>
      <c r="N42"/>
      <c r="O42"/>
      <c r="P42"/>
      <c r="Q42"/>
      <c r="R42"/>
      <c r="S42"/>
    </row>
    <row r="43" spans="1:19">
      <c r="A43" s="86" t="s">
        <v>360</v>
      </c>
      <c r="B43" s="86">
        <v>131.25</v>
      </c>
      <c r="C43" s="86" t="s">
        <v>3</v>
      </c>
      <c r="D43" s="86">
        <v>360.05</v>
      </c>
      <c r="E43" s="86">
        <v>1</v>
      </c>
      <c r="F43" s="86">
        <v>91.28</v>
      </c>
      <c r="G43" s="86">
        <v>43.52</v>
      </c>
      <c r="H43" s="86">
        <v>16.89</v>
      </c>
      <c r="I43" s="86">
        <v>18.579999999999998</v>
      </c>
      <c r="J43" s="86">
        <v>8.07</v>
      </c>
      <c r="K43"/>
      <c r="L43"/>
      <c r="M43"/>
      <c r="N43"/>
      <c r="O43"/>
      <c r="P43"/>
      <c r="Q43"/>
      <c r="R43"/>
      <c r="S43"/>
    </row>
    <row r="44" spans="1:19">
      <c r="A44" s="86" t="s">
        <v>362</v>
      </c>
      <c r="B44" s="86">
        <v>207.34</v>
      </c>
      <c r="C44" s="86" t="s">
        <v>3</v>
      </c>
      <c r="D44" s="86">
        <v>568.77</v>
      </c>
      <c r="E44" s="86">
        <v>1</v>
      </c>
      <c r="F44" s="86">
        <v>136.91999999999999</v>
      </c>
      <c r="G44" s="86">
        <v>65.28</v>
      </c>
      <c r="H44" s="86">
        <v>16.89</v>
      </c>
      <c r="I44" s="86">
        <v>18.579999999999998</v>
      </c>
      <c r="J44" s="86">
        <v>8.07</v>
      </c>
      <c r="K44"/>
      <c r="L44"/>
      <c r="M44"/>
      <c r="N44"/>
      <c r="O44"/>
      <c r="P44"/>
      <c r="Q44"/>
      <c r="R44"/>
      <c r="S44"/>
    </row>
    <row r="45" spans="1:19">
      <c r="A45" s="86" t="s">
        <v>363</v>
      </c>
      <c r="B45" s="86">
        <v>131.26</v>
      </c>
      <c r="C45" s="86" t="s">
        <v>3</v>
      </c>
      <c r="D45" s="86">
        <v>360.08</v>
      </c>
      <c r="E45" s="86">
        <v>1</v>
      </c>
      <c r="F45" s="86">
        <v>91.28</v>
      </c>
      <c r="G45" s="86">
        <v>43.52</v>
      </c>
      <c r="H45" s="86">
        <v>16.89</v>
      </c>
      <c r="I45" s="86">
        <v>18.579999999999998</v>
      </c>
      <c r="J45" s="86">
        <v>8.07</v>
      </c>
      <c r="K45"/>
      <c r="L45"/>
      <c r="M45"/>
      <c r="N45"/>
      <c r="O45"/>
      <c r="P45"/>
      <c r="Q45"/>
      <c r="R45"/>
      <c r="S45"/>
    </row>
    <row r="46" spans="1:19">
      <c r="A46" s="86" t="s">
        <v>364</v>
      </c>
      <c r="B46" s="86">
        <v>207.34</v>
      </c>
      <c r="C46" s="86" t="s">
        <v>3</v>
      </c>
      <c r="D46" s="86">
        <v>568.77</v>
      </c>
      <c r="E46" s="86">
        <v>1</v>
      </c>
      <c r="F46" s="86">
        <v>136.91999999999999</v>
      </c>
      <c r="G46" s="86">
        <v>65.28</v>
      </c>
      <c r="H46" s="86">
        <v>16.89</v>
      </c>
      <c r="I46" s="86">
        <v>18.579999999999998</v>
      </c>
      <c r="J46" s="86">
        <v>8.07</v>
      </c>
      <c r="K46"/>
      <c r="L46"/>
      <c r="M46"/>
      <c r="N46"/>
      <c r="O46"/>
      <c r="P46"/>
      <c r="Q46"/>
      <c r="R46"/>
      <c r="S46"/>
    </row>
    <row r="47" spans="1:19">
      <c r="A47" s="86" t="s">
        <v>365</v>
      </c>
      <c r="B47" s="86">
        <v>131.25</v>
      </c>
      <c r="C47" s="86" t="s">
        <v>3</v>
      </c>
      <c r="D47" s="86">
        <v>360.05</v>
      </c>
      <c r="E47" s="86">
        <v>1</v>
      </c>
      <c r="F47" s="86">
        <v>91.28</v>
      </c>
      <c r="G47" s="86">
        <v>43.52</v>
      </c>
      <c r="H47" s="86">
        <v>16.89</v>
      </c>
      <c r="I47" s="86">
        <v>18.579999999999998</v>
      </c>
      <c r="J47" s="86">
        <v>8.07</v>
      </c>
      <c r="K47"/>
      <c r="L47"/>
      <c r="M47"/>
      <c r="N47"/>
      <c r="O47"/>
      <c r="P47"/>
      <c r="Q47"/>
      <c r="R47"/>
      <c r="S47"/>
    </row>
    <row r="48" spans="1:19">
      <c r="A48" s="86" t="s">
        <v>368</v>
      </c>
      <c r="B48" s="86">
        <v>1660.73</v>
      </c>
      <c r="C48" s="86" t="s">
        <v>64</v>
      </c>
      <c r="D48" s="86">
        <v>2024.76</v>
      </c>
      <c r="E48" s="86">
        <v>1</v>
      </c>
      <c r="F48" s="86">
        <v>202.84</v>
      </c>
      <c r="G48" s="86">
        <v>0</v>
      </c>
      <c r="H48" s="86">
        <v>0</v>
      </c>
      <c r="I48" s="86"/>
      <c r="J48" s="86">
        <v>0</v>
      </c>
      <c r="K48"/>
      <c r="L48"/>
      <c r="M48"/>
      <c r="N48"/>
      <c r="O48"/>
      <c r="P48"/>
      <c r="Q48"/>
      <c r="R48"/>
      <c r="S48"/>
    </row>
    <row r="49" spans="1:19">
      <c r="A49" s="86" t="s">
        <v>238</v>
      </c>
      <c r="B49" s="86">
        <v>9964.3700000000008</v>
      </c>
      <c r="C49" s="86"/>
      <c r="D49" s="86">
        <v>19741.41</v>
      </c>
      <c r="E49" s="86"/>
      <c r="F49" s="86">
        <v>1977.67</v>
      </c>
      <c r="G49" s="86">
        <v>652.83000000000004</v>
      </c>
      <c r="H49" s="86">
        <v>8.4450000000000003</v>
      </c>
      <c r="I49" s="86">
        <v>37.159999999999997</v>
      </c>
      <c r="J49" s="86">
        <v>7.2575000000000003</v>
      </c>
      <c r="K49"/>
      <c r="L49"/>
      <c r="M49"/>
      <c r="N49"/>
      <c r="O49"/>
      <c r="P49"/>
      <c r="Q49"/>
      <c r="R49"/>
      <c r="S49"/>
    </row>
    <row r="50" spans="1:19">
      <c r="A50" s="86" t="s">
        <v>369</v>
      </c>
      <c r="B50" s="86">
        <v>4982.1899999999996</v>
      </c>
      <c r="C50" s="86"/>
      <c r="D50" s="86">
        <v>13667.13</v>
      </c>
      <c r="E50" s="86"/>
      <c r="F50" s="86">
        <v>1369.16</v>
      </c>
      <c r="G50" s="86">
        <v>652.83000000000004</v>
      </c>
      <c r="H50" s="86">
        <v>16.89</v>
      </c>
      <c r="I50" s="86">
        <v>18.579999999999998</v>
      </c>
      <c r="J50" s="86">
        <v>14.514900000000001</v>
      </c>
      <c r="K50"/>
      <c r="L50"/>
      <c r="M50"/>
      <c r="N50"/>
      <c r="O50"/>
      <c r="P50"/>
      <c r="Q50"/>
      <c r="R50"/>
      <c r="S50"/>
    </row>
    <row r="51" spans="1:19">
      <c r="A51" s="86" t="s">
        <v>370</v>
      </c>
      <c r="B51" s="86">
        <v>4982.1899999999996</v>
      </c>
      <c r="C51" s="86"/>
      <c r="D51" s="86">
        <v>6074.28</v>
      </c>
      <c r="E51" s="86"/>
      <c r="F51" s="86">
        <v>608.51</v>
      </c>
      <c r="G51" s="86">
        <v>0</v>
      </c>
      <c r="H51" s="86">
        <v>0</v>
      </c>
      <c r="I51" s="86"/>
      <c r="J51" s="86">
        <v>0</v>
      </c>
      <c r="K51"/>
      <c r="L51"/>
      <c r="M51"/>
      <c r="N51"/>
      <c r="O51"/>
      <c r="P51"/>
      <c r="Q51"/>
      <c r="R51"/>
      <c r="S51"/>
    </row>
    <row r="52" spans="1:1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>
      <c r="A53" s="78"/>
      <c r="B53" s="86" t="s">
        <v>49</v>
      </c>
      <c r="C53" s="86" t="s">
        <v>371</v>
      </c>
      <c r="D53" s="86" t="s">
        <v>372</v>
      </c>
      <c r="E53" s="86" t="s">
        <v>373</v>
      </c>
      <c r="F53" s="86" t="s">
        <v>374</v>
      </c>
      <c r="G53" s="86" t="s">
        <v>375</v>
      </c>
      <c r="H53" s="86" t="s">
        <v>376</v>
      </c>
      <c r="I53" s="86" t="s">
        <v>377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378</v>
      </c>
      <c r="B54" s="86" t="s">
        <v>461</v>
      </c>
      <c r="C54" s="86">
        <v>0.3</v>
      </c>
      <c r="D54" s="86">
        <v>1.8620000000000001</v>
      </c>
      <c r="E54" s="86">
        <v>3.4009999999999998</v>
      </c>
      <c r="F54" s="86">
        <v>983.54</v>
      </c>
      <c r="G54" s="86">
        <v>0</v>
      </c>
      <c r="H54" s="86">
        <v>180</v>
      </c>
      <c r="I54" s="86"/>
      <c r="J54"/>
      <c r="K54"/>
      <c r="L54"/>
      <c r="M54"/>
      <c r="N54"/>
      <c r="O54"/>
      <c r="P54"/>
      <c r="Q54"/>
      <c r="R54"/>
      <c r="S54"/>
    </row>
    <row r="55" spans="1:19">
      <c r="A55" s="86" t="s">
        <v>399</v>
      </c>
      <c r="B55" s="86" t="s">
        <v>462</v>
      </c>
      <c r="C55" s="86">
        <v>0.22</v>
      </c>
      <c r="D55" s="86">
        <v>1.306</v>
      </c>
      <c r="E55" s="86">
        <v>1.623</v>
      </c>
      <c r="F55" s="86">
        <v>40.57</v>
      </c>
      <c r="G55" s="86">
        <v>90</v>
      </c>
      <c r="H55" s="86">
        <v>90</v>
      </c>
      <c r="I55" s="86" t="s">
        <v>383</v>
      </c>
      <c r="J55"/>
      <c r="K55"/>
      <c r="L55"/>
      <c r="M55"/>
      <c r="N55"/>
      <c r="O55"/>
      <c r="P55"/>
      <c r="Q55"/>
      <c r="R55"/>
      <c r="S55"/>
    </row>
    <row r="56" spans="1:19">
      <c r="A56" s="86" t="s">
        <v>402</v>
      </c>
      <c r="B56" s="86" t="s">
        <v>462</v>
      </c>
      <c r="C56" s="86">
        <v>0.22</v>
      </c>
      <c r="D56" s="86">
        <v>1.306</v>
      </c>
      <c r="E56" s="86">
        <v>1.623</v>
      </c>
      <c r="F56" s="86">
        <v>60.85</v>
      </c>
      <c r="G56" s="86">
        <v>0</v>
      </c>
      <c r="H56" s="86">
        <v>90</v>
      </c>
      <c r="I56" s="86" t="s">
        <v>386</v>
      </c>
      <c r="J56"/>
      <c r="K56"/>
      <c r="L56"/>
      <c r="M56"/>
      <c r="N56"/>
      <c r="O56"/>
      <c r="P56"/>
      <c r="Q56"/>
      <c r="R56"/>
      <c r="S56"/>
    </row>
    <row r="57" spans="1:19">
      <c r="A57" s="86" t="s">
        <v>400</v>
      </c>
      <c r="B57" s="86" t="s">
        <v>462</v>
      </c>
      <c r="C57" s="86">
        <v>0.22</v>
      </c>
      <c r="D57" s="86">
        <v>1.306</v>
      </c>
      <c r="E57" s="86">
        <v>1.623</v>
      </c>
      <c r="F57" s="86">
        <v>60.85</v>
      </c>
      <c r="G57" s="86">
        <v>180</v>
      </c>
      <c r="H57" s="86">
        <v>90</v>
      </c>
      <c r="I57" s="86" t="s">
        <v>380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401</v>
      </c>
      <c r="B58" s="86" t="s">
        <v>462</v>
      </c>
      <c r="C58" s="86">
        <v>0.22</v>
      </c>
      <c r="D58" s="86">
        <v>1.306</v>
      </c>
      <c r="E58" s="86">
        <v>1.623</v>
      </c>
      <c r="F58" s="86">
        <v>40.57</v>
      </c>
      <c r="G58" s="86">
        <v>270</v>
      </c>
      <c r="H58" s="86">
        <v>90</v>
      </c>
      <c r="I58" s="86" t="s">
        <v>389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404</v>
      </c>
      <c r="B59" s="86" t="s">
        <v>462</v>
      </c>
      <c r="C59" s="86">
        <v>0.22</v>
      </c>
      <c r="D59" s="86">
        <v>1.306</v>
      </c>
      <c r="E59" s="86">
        <v>1.623</v>
      </c>
      <c r="F59" s="86">
        <v>40.57</v>
      </c>
      <c r="G59" s="86">
        <v>90</v>
      </c>
      <c r="H59" s="86">
        <v>90</v>
      </c>
      <c r="I59" s="86" t="s">
        <v>383</v>
      </c>
      <c r="J59"/>
      <c r="K59"/>
      <c r="L59"/>
      <c r="M59"/>
      <c r="N59"/>
      <c r="O59"/>
      <c r="P59"/>
      <c r="Q59"/>
      <c r="R59"/>
      <c r="S59"/>
    </row>
    <row r="60" spans="1:19">
      <c r="A60" s="86" t="s">
        <v>403</v>
      </c>
      <c r="B60" s="86" t="s">
        <v>462</v>
      </c>
      <c r="C60" s="86">
        <v>0.22</v>
      </c>
      <c r="D60" s="86">
        <v>1.306</v>
      </c>
      <c r="E60" s="86">
        <v>1.623</v>
      </c>
      <c r="F60" s="86">
        <v>60.85</v>
      </c>
      <c r="G60" s="86">
        <v>0</v>
      </c>
      <c r="H60" s="86">
        <v>90</v>
      </c>
      <c r="I60" s="86" t="s">
        <v>386</v>
      </c>
      <c r="J60"/>
      <c r="K60"/>
      <c r="L60"/>
      <c r="M60"/>
      <c r="N60"/>
      <c r="O60"/>
      <c r="P60"/>
      <c r="Q60"/>
      <c r="R60"/>
      <c r="S60"/>
    </row>
    <row r="61" spans="1:19">
      <c r="A61" s="86" t="s">
        <v>405</v>
      </c>
      <c r="B61" s="86" t="s">
        <v>462</v>
      </c>
      <c r="C61" s="86">
        <v>0.22</v>
      </c>
      <c r="D61" s="86">
        <v>1.306</v>
      </c>
      <c r="E61" s="86">
        <v>1.623</v>
      </c>
      <c r="F61" s="86">
        <v>60.85</v>
      </c>
      <c r="G61" s="86">
        <v>180</v>
      </c>
      <c r="H61" s="86">
        <v>90</v>
      </c>
      <c r="I61" s="86" t="s">
        <v>380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406</v>
      </c>
      <c r="B62" s="86" t="s">
        <v>462</v>
      </c>
      <c r="C62" s="86">
        <v>0.22</v>
      </c>
      <c r="D62" s="86">
        <v>1.306</v>
      </c>
      <c r="E62" s="86">
        <v>1.623</v>
      </c>
      <c r="F62" s="86">
        <v>40.57</v>
      </c>
      <c r="G62" s="86">
        <v>270</v>
      </c>
      <c r="H62" s="86">
        <v>90</v>
      </c>
      <c r="I62" s="86" t="s">
        <v>389</v>
      </c>
      <c r="J62"/>
      <c r="K62"/>
      <c r="L62"/>
      <c r="M62"/>
      <c r="N62"/>
      <c r="O62"/>
      <c r="P62"/>
      <c r="Q62"/>
      <c r="R62"/>
      <c r="S62"/>
    </row>
    <row r="63" spans="1:19">
      <c r="A63" s="86" t="s">
        <v>379</v>
      </c>
      <c r="B63" s="86" t="s">
        <v>462</v>
      </c>
      <c r="C63" s="86">
        <v>0.22</v>
      </c>
      <c r="D63" s="86">
        <v>1.306</v>
      </c>
      <c r="E63" s="86">
        <v>1.623</v>
      </c>
      <c r="F63" s="86">
        <v>136.91999999999999</v>
      </c>
      <c r="G63" s="86">
        <v>180</v>
      </c>
      <c r="H63" s="86">
        <v>90</v>
      </c>
      <c r="I63" s="86" t="s">
        <v>380</v>
      </c>
      <c r="J63"/>
      <c r="K63"/>
      <c r="L63"/>
      <c r="M63"/>
      <c r="N63"/>
      <c r="O63"/>
      <c r="P63"/>
      <c r="Q63"/>
      <c r="R63"/>
      <c r="S63"/>
    </row>
    <row r="64" spans="1:19">
      <c r="A64" s="86" t="s">
        <v>381</v>
      </c>
      <c r="B64" s="86" t="s">
        <v>461</v>
      </c>
      <c r="C64" s="86">
        <v>0.3</v>
      </c>
      <c r="D64" s="86">
        <v>1.8620000000000001</v>
      </c>
      <c r="E64" s="86">
        <v>3.4009999999999998</v>
      </c>
      <c r="F64" s="86">
        <v>207.34</v>
      </c>
      <c r="G64" s="86">
        <v>180</v>
      </c>
      <c r="H64" s="86">
        <v>180</v>
      </c>
      <c r="I64" s="86"/>
      <c r="J64"/>
      <c r="K64"/>
      <c r="L64"/>
      <c r="M64"/>
      <c r="N64"/>
      <c r="O64"/>
      <c r="P64"/>
      <c r="Q64"/>
      <c r="R64"/>
      <c r="S64"/>
    </row>
    <row r="65" spans="1:19">
      <c r="A65" s="86" t="s">
        <v>382</v>
      </c>
      <c r="B65" s="86" t="s">
        <v>462</v>
      </c>
      <c r="C65" s="86">
        <v>0.22</v>
      </c>
      <c r="D65" s="86">
        <v>1.306</v>
      </c>
      <c r="E65" s="86">
        <v>1.623</v>
      </c>
      <c r="F65" s="86">
        <v>91.28</v>
      </c>
      <c r="G65" s="86">
        <v>90</v>
      </c>
      <c r="H65" s="86">
        <v>90</v>
      </c>
      <c r="I65" s="86" t="s">
        <v>383</v>
      </c>
      <c r="J65"/>
      <c r="K65"/>
      <c r="L65"/>
      <c r="M65"/>
      <c r="N65"/>
      <c r="O65"/>
      <c r="P65"/>
      <c r="Q65"/>
      <c r="R65"/>
      <c r="S65"/>
    </row>
    <row r="66" spans="1:19">
      <c r="A66" s="86" t="s">
        <v>384</v>
      </c>
      <c r="B66" s="86" t="s">
        <v>461</v>
      </c>
      <c r="C66" s="86">
        <v>0.3</v>
      </c>
      <c r="D66" s="86">
        <v>1.8620000000000001</v>
      </c>
      <c r="E66" s="86">
        <v>3.4009999999999998</v>
      </c>
      <c r="F66" s="86">
        <v>131.26</v>
      </c>
      <c r="G66" s="86">
        <v>90</v>
      </c>
      <c r="H66" s="86">
        <v>180</v>
      </c>
      <c r="I66" s="86"/>
      <c r="J66"/>
      <c r="K66"/>
      <c r="L66"/>
      <c r="M66"/>
      <c r="N66"/>
      <c r="O66"/>
      <c r="P66"/>
      <c r="Q66"/>
      <c r="R66"/>
      <c r="S66"/>
    </row>
    <row r="67" spans="1:19">
      <c r="A67" s="86" t="s">
        <v>385</v>
      </c>
      <c r="B67" s="86" t="s">
        <v>462</v>
      </c>
      <c r="C67" s="86">
        <v>0.22</v>
      </c>
      <c r="D67" s="86">
        <v>1.306</v>
      </c>
      <c r="E67" s="86">
        <v>1.623</v>
      </c>
      <c r="F67" s="86">
        <v>136.91999999999999</v>
      </c>
      <c r="G67" s="86">
        <v>0</v>
      </c>
      <c r="H67" s="86">
        <v>90</v>
      </c>
      <c r="I67" s="86" t="s">
        <v>386</v>
      </c>
      <c r="J67"/>
      <c r="K67"/>
      <c r="L67"/>
      <c r="M67"/>
      <c r="N67"/>
      <c r="O67"/>
      <c r="P67"/>
      <c r="Q67"/>
      <c r="R67"/>
      <c r="S67"/>
    </row>
    <row r="68" spans="1:19">
      <c r="A68" s="86" t="s">
        <v>387</v>
      </c>
      <c r="B68" s="86" t="s">
        <v>461</v>
      </c>
      <c r="C68" s="86">
        <v>0.3</v>
      </c>
      <c r="D68" s="86">
        <v>1.8620000000000001</v>
      </c>
      <c r="E68" s="86">
        <v>3.4009999999999998</v>
      </c>
      <c r="F68" s="86">
        <v>207.34</v>
      </c>
      <c r="G68" s="86">
        <v>0</v>
      </c>
      <c r="H68" s="86">
        <v>180</v>
      </c>
      <c r="I68" s="86"/>
      <c r="J68"/>
      <c r="K68"/>
      <c r="L68"/>
      <c r="M68"/>
      <c r="N68"/>
      <c r="O68"/>
      <c r="P68"/>
      <c r="Q68"/>
      <c r="R68"/>
      <c r="S68"/>
    </row>
    <row r="69" spans="1:19">
      <c r="A69" s="86" t="s">
        <v>388</v>
      </c>
      <c r="B69" s="86" t="s">
        <v>462</v>
      </c>
      <c r="C69" s="86">
        <v>0.22</v>
      </c>
      <c r="D69" s="86">
        <v>1.306</v>
      </c>
      <c r="E69" s="86">
        <v>1.623</v>
      </c>
      <c r="F69" s="86">
        <v>91.28</v>
      </c>
      <c r="G69" s="86">
        <v>270</v>
      </c>
      <c r="H69" s="86">
        <v>90</v>
      </c>
      <c r="I69" s="86" t="s">
        <v>389</v>
      </c>
      <c r="J69"/>
      <c r="K69"/>
      <c r="L69"/>
      <c r="M69"/>
      <c r="N69"/>
      <c r="O69"/>
      <c r="P69"/>
      <c r="Q69"/>
      <c r="R69"/>
      <c r="S69"/>
    </row>
    <row r="70" spans="1:19">
      <c r="A70" s="86" t="s">
        <v>390</v>
      </c>
      <c r="B70" s="86" t="s">
        <v>461</v>
      </c>
      <c r="C70" s="86">
        <v>0.3</v>
      </c>
      <c r="D70" s="86">
        <v>1.8620000000000001</v>
      </c>
      <c r="E70" s="86">
        <v>3.4009999999999998</v>
      </c>
      <c r="F70" s="86">
        <v>131.25</v>
      </c>
      <c r="G70" s="86">
        <v>270</v>
      </c>
      <c r="H70" s="86">
        <v>180</v>
      </c>
      <c r="I70" s="86"/>
      <c r="J70"/>
      <c r="K70"/>
      <c r="L70"/>
      <c r="M70"/>
      <c r="N70"/>
      <c r="O70"/>
      <c r="P70"/>
      <c r="Q70"/>
      <c r="R70"/>
      <c r="S70"/>
    </row>
    <row r="71" spans="1:19">
      <c r="A71" s="86" t="s">
        <v>391</v>
      </c>
      <c r="B71" s="86" t="s">
        <v>462</v>
      </c>
      <c r="C71" s="86">
        <v>0.22</v>
      </c>
      <c r="D71" s="86">
        <v>1.306</v>
      </c>
      <c r="E71" s="86">
        <v>1.623</v>
      </c>
      <c r="F71" s="86">
        <v>136.91999999999999</v>
      </c>
      <c r="G71" s="86">
        <v>180</v>
      </c>
      <c r="H71" s="86">
        <v>90</v>
      </c>
      <c r="I71" s="86" t="s">
        <v>380</v>
      </c>
      <c r="J71"/>
      <c r="K71"/>
      <c r="L71"/>
      <c r="M71"/>
      <c r="N71"/>
      <c r="O71"/>
      <c r="P71"/>
      <c r="Q71"/>
      <c r="R71"/>
      <c r="S71"/>
    </row>
    <row r="72" spans="1:19">
      <c r="A72" s="86" t="s">
        <v>392</v>
      </c>
      <c r="B72" s="86" t="s">
        <v>462</v>
      </c>
      <c r="C72" s="86">
        <v>0.22</v>
      </c>
      <c r="D72" s="86">
        <v>1.306</v>
      </c>
      <c r="E72" s="86">
        <v>1.623</v>
      </c>
      <c r="F72" s="86">
        <v>91.28</v>
      </c>
      <c r="G72" s="86">
        <v>90</v>
      </c>
      <c r="H72" s="86">
        <v>90</v>
      </c>
      <c r="I72" s="86" t="s">
        <v>383</v>
      </c>
      <c r="J72"/>
      <c r="K72"/>
      <c r="L72"/>
      <c r="M72"/>
      <c r="N72"/>
      <c r="O72"/>
      <c r="P72"/>
      <c r="Q72"/>
      <c r="R72"/>
      <c r="S72"/>
    </row>
    <row r="73" spans="1:19">
      <c r="A73" s="86" t="s">
        <v>393</v>
      </c>
      <c r="B73" s="86" t="s">
        <v>462</v>
      </c>
      <c r="C73" s="86">
        <v>0.22</v>
      </c>
      <c r="D73" s="86">
        <v>1.306</v>
      </c>
      <c r="E73" s="86">
        <v>1.623</v>
      </c>
      <c r="F73" s="86">
        <v>136.91999999999999</v>
      </c>
      <c r="G73" s="86">
        <v>0</v>
      </c>
      <c r="H73" s="86">
        <v>90</v>
      </c>
      <c r="I73" s="86" t="s">
        <v>386</v>
      </c>
      <c r="J73"/>
      <c r="K73"/>
      <c r="L73"/>
      <c r="M73"/>
      <c r="N73"/>
      <c r="O73"/>
      <c r="P73"/>
      <c r="Q73"/>
      <c r="R73"/>
      <c r="S73"/>
    </row>
    <row r="74" spans="1:19">
      <c r="A74" s="86" t="s">
        <v>394</v>
      </c>
      <c r="B74" s="86" t="s">
        <v>462</v>
      </c>
      <c r="C74" s="86">
        <v>0.22</v>
      </c>
      <c r="D74" s="86">
        <v>1.306</v>
      </c>
      <c r="E74" s="86">
        <v>1.623</v>
      </c>
      <c r="F74" s="86">
        <v>91.28</v>
      </c>
      <c r="G74" s="86">
        <v>270</v>
      </c>
      <c r="H74" s="86">
        <v>90</v>
      </c>
      <c r="I74" s="86" t="s">
        <v>389</v>
      </c>
      <c r="J74"/>
      <c r="K74"/>
      <c r="L74"/>
      <c r="M74"/>
      <c r="N74"/>
      <c r="O74"/>
      <c r="P74"/>
      <c r="Q74"/>
      <c r="R74"/>
      <c r="S74"/>
    </row>
    <row r="75" spans="1:19">
      <c r="A75" s="86" t="s">
        <v>395</v>
      </c>
      <c r="B75" s="86" t="s">
        <v>462</v>
      </c>
      <c r="C75" s="86">
        <v>0.22</v>
      </c>
      <c r="D75" s="86">
        <v>1.306</v>
      </c>
      <c r="E75" s="86">
        <v>1.623</v>
      </c>
      <c r="F75" s="86">
        <v>136.91999999999999</v>
      </c>
      <c r="G75" s="86">
        <v>180</v>
      </c>
      <c r="H75" s="86">
        <v>90</v>
      </c>
      <c r="I75" s="86" t="s">
        <v>380</v>
      </c>
      <c r="J75"/>
      <c r="K75"/>
      <c r="L75"/>
      <c r="M75"/>
      <c r="N75"/>
      <c r="O75"/>
      <c r="P75"/>
      <c r="Q75"/>
      <c r="R75"/>
      <c r="S75"/>
    </row>
    <row r="76" spans="1:19">
      <c r="A76" s="86" t="s">
        <v>396</v>
      </c>
      <c r="B76" s="86" t="s">
        <v>462</v>
      </c>
      <c r="C76" s="86">
        <v>0.22</v>
      </c>
      <c r="D76" s="86">
        <v>1.306</v>
      </c>
      <c r="E76" s="86">
        <v>1.623</v>
      </c>
      <c r="F76" s="86">
        <v>91.28</v>
      </c>
      <c r="G76" s="86">
        <v>90</v>
      </c>
      <c r="H76" s="86">
        <v>90</v>
      </c>
      <c r="I76" s="86" t="s">
        <v>383</v>
      </c>
      <c r="J76"/>
      <c r="K76"/>
      <c r="L76"/>
      <c r="M76"/>
      <c r="N76"/>
      <c r="O76"/>
      <c r="P76"/>
      <c r="Q76"/>
      <c r="R76"/>
      <c r="S76"/>
    </row>
    <row r="77" spans="1:19">
      <c r="A77" s="86" t="s">
        <v>397</v>
      </c>
      <c r="B77" s="86" t="s">
        <v>462</v>
      </c>
      <c r="C77" s="86">
        <v>0.22</v>
      </c>
      <c r="D77" s="86">
        <v>1.306</v>
      </c>
      <c r="E77" s="86">
        <v>1.623</v>
      </c>
      <c r="F77" s="86">
        <v>136.91999999999999</v>
      </c>
      <c r="G77" s="86">
        <v>0</v>
      </c>
      <c r="H77" s="86">
        <v>90</v>
      </c>
      <c r="I77" s="86" t="s">
        <v>386</v>
      </c>
      <c r="J77"/>
      <c r="K77"/>
      <c r="L77"/>
      <c r="M77"/>
      <c r="N77"/>
      <c r="O77"/>
      <c r="P77"/>
      <c r="Q77"/>
      <c r="R77"/>
      <c r="S77"/>
    </row>
    <row r="78" spans="1:19">
      <c r="A78" s="86" t="s">
        <v>398</v>
      </c>
      <c r="B78" s="86" t="s">
        <v>462</v>
      </c>
      <c r="C78" s="86">
        <v>0.22</v>
      </c>
      <c r="D78" s="86">
        <v>1.306</v>
      </c>
      <c r="E78" s="86">
        <v>1.623</v>
      </c>
      <c r="F78" s="86">
        <v>91.28</v>
      </c>
      <c r="G78" s="86">
        <v>270</v>
      </c>
      <c r="H78" s="86">
        <v>90</v>
      </c>
      <c r="I78" s="86" t="s">
        <v>389</v>
      </c>
      <c r="J78"/>
      <c r="K78"/>
      <c r="L78"/>
      <c r="M78"/>
      <c r="N78"/>
      <c r="O78"/>
      <c r="P78"/>
      <c r="Q78"/>
      <c r="R78"/>
      <c r="S78"/>
    </row>
    <row r="79" spans="1:19">
      <c r="A79" s="86" t="s">
        <v>408</v>
      </c>
      <c r="B79" s="86" t="s">
        <v>462</v>
      </c>
      <c r="C79" s="86">
        <v>0.22</v>
      </c>
      <c r="D79" s="86">
        <v>1.306</v>
      </c>
      <c r="E79" s="86">
        <v>1.623</v>
      </c>
      <c r="F79" s="86">
        <v>40.57</v>
      </c>
      <c r="G79" s="86">
        <v>90</v>
      </c>
      <c r="H79" s="86">
        <v>90</v>
      </c>
      <c r="I79" s="86" t="s">
        <v>383</v>
      </c>
      <c r="J79"/>
      <c r="K79"/>
      <c r="L79"/>
      <c r="M79"/>
      <c r="N79"/>
      <c r="O79"/>
      <c r="P79"/>
      <c r="Q79"/>
      <c r="R79"/>
      <c r="S79"/>
    </row>
    <row r="80" spans="1:19">
      <c r="A80" s="86" t="s">
        <v>407</v>
      </c>
      <c r="B80" s="86" t="s">
        <v>462</v>
      </c>
      <c r="C80" s="86">
        <v>0.22</v>
      </c>
      <c r="D80" s="86">
        <v>1.306</v>
      </c>
      <c r="E80" s="86">
        <v>1.623</v>
      </c>
      <c r="F80" s="86">
        <v>60.85</v>
      </c>
      <c r="G80" s="86">
        <v>0</v>
      </c>
      <c r="H80" s="86">
        <v>90</v>
      </c>
      <c r="I80" s="86" t="s">
        <v>386</v>
      </c>
      <c r="J80"/>
      <c r="K80"/>
      <c r="L80"/>
      <c r="M80"/>
      <c r="N80"/>
      <c r="O80"/>
      <c r="P80"/>
      <c r="Q80"/>
      <c r="R80"/>
      <c r="S80"/>
    </row>
    <row r="81" spans="1:19">
      <c r="A81" s="86" t="s">
        <v>409</v>
      </c>
      <c r="B81" s="86" t="s">
        <v>462</v>
      </c>
      <c r="C81" s="86">
        <v>0.22</v>
      </c>
      <c r="D81" s="86">
        <v>1.306</v>
      </c>
      <c r="E81" s="86">
        <v>1.623</v>
      </c>
      <c r="F81" s="86">
        <v>60.85</v>
      </c>
      <c r="G81" s="86">
        <v>180</v>
      </c>
      <c r="H81" s="86">
        <v>90</v>
      </c>
      <c r="I81" s="86" t="s">
        <v>380</v>
      </c>
      <c r="J81"/>
      <c r="K81"/>
      <c r="L81"/>
      <c r="M81"/>
      <c r="N81"/>
      <c r="O81"/>
      <c r="P81"/>
      <c r="Q81"/>
      <c r="R81"/>
      <c r="S81"/>
    </row>
    <row r="82" spans="1:19">
      <c r="A82" s="86" t="s">
        <v>410</v>
      </c>
      <c r="B82" s="86" t="s">
        <v>462</v>
      </c>
      <c r="C82" s="86">
        <v>0.22</v>
      </c>
      <c r="D82" s="86">
        <v>1.306</v>
      </c>
      <c r="E82" s="86">
        <v>1.623</v>
      </c>
      <c r="F82" s="86">
        <v>40.57</v>
      </c>
      <c r="G82" s="86">
        <v>270</v>
      </c>
      <c r="H82" s="86">
        <v>90</v>
      </c>
      <c r="I82" s="86" t="s">
        <v>389</v>
      </c>
      <c r="J82"/>
      <c r="K82"/>
      <c r="L82"/>
      <c r="M82"/>
      <c r="N82"/>
      <c r="O82"/>
      <c r="P82"/>
      <c r="Q82"/>
      <c r="R82"/>
      <c r="S82"/>
    </row>
    <row r="83" spans="1:19">
      <c r="A83" s="86" t="s">
        <v>411</v>
      </c>
      <c r="B83" s="86" t="s">
        <v>463</v>
      </c>
      <c r="C83" s="86">
        <v>0.3</v>
      </c>
      <c r="D83" s="86">
        <v>0.56899999999999995</v>
      </c>
      <c r="E83" s="86">
        <v>0.63700000000000001</v>
      </c>
      <c r="F83" s="86">
        <v>1660.73</v>
      </c>
      <c r="G83" s="86">
        <v>0</v>
      </c>
      <c r="H83" s="86">
        <v>0</v>
      </c>
      <c r="I83" s="86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78"/>
      <c r="B85" s="86" t="s">
        <v>49</v>
      </c>
      <c r="C85" s="86" t="s">
        <v>412</v>
      </c>
      <c r="D85" s="86" t="s">
        <v>413</v>
      </c>
      <c r="E85" s="86" t="s">
        <v>414</v>
      </c>
      <c r="F85" s="86" t="s">
        <v>43</v>
      </c>
      <c r="G85" s="86" t="s">
        <v>415</v>
      </c>
      <c r="H85" s="86" t="s">
        <v>416</v>
      </c>
      <c r="I85" s="86" t="s">
        <v>417</v>
      </c>
      <c r="J85" s="86" t="s">
        <v>375</v>
      </c>
      <c r="K85" s="86" t="s">
        <v>377</v>
      </c>
      <c r="L85"/>
      <c r="M85"/>
      <c r="N85"/>
      <c r="O85"/>
      <c r="P85"/>
      <c r="Q85"/>
      <c r="R85"/>
      <c r="S85"/>
    </row>
    <row r="86" spans="1:19">
      <c r="A86" s="86" t="s">
        <v>418</v>
      </c>
      <c r="B86" s="86" t="s">
        <v>722</v>
      </c>
      <c r="C86" s="86">
        <v>65.28</v>
      </c>
      <c r="D86" s="86">
        <v>65.28</v>
      </c>
      <c r="E86" s="86">
        <v>5.835</v>
      </c>
      <c r="F86" s="86">
        <v>0.54</v>
      </c>
      <c r="G86" s="86">
        <v>0.38400000000000001</v>
      </c>
      <c r="H86" s="86" t="s">
        <v>64</v>
      </c>
      <c r="I86" s="86" t="s">
        <v>379</v>
      </c>
      <c r="J86" s="86">
        <v>180</v>
      </c>
      <c r="K86" s="86" t="s">
        <v>380</v>
      </c>
      <c r="L86"/>
      <c r="M86"/>
      <c r="N86"/>
      <c r="O86"/>
      <c r="P86"/>
      <c r="Q86"/>
      <c r="R86"/>
      <c r="S86"/>
    </row>
    <row r="87" spans="1:19">
      <c r="A87" s="86" t="s">
        <v>419</v>
      </c>
      <c r="B87" s="86" t="s">
        <v>722</v>
      </c>
      <c r="C87" s="86">
        <v>43.52</v>
      </c>
      <c r="D87" s="86">
        <v>43.52</v>
      </c>
      <c r="E87" s="86">
        <v>5.835</v>
      </c>
      <c r="F87" s="86">
        <v>0.54</v>
      </c>
      <c r="G87" s="86">
        <v>0.38400000000000001</v>
      </c>
      <c r="H87" s="86" t="s">
        <v>64</v>
      </c>
      <c r="I87" s="86" t="s">
        <v>382</v>
      </c>
      <c r="J87" s="86">
        <v>90</v>
      </c>
      <c r="K87" s="86" t="s">
        <v>383</v>
      </c>
      <c r="L87"/>
      <c r="M87"/>
      <c r="N87"/>
      <c r="O87"/>
      <c r="P87"/>
      <c r="Q87"/>
      <c r="R87"/>
      <c r="S87"/>
    </row>
    <row r="88" spans="1:19">
      <c r="A88" s="86" t="s">
        <v>420</v>
      </c>
      <c r="B88" s="86" t="s">
        <v>722</v>
      </c>
      <c r="C88" s="86">
        <v>65.28</v>
      </c>
      <c r="D88" s="86">
        <v>65.28</v>
      </c>
      <c r="E88" s="86">
        <v>5.835</v>
      </c>
      <c r="F88" s="86">
        <v>0.54</v>
      </c>
      <c r="G88" s="86">
        <v>0.38400000000000001</v>
      </c>
      <c r="H88" s="86" t="s">
        <v>64</v>
      </c>
      <c r="I88" s="86" t="s">
        <v>385</v>
      </c>
      <c r="J88" s="86">
        <v>0</v>
      </c>
      <c r="K88" s="86" t="s">
        <v>386</v>
      </c>
      <c r="L88"/>
      <c r="M88"/>
      <c r="N88"/>
      <c r="O88"/>
      <c r="P88"/>
      <c r="Q88"/>
      <c r="R88"/>
      <c r="S88"/>
    </row>
    <row r="89" spans="1:19">
      <c r="A89" s="86" t="s">
        <v>421</v>
      </c>
      <c r="B89" s="86" t="s">
        <v>722</v>
      </c>
      <c r="C89" s="86">
        <v>43.52</v>
      </c>
      <c r="D89" s="86">
        <v>43.52</v>
      </c>
      <c r="E89" s="86">
        <v>5.835</v>
      </c>
      <c r="F89" s="86">
        <v>0.54</v>
      </c>
      <c r="G89" s="86">
        <v>0.38400000000000001</v>
      </c>
      <c r="H89" s="86" t="s">
        <v>64</v>
      </c>
      <c r="I89" s="86" t="s">
        <v>388</v>
      </c>
      <c r="J89" s="86">
        <v>270</v>
      </c>
      <c r="K89" s="86" t="s">
        <v>389</v>
      </c>
      <c r="L89"/>
      <c r="M89"/>
      <c r="N89"/>
      <c r="O89"/>
      <c r="P89"/>
      <c r="Q89"/>
      <c r="R89"/>
      <c r="S89"/>
    </row>
    <row r="90" spans="1:19">
      <c r="A90" s="86" t="s">
        <v>422</v>
      </c>
      <c r="B90" s="86" t="s">
        <v>722</v>
      </c>
      <c r="C90" s="86">
        <v>65.28</v>
      </c>
      <c r="D90" s="86">
        <v>65.28</v>
      </c>
      <c r="E90" s="86">
        <v>5.835</v>
      </c>
      <c r="F90" s="86">
        <v>0.54</v>
      </c>
      <c r="G90" s="86">
        <v>0.38400000000000001</v>
      </c>
      <c r="H90" s="86" t="s">
        <v>64</v>
      </c>
      <c r="I90" s="86" t="s">
        <v>391</v>
      </c>
      <c r="J90" s="86">
        <v>180</v>
      </c>
      <c r="K90" s="86" t="s">
        <v>380</v>
      </c>
      <c r="L90"/>
      <c r="M90"/>
      <c r="N90"/>
      <c r="O90"/>
      <c r="P90"/>
      <c r="Q90"/>
      <c r="R90"/>
      <c r="S90"/>
    </row>
    <row r="91" spans="1:19">
      <c r="A91" s="86" t="s">
        <v>423</v>
      </c>
      <c r="B91" s="86" t="s">
        <v>722</v>
      </c>
      <c r="C91" s="86">
        <v>43.52</v>
      </c>
      <c r="D91" s="86">
        <v>43.52</v>
      </c>
      <c r="E91" s="86">
        <v>5.835</v>
      </c>
      <c r="F91" s="86">
        <v>0.54</v>
      </c>
      <c r="G91" s="86">
        <v>0.38400000000000001</v>
      </c>
      <c r="H91" s="86" t="s">
        <v>64</v>
      </c>
      <c r="I91" s="86" t="s">
        <v>392</v>
      </c>
      <c r="J91" s="86">
        <v>90</v>
      </c>
      <c r="K91" s="86" t="s">
        <v>383</v>
      </c>
      <c r="L91"/>
      <c r="M91"/>
      <c r="N91"/>
      <c r="O91"/>
      <c r="P91"/>
      <c r="Q91"/>
      <c r="R91"/>
      <c r="S91"/>
    </row>
    <row r="92" spans="1:19">
      <c r="A92" s="86" t="s">
        <v>424</v>
      </c>
      <c r="B92" s="86" t="s">
        <v>722</v>
      </c>
      <c r="C92" s="86">
        <v>65.28</v>
      </c>
      <c r="D92" s="86">
        <v>65.28</v>
      </c>
      <c r="E92" s="86">
        <v>5.835</v>
      </c>
      <c r="F92" s="86">
        <v>0.54</v>
      </c>
      <c r="G92" s="86">
        <v>0.38400000000000001</v>
      </c>
      <c r="H92" s="86" t="s">
        <v>64</v>
      </c>
      <c r="I92" s="86" t="s">
        <v>393</v>
      </c>
      <c r="J92" s="86">
        <v>0</v>
      </c>
      <c r="K92" s="86" t="s">
        <v>386</v>
      </c>
      <c r="L92"/>
      <c r="M92"/>
      <c r="N92"/>
      <c r="O92"/>
      <c r="P92"/>
      <c r="Q92"/>
      <c r="R92"/>
      <c r="S92"/>
    </row>
    <row r="93" spans="1:19">
      <c r="A93" s="86" t="s">
        <v>425</v>
      </c>
      <c r="B93" s="86" t="s">
        <v>722</v>
      </c>
      <c r="C93" s="86">
        <v>43.52</v>
      </c>
      <c r="D93" s="86">
        <v>43.52</v>
      </c>
      <c r="E93" s="86">
        <v>5.835</v>
      </c>
      <c r="F93" s="86">
        <v>0.54</v>
      </c>
      <c r="G93" s="86">
        <v>0.38400000000000001</v>
      </c>
      <c r="H93" s="86" t="s">
        <v>64</v>
      </c>
      <c r="I93" s="86" t="s">
        <v>394</v>
      </c>
      <c r="J93" s="86">
        <v>270</v>
      </c>
      <c r="K93" s="86" t="s">
        <v>389</v>
      </c>
      <c r="L93"/>
      <c r="M93"/>
      <c r="N93"/>
      <c r="O93"/>
      <c r="P93"/>
      <c r="Q93"/>
      <c r="R93"/>
      <c r="S93"/>
    </row>
    <row r="94" spans="1:19">
      <c r="A94" s="86" t="s">
        <v>426</v>
      </c>
      <c r="B94" s="86" t="s">
        <v>722</v>
      </c>
      <c r="C94" s="86">
        <v>65.28</v>
      </c>
      <c r="D94" s="86">
        <v>65.28</v>
      </c>
      <c r="E94" s="86">
        <v>5.835</v>
      </c>
      <c r="F94" s="86">
        <v>0.54</v>
      </c>
      <c r="G94" s="86">
        <v>0.38400000000000001</v>
      </c>
      <c r="H94" s="86" t="s">
        <v>64</v>
      </c>
      <c r="I94" s="86" t="s">
        <v>395</v>
      </c>
      <c r="J94" s="86">
        <v>180</v>
      </c>
      <c r="K94" s="86" t="s">
        <v>380</v>
      </c>
      <c r="L94"/>
      <c r="M94"/>
      <c r="N94"/>
      <c r="O94"/>
      <c r="P94"/>
      <c r="Q94"/>
      <c r="R94"/>
      <c r="S94"/>
    </row>
    <row r="95" spans="1:19">
      <c r="A95" s="86" t="s">
        <v>427</v>
      </c>
      <c r="B95" s="86" t="s">
        <v>722</v>
      </c>
      <c r="C95" s="86">
        <v>43.52</v>
      </c>
      <c r="D95" s="86">
        <v>43.52</v>
      </c>
      <c r="E95" s="86">
        <v>5.835</v>
      </c>
      <c r="F95" s="86">
        <v>0.54</v>
      </c>
      <c r="G95" s="86">
        <v>0.38400000000000001</v>
      </c>
      <c r="H95" s="86" t="s">
        <v>64</v>
      </c>
      <c r="I95" s="86" t="s">
        <v>396</v>
      </c>
      <c r="J95" s="86">
        <v>90</v>
      </c>
      <c r="K95" s="86" t="s">
        <v>383</v>
      </c>
      <c r="L95"/>
      <c r="M95"/>
      <c r="N95"/>
      <c r="O95"/>
      <c r="P95"/>
      <c r="Q95"/>
      <c r="R95"/>
      <c r="S95"/>
    </row>
    <row r="96" spans="1:19">
      <c r="A96" s="86" t="s">
        <v>428</v>
      </c>
      <c r="B96" s="86" t="s">
        <v>722</v>
      </c>
      <c r="C96" s="86">
        <v>65.28</v>
      </c>
      <c r="D96" s="86">
        <v>65.28</v>
      </c>
      <c r="E96" s="86">
        <v>5.835</v>
      </c>
      <c r="F96" s="86">
        <v>0.54</v>
      </c>
      <c r="G96" s="86">
        <v>0.38400000000000001</v>
      </c>
      <c r="H96" s="86" t="s">
        <v>64</v>
      </c>
      <c r="I96" s="86" t="s">
        <v>397</v>
      </c>
      <c r="J96" s="86">
        <v>0</v>
      </c>
      <c r="K96" s="86" t="s">
        <v>386</v>
      </c>
      <c r="L96"/>
      <c r="M96"/>
      <c r="N96"/>
      <c r="O96"/>
      <c r="P96"/>
      <c r="Q96"/>
      <c r="R96"/>
      <c r="S96"/>
    </row>
    <row r="97" spans="1:19">
      <c r="A97" s="86" t="s">
        <v>429</v>
      </c>
      <c r="B97" s="86" t="s">
        <v>722</v>
      </c>
      <c r="C97" s="86">
        <v>43.52</v>
      </c>
      <c r="D97" s="86">
        <v>43.52</v>
      </c>
      <c r="E97" s="86">
        <v>5.835</v>
      </c>
      <c r="F97" s="86">
        <v>0.54</v>
      </c>
      <c r="G97" s="86">
        <v>0.38400000000000001</v>
      </c>
      <c r="H97" s="86" t="s">
        <v>64</v>
      </c>
      <c r="I97" s="86" t="s">
        <v>398</v>
      </c>
      <c r="J97" s="86">
        <v>270</v>
      </c>
      <c r="K97" s="86" t="s">
        <v>389</v>
      </c>
      <c r="L97"/>
      <c r="M97"/>
      <c r="N97"/>
      <c r="O97"/>
      <c r="P97"/>
      <c r="Q97"/>
      <c r="R97"/>
      <c r="S97"/>
    </row>
    <row r="98" spans="1:19">
      <c r="A98" s="86" t="s">
        <v>430</v>
      </c>
      <c r="B98" s="86"/>
      <c r="C98" s="86"/>
      <c r="D98" s="86">
        <v>652.83000000000004</v>
      </c>
      <c r="E98" s="86">
        <v>5.83</v>
      </c>
      <c r="F98" s="86">
        <v>0.54</v>
      </c>
      <c r="G98" s="86">
        <v>0.38400000000000001</v>
      </c>
      <c r="H98" s="86"/>
      <c r="I98" s="86"/>
      <c r="J98" s="86"/>
      <c r="K98" s="86"/>
      <c r="L98"/>
      <c r="M98"/>
      <c r="N98"/>
      <c r="O98"/>
      <c r="P98"/>
      <c r="Q98"/>
      <c r="R98"/>
      <c r="S98"/>
    </row>
    <row r="99" spans="1:19">
      <c r="A99" s="86" t="s">
        <v>431</v>
      </c>
      <c r="B99" s="86"/>
      <c r="C99" s="86"/>
      <c r="D99" s="86">
        <v>195.85</v>
      </c>
      <c r="E99" s="86">
        <v>5.83</v>
      </c>
      <c r="F99" s="86">
        <v>0.54</v>
      </c>
      <c r="G99" s="86">
        <v>0.38400000000000001</v>
      </c>
      <c r="H99" s="86"/>
      <c r="I99" s="86"/>
      <c r="J99" s="86"/>
      <c r="K99" s="86"/>
      <c r="L99"/>
      <c r="M99"/>
      <c r="N99"/>
      <c r="O99"/>
      <c r="P99"/>
      <c r="Q99"/>
      <c r="R99"/>
      <c r="S99"/>
    </row>
    <row r="100" spans="1:19">
      <c r="A100" s="86" t="s">
        <v>432</v>
      </c>
      <c r="B100" s="86"/>
      <c r="C100" s="86"/>
      <c r="D100" s="86">
        <v>456.98</v>
      </c>
      <c r="E100" s="86">
        <v>5.83</v>
      </c>
      <c r="F100" s="86">
        <v>0.54</v>
      </c>
      <c r="G100" s="86">
        <v>0.38400000000000001</v>
      </c>
      <c r="H100" s="86"/>
      <c r="I100" s="86"/>
      <c r="J100" s="86"/>
      <c r="K100" s="86"/>
      <c r="L100"/>
      <c r="M100"/>
      <c r="N100"/>
      <c r="O100"/>
      <c r="P100"/>
      <c r="Q100"/>
      <c r="R100"/>
      <c r="S100"/>
    </row>
    <row r="101" spans="1:1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78"/>
      <c r="B102" s="86" t="s">
        <v>115</v>
      </c>
      <c r="C102" s="86" t="s">
        <v>433</v>
      </c>
      <c r="D102" s="86" t="s">
        <v>434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6" t="s">
        <v>33</v>
      </c>
      <c r="B103" s="86"/>
      <c r="C103" s="86"/>
      <c r="D103" s="86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78"/>
      <c r="B105" s="86" t="s">
        <v>115</v>
      </c>
      <c r="C105" s="86" t="s">
        <v>435</v>
      </c>
      <c r="D105" s="86" t="s">
        <v>436</v>
      </c>
      <c r="E105" s="86" t="s">
        <v>437</v>
      </c>
      <c r="F105" s="86" t="s">
        <v>438</v>
      </c>
      <c r="G105" s="86" t="s">
        <v>434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6" t="s">
        <v>528</v>
      </c>
      <c r="B106" s="86" t="s">
        <v>529</v>
      </c>
      <c r="C106" s="86">
        <v>62080.87</v>
      </c>
      <c r="D106" s="86">
        <v>48168.71</v>
      </c>
      <c r="E106" s="86">
        <v>13912.16</v>
      </c>
      <c r="F106" s="86">
        <v>0.78</v>
      </c>
      <c r="G106" s="86">
        <v>4.0199999999999996</v>
      </c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6" t="s">
        <v>530</v>
      </c>
      <c r="B107" s="86" t="s">
        <v>529</v>
      </c>
      <c r="C107" s="86">
        <v>23666.720000000001</v>
      </c>
      <c r="D107" s="86">
        <v>18777.53</v>
      </c>
      <c r="E107" s="86">
        <v>4889.1899999999996</v>
      </c>
      <c r="F107" s="86">
        <v>0.79</v>
      </c>
      <c r="G107" s="86">
        <v>3.58</v>
      </c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531</v>
      </c>
      <c r="B108" s="86" t="s">
        <v>529</v>
      </c>
      <c r="C108" s="86">
        <v>24051.71</v>
      </c>
      <c r="D108" s="86">
        <v>19209.03</v>
      </c>
      <c r="E108" s="86">
        <v>4842.6899999999996</v>
      </c>
      <c r="F108" s="86">
        <v>0.8</v>
      </c>
      <c r="G108" s="86">
        <v>3.6</v>
      </c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532</v>
      </c>
      <c r="B109" s="86" t="s">
        <v>529</v>
      </c>
      <c r="C109" s="86">
        <v>18160.98</v>
      </c>
      <c r="D109" s="86">
        <v>14182.17</v>
      </c>
      <c r="E109" s="86">
        <v>3978.8</v>
      </c>
      <c r="F109" s="86">
        <v>0.78</v>
      </c>
      <c r="G109" s="86">
        <v>3.56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533</v>
      </c>
      <c r="B110" s="86" t="s">
        <v>529</v>
      </c>
      <c r="C110" s="86">
        <v>31393.919999999998</v>
      </c>
      <c r="D110" s="86">
        <v>25072.92</v>
      </c>
      <c r="E110" s="86">
        <v>6321</v>
      </c>
      <c r="F110" s="86">
        <v>0.8</v>
      </c>
      <c r="G110" s="86">
        <v>3.56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534</v>
      </c>
      <c r="B111" s="86" t="s">
        <v>529</v>
      </c>
      <c r="C111" s="86">
        <v>66346.8</v>
      </c>
      <c r="D111" s="86">
        <v>52909.5</v>
      </c>
      <c r="E111" s="86">
        <v>13437.3</v>
      </c>
      <c r="F111" s="86">
        <v>0.8</v>
      </c>
      <c r="G111" s="86">
        <v>4.16</v>
      </c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535</v>
      </c>
      <c r="B112" s="86" t="s">
        <v>529</v>
      </c>
      <c r="C112" s="86">
        <v>28584.02</v>
      </c>
      <c r="D112" s="86">
        <v>22828.78</v>
      </c>
      <c r="E112" s="86">
        <v>5755.24</v>
      </c>
      <c r="F112" s="86">
        <v>0.8</v>
      </c>
      <c r="G112" s="86">
        <v>3.6</v>
      </c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536</v>
      </c>
      <c r="B113" s="86" t="s">
        <v>529</v>
      </c>
      <c r="C113" s="86">
        <v>27910.92</v>
      </c>
      <c r="D113" s="86">
        <v>22291.200000000001</v>
      </c>
      <c r="E113" s="86">
        <v>5619.72</v>
      </c>
      <c r="F113" s="86">
        <v>0.8</v>
      </c>
      <c r="G113" s="86">
        <v>3.6</v>
      </c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537</v>
      </c>
      <c r="B114" s="86" t="s">
        <v>529</v>
      </c>
      <c r="C114" s="86">
        <v>22453.53</v>
      </c>
      <c r="D114" s="86">
        <v>17932.63</v>
      </c>
      <c r="E114" s="86">
        <v>4520.8999999999996</v>
      </c>
      <c r="F114" s="86">
        <v>0.8</v>
      </c>
      <c r="G114" s="86">
        <v>3.6</v>
      </c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538</v>
      </c>
      <c r="B115" s="86" t="s">
        <v>529</v>
      </c>
      <c r="C115" s="86">
        <v>34748.410000000003</v>
      </c>
      <c r="D115" s="86">
        <v>27752</v>
      </c>
      <c r="E115" s="86">
        <v>6996.41</v>
      </c>
      <c r="F115" s="86">
        <v>0.8</v>
      </c>
      <c r="G115" s="86">
        <v>3.56</v>
      </c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539</v>
      </c>
      <c r="B116" s="86" t="s">
        <v>529</v>
      </c>
      <c r="C116" s="86">
        <v>79988.160000000003</v>
      </c>
      <c r="D116" s="86">
        <v>61363.32</v>
      </c>
      <c r="E116" s="86">
        <v>18624.849999999999</v>
      </c>
      <c r="F116" s="86">
        <v>0.77</v>
      </c>
      <c r="G116" s="86">
        <v>3.75</v>
      </c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540</v>
      </c>
      <c r="B117" s="86" t="s">
        <v>529</v>
      </c>
      <c r="C117" s="86">
        <v>31271.06</v>
      </c>
      <c r="D117" s="86">
        <v>24974.799999999999</v>
      </c>
      <c r="E117" s="86">
        <v>6296.26</v>
      </c>
      <c r="F117" s="86">
        <v>0.8</v>
      </c>
      <c r="G117" s="86">
        <v>3.56</v>
      </c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541</v>
      </c>
      <c r="B118" s="86" t="s">
        <v>529</v>
      </c>
      <c r="C118" s="86">
        <v>27042.16</v>
      </c>
      <c r="D118" s="86">
        <v>21597.360000000001</v>
      </c>
      <c r="E118" s="86">
        <v>5444.8</v>
      </c>
      <c r="F118" s="86">
        <v>0.8</v>
      </c>
      <c r="G118" s="86">
        <v>3.6</v>
      </c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542</v>
      </c>
      <c r="B119" s="86" t="s">
        <v>529</v>
      </c>
      <c r="C119" s="86">
        <v>26239.54</v>
      </c>
      <c r="D119" s="86">
        <v>20956.34</v>
      </c>
      <c r="E119" s="86">
        <v>5283.19</v>
      </c>
      <c r="F119" s="86">
        <v>0.8</v>
      </c>
      <c r="G119" s="86">
        <v>3.6</v>
      </c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 t="s">
        <v>543</v>
      </c>
      <c r="B120" s="86" t="s">
        <v>529</v>
      </c>
      <c r="C120" s="86">
        <v>37248.32</v>
      </c>
      <c r="D120" s="86">
        <v>29748.57</v>
      </c>
      <c r="E120" s="86">
        <v>7499.75</v>
      </c>
      <c r="F120" s="86">
        <v>0.8</v>
      </c>
      <c r="G120" s="86">
        <v>3.56</v>
      </c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78"/>
      <c r="B122" s="86" t="s">
        <v>115</v>
      </c>
      <c r="C122" s="86" t="s">
        <v>435</v>
      </c>
      <c r="D122" s="86" t="s">
        <v>434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544</v>
      </c>
      <c r="B123" s="86" t="s">
        <v>439</v>
      </c>
      <c r="C123" s="86">
        <v>88158.29</v>
      </c>
      <c r="D123" s="86">
        <v>0.78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6" t="s">
        <v>545</v>
      </c>
      <c r="B124" s="86" t="s">
        <v>439</v>
      </c>
      <c r="C124" s="86">
        <v>32773.33</v>
      </c>
      <c r="D124" s="86">
        <v>0.78</v>
      </c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6" t="s">
        <v>546</v>
      </c>
      <c r="B125" s="86" t="s">
        <v>439</v>
      </c>
      <c r="C125" s="86">
        <v>32661.94</v>
      </c>
      <c r="D125" s="86">
        <v>0.78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6" t="s">
        <v>547</v>
      </c>
      <c r="B126" s="86" t="s">
        <v>439</v>
      </c>
      <c r="C126" s="86">
        <v>25015.17</v>
      </c>
      <c r="D126" s="86">
        <v>0.78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6" t="s">
        <v>548</v>
      </c>
      <c r="B127" s="86" t="s">
        <v>439</v>
      </c>
      <c r="C127" s="86">
        <v>42085.32</v>
      </c>
      <c r="D127" s="86">
        <v>0.78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6" t="s">
        <v>549</v>
      </c>
      <c r="B128" s="86" t="s">
        <v>439</v>
      </c>
      <c r="C128" s="86">
        <v>98286.61</v>
      </c>
      <c r="D128" s="86">
        <v>0.78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86" t="s">
        <v>550</v>
      </c>
      <c r="B129" s="86" t="s">
        <v>439</v>
      </c>
      <c r="C129" s="86">
        <v>39517.410000000003</v>
      </c>
      <c r="D129" s="86">
        <v>0.78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6" t="s">
        <v>551</v>
      </c>
      <c r="B130" s="86" t="s">
        <v>439</v>
      </c>
      <c r="C130" s="86">
        <v>37615.11</v>
      </c>
      <c r="D130" s="86">
        <v>0.78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>
      <c r="A131" s="86" t="s">
        <v>552</v>
      </c>
      <c r="B131" s="86" t="s">
        <v>439</v>
      </c>
      <c r="C131" s="86">
        <v>31649.200000000001</v>
      </c>
      <c r="D131" s="86">
        <v>0.78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>
      <c r="A132" s="86" t="s">
        <v>553</v>
      </c>
      <c r="B132" s="86" t="s">
        <v>439</v>
      </c>
      <c r="C132" s="86">
        <v>46390.71</v>
      </c>
      <c r="D132" s="86">
        <v>0.78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>
      <c r="A133" s="86" t="s">
        <v>554</v>
      </c>
      <c r="B133" s="86" t="s">
        <v>439</v>
      </c>
      <c r="C133" s="86">
        <v>107271.07</v>
      </c>
      <c r="D133" s="86">
        <v>0.78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>
      <c r="A134" s="86" t="s">
        <v>555</v>
      </c>
      <c r="B134" s="86" t="s">
        <v>439</v>
      </c>
      <c r="C134" s="86">
        <v>42966.09</v>
      </c>
      <c r="D134" s="86">
        <v>0.78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6" t="s">
        <v>556</v>
      </c>
      <c r="B135" s="86" t="s">
        <v>439</v>
      </c>
      <c r="C135" s="86">
        <v>36500.06</v>
      </c>
      <c r="D135" s="86">
        <v>0.78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86" t="s">
        <v>557</v>
      </c>
      <c r="B136" s="86" t="s">
        <v>439</v>
      </c>
      <c r="C136" s="86">
        <v>36508.36</v>
      </c>
      <c r="D136" s="86">
        <v>0.78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86" t="s">
        <v>558</v>
      </c>
      <c r="B137" s="86" t="s">
        <v>439</v>
      </c>
      <c r="C137" s="86">
        <v>49599.23</v>
      </c>
      <c r="D137" s="86">
        <v>0.78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78"/>
      <c r="B139" s="86" t="s">
        <v>115</v>
      </c>
      <c r="C139" s="86" t="s">
        <v>440</v>
      </c>
      <c r="D139" s="86" t="s">
        <v>441</v>
      </c>
      <c r="E139" s="86" t="s">
        <v>442</v>
      </c>
      <c r="F139" s="86" t="s">
        <v>443</v>
      </c>
      <c r="G139" s="86" t="s">
        <v>444</v>
      </c>
      <c r="H139" s="86" t="s">
        <v>445</v>
      </c>
      <c r="I139"/>
      <c r="J139"/>
      <c r="K139"/>
      <c r="L139"/>
      <c r="M139"/>
      <c r="N139"/>
      <c r="O139"/>
      <c r="P139"/>
      <c r="Q139"/>
      <c r="R139"/>
      <c r="S139"/>
    </row>
    <row r="140" spans="1:19">
      <c r="A140" s="86" t="s">
        <v>559</v>
      </c>
      <c r="B140" s="86" t="s">
        <v>560</v>
      </c>
      <c r="C140" s="86">
        <v>0.57999999999999996</v>
      </c>
      <c r="D140" s="86">
        <v>1109.6500000000001</v>
      </c>
      <c r="E140" s="86">
        <v>3.52</v>
      </c>
      <c r="F140" s="86">
        <v>6710.75</v>
      </c>
      <c r="G140" s="86">
        <v>1</v>
      </c>
      <c r="H140" s="86" t="s">
        <v>446</v>
      </c>
      <c r="I140"/>
      <c r="J140"/>
      <c r="K140"/>
      <c r="L140"/>
      <c r="M140"/>
      <c r="N140"/>
      <c r="O140"/>
      <c r="P140"/>
      <c r="Q140"/>
      <c r="R140"/>
      <c r="S140"/>
    </row>
    <row r="141" spans="1:19">
      <c r="A141" s="86" t="s">
        <v>561</v>
      </c>
      <c r="B141" s="86" t="s">
        <v>560</v>
      </c>
      <c r="C141" s="86">
        <v>0.55000000000000004</v>
      </c>
      <c r="D141" s="86">
        <v>622</v>
      </c>
      <c r="E141" s="86">
        <v>1.41</v>
      </c>
      <c r="F141" s="86">
        <v>1605.5</v>
      </c>
      <c r="G141" s="86">
        <v>1</v>
      </c>
      <c r="H141" s="86" t="s">
        <v>446</v>
      </c>
      <c r="I141"/>
      <c r="J141"/>
      <c r="K141"/>
      <c r="L141"/>
      <c r="M141"/>
      <c r="N141"/>
      <c r="O141"/>
      <c r="P141"/>
      <c r="Q141"/>
      <c r="R141"/>
      <c r="S141"/>
    </row>
    <row r="142" spans="1:19">
      <c r="A142" s="86" t="s">
        <v>562</v>
      </c>
      <c r="B142" s="86" t="s">
        <v>560</v>
      </c>
      <c r="C142" s="86">
        <v>0.55000000000000004</v>
      </c>
      <c r="D142" s="86">
        <v>622</v>
      </c>
      <c r="E142" s="86">
        <v>1.45</v>
      </c>
      <c r="F142" s="86">
        <v>1655.21</v>
      </c>
      <c r="G142" s="86">
        <v>1</v>
      </c>
      <c r="H142" s="86" t="s">
        <v>446</v>
      </c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6" t="s">
        <v>563</v>
      </c>
      <c r="B143" s="86" t="s">
        <v>560</v>
      </c>
      <c r="C143" s="86">
        <v>0.55000000000000004</v>
      </c>
      <c r="D143" s="86">
        <v>622</v>
      </c>
      <c r="E143" s="86">
        <v>1.04</v>
      </c>
      <c r="F143" s="86">
        <v>1189.51</v>
      </c>
      <c r="G143" s="86">
        <v>1</v>
      </c>
      <c r="H143" s="86" t="s">
        <v>446</v>
      </c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564</v>
      </c>
      <c r="B144" s="86" t="s">
        <v>560</v>
      </c>
      <c r="C144" s="86">
        <v>0.56999999999999995</v>
      </c>
      <c r="D144" s="86">
        <v>622</v>
      </c>
      <c r="E144" s="86">
        <v>1.9</v>
      </c>
      <c r="F144" s="86">
        <v>2074.0700000000002</v>
      </c>
      <c r="G144" s="86">
        <v>1</v>
      </c>
      <c r="H144" s="86" t="s">
        <v>446</v>
      </c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565</v>
      </c>
      <c r="B145" s="86" t="s">
        <v>560</v>
      </c>
      <c r="C145" s="86">
        <v>0.57999999999999996</v>
      </c>
      <c r="D145" s="86">
        <v>1109.6500000000001</v>
      </c>
      <c r="E145" s="86">
        <v>4</v>
      </c>
      <c r="F145" s="86">
        <v>7620.33</v>
      </c>
      <c r="G145" s="86">
        <v>1</v>
      </c>
      <c r="H145" s="86" t="s">
        <v>446</v>
      </c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566</v>
      </c>
      <c r="B146" s="86" t="s">
        <v>560</v>
      </c>
      <c r="C146" s="86">
        <v>0.55000000000000004</v>
      </c>
      <c r="D146" s="86">
        <v>622</v>
      </c>
      <c r="E146" s="86">
        <v>1.73</v>
      </c>
      <c r="F146" s="86">
        <v>1967.12</v>
      </c>
      <c r="G146" s="86">
        <v>1</v>
      </c>
      <c r="H146" s="86" t="s">
        <v>446</v>
      </c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6" t="s">
        <v>567</v>
      </c>
      <c r="B147" s="86" t="s">
        <v>560</v>
      </c>
      <c r="C147" s="86">
        <v>0.55000000000000004</v>
      </c>
      <c r="D147" s="86">
        <v>622</v>
      </c>
      <c r="E147" s="86">
        <v>1.69</v>
      </c>
      <c r="F147" s="86">
        <v>1920.79</v>
      </c>
      <c r="G147" s="86">
        <v>1</v>
      </c>
      <c r="H147" s="86" t="s">
        <v>446</v>
      </c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6" t="s">
        <v>568</v>
      </c>
      <c r="B148" s="86" t="s">
        <v>560</v>
      </c>
      <c r="C148" s="86">
        <v>0.55000000000000004</v>
      </c>
      <c r="D148" s="86">
        <v>622</v>
      </c>
      <c r="E148" s="86">
        <v>1.36</v>
      </c>
      <c r="F148" s="86">
        <v>1545.22</v>
      </c>
      <c r="G148" s="86">
        <v>1</v>
      </c>
      <c r="H148" s="86" t="s">
        <v>446</v>
      </c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6" t="s">
        <v>569</v>
      </c>
      <c r="B149" s="86" t="s">
        <v>560</v>
      </c>
      <c r="C149" s="86">
        <v>0.56999999999999995</v>
      </c>
      <c r="D149" s="86">
        <v>622</v>
      </c>
      <c r="E149" s="86">
        <v>2.1</v>
      </c>
      <c r="F149" s="86">
        <v>2295.69</v>
      </c>
      <c r="G149" s="86">
        <v>1</v>
      </c>
      <c r="H149" s="86" t="s">
        <v>446</v>
      </c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6" t="s">
        <v>570</v>
      </c>
      <c r="B150" s="86" t="s">
        <v>560</v>
      </c>
      <c r="C150" s="86">
        <v>0.57999999999999996</v>
      </c>
      <c r="D150" s="86">
        <v>1109.6500000000001</v>
      </c>
      <c r="E150" s="86">
        <v>4.42</v>
      </c>
      <c r="F150" s="86">
        <v>8427.18</v>
      </c>
      <c r="G150" s="86">
        <v>1</v>
      </c>
      <c r="H150" s="86" t="s">
        <v>446</v>
      </c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6" t="s">
        <v>571</v>
      </c>
      <c r="B151" s="86" t="s">
        <v>560</v>
      </c>
      <c r="C151" s="86">
        <v>0.56999999999999995</v>
      </c>
      <c r="D151" s="86">
        <v>622</v>
      </c>
      <c r="E151" s="86">
        <v>1.89</v>
      </c>
      <c r="F151" s="86">
        <v>2065.9499999999998</v>
      </c>
      <c r="G151" s="86">
        <v>1</v>
      </c>
      <c r="H151" s="86" t="s">
        <v>446</v>
      </c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6" t="s">
        <v>572</v>
      </c>
      <c r="B152" s="86" t="s">
        <v>560</v>
      </c>
      <c r="C152" s="86">
        <v>0.55000000000000004</v>
      </c>
      <c r="D152" s="86">
        <v>622</v>
      </c>
      <c r="E152" s="86">
        <v>1.63</v>
      </c>
      <c r="F152" s="86">
        <v>1861.01</v>
      </c>
      <c r="G152" s="86">
        <v>1</v>
      </c>
      <c r="H152" s="86" t="s">
        <v>446</v>
      </c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 s="86" t="s">
        <v>573</v>
      </c>
      <c r="B153" s="86" t="s">
        <v>560</v>
      </c>
      <c r="C153" s="86">
        <v>0.55000000000000004</v>
      </c>
      <c r="D153" s="86">
        <v>622</v>
      </c>
      <c r="E153" s="86">
        <v>1.59</v>
      </c>
      <c r="F153" s="86">
        <v>1805.77</v>
      </c>
      <c r="G153" s="86">
        <v>1</v>
      </c>
      <c r="H153" s="86" t="s">
        <v>446</v>
      </c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86" t="s">
        <v>574</v>
      </c>
      <c r="B154" s="86" t="s">
        <v>560</v>
      </c>
      <c r="C154" s="86">
        <v>0.56999999999999995</v>
      </c>
      <c r="D154" s="86">
        <v>622</v>
      </c>
      <c r="E154" s="86">
        <v>2.25</v>
      </c>
      <c r="F154" s="86">
        <v>2460.85</v>
      </c>
      <c r="G154" s="86">
        <v>1</v>
      </c>
      <c r="H154" s="86" t="s">
        <v>446</v>
      </c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78"/>
      <c r="B156" s="86" t="s">
        <v>115</v>
      </c>
      <c r="C156" s="86" t="s">
        <v>447</v>
      </c>
      <c r="D156" s="86" t="s">
        <v>448</v>
      </c>
      <c r="E156" s="86" t="s">
        <v>449</v>
      </c>
      <c r="F156" s="86" t="s">
        <v>450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6" t="s">
        <v>451</v>
      </c>
      <c r="B157" s="86" t="s">
        <v>452</v>
      </c>
      <c r="C157" s="86" t="s">
        <v>453</v>
      </c>
      <c r="D157" s="86">
        <v>179352</v>
      </c>
      <c r="E157" s="86">
        <v>8.44</v>
      </c>
      <c r="F157" s="86">
        <v>0.85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78"/>
      <c r="B159" s="86" t="s">
        <v>115</v>
      </c>
      <c r="C159" s="86" t="s">
        <v>454</v>
      </c>
      <c r="D159" s="86" t="s">
        <v>455</v>
      </c>
      <c r="E159" s="86" t="s">
        <v>456</v>
      </c>
      <c r="F159" s="86" t="s">
        <v>457</v>
      </c>
      <c r="G159" s="86" t="s">
        <v>458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6" t="s">
        <v>459</v>
      </c>
      <c r="B160" s="86" t="s">
        <v>460</v>
      </c>
      <c r="C160" s="86">
        <v>0.38</v>
      </c>
      <c r="D160" s="86">
        <v>845000</v>
      </c>
      <c r="E160" s="86">
        <v>0.8</v>
      </c>
      <c r="F160" s="86">
        <v>1.81</v>
      </c>
      <c r="G160" s="86">
        <v>0.59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78"/>
      <c r="B162" s="86" t="s">
        <v>464</v>
      </c>
      <c r="C162" s="86" t="s">
        <v>465</v>
      </c>
      <c r="D162" s="86" t="s">
        <v>466</v>
      </c>
      <c r="E162" s="86" t="s">
        <v>467</v>
      </c>
      <c r="F162" s="86" t="s">
        <v>468</v>
      </c>
      <c r="G162" s="86" t="s">
        <v>469</v>
      </c>
      <c r="H162" s="86" t="s">
        <v>470</v>
      </c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6" t="s">
        <v>471</v>
      </c>
      <c r="B163" s="86">
        <v>51375.432399999998</v>
      </c>
      <c r="C163" s="86">
        <v>82.056100000000001</v>
      </c>
      <c r="D163" s="86">
        <v>333.13080000000002</v>
      </c>
      <c r="E163" s="86">
        <v>0</v>
      </c>
      <c r="F163" s="86">
        <v>5.9999999999999995E-4</v>
      </c>
      <c r="G163" s="87">
        <v>1661340</v>
      </c>
      <c r="H163" s="86">
        <v>21462.780900000002</v>
      </c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6" t="s">
        <v>472</v>
      </c>
      <c r="B164" s="86">
        <v>43561.114500000003</v>
      </c>
      <c r="C164" s="86">
        <v>70.739900000000006</v>
      </c>
      <c r="D164" s="86">
        <v>293.40800000000002</v>
      </c>
      <c r="E164" s="86">
        <v>0</v>
      </c>
      <c r="F164" s="86">
        <v>5.9999999999999995E-4</v>
      </c>
      <c r="G164" s="87">
        <v>1463280</v>
      </c>
      <c r="H164" s="86">
        <v>18319.297500000001</v>
      </c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6" t="s">
        <v>473</v>
      </c>
      <c r="B165" s="86">
        <v>51653.399599999997</v>
      </c>
      <c r="C165" s="86">
        <v>83.958299999999994</v>
      </c>
      <c r="D165" s="86">
        <v>348.63900000000001</v>
      </c>
      <c r="E165" s="86">
        <v>0</v>
      </c>
      <c r="F165" s="86">
        <v>6.9999999999999999E-4</v>
      </c>
      <c r="G165" s="87">
        <v>1738730</v>
      </c>
      <c r="H165" s="86">
        <v>21730.4637</v>
      </c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6" t="s">
        <v>474</v>
      </c>
      <c r="B166" s="86">
        <v>52169.701500000003</v>
      </c>
      <c r="C166" s="86">
        <v>85.394900000000007</v>
      </c>
      <c r="D166" s="86">
        <v>357.73899999999998</v>
      </c>
      <c r="E166" s="86">
        <v>0</v>
      </c>
      <c r="F166" s="86">
        <v>6.9999999999999999E-4</v>
      </c>
      <c r="G166" s="87">
        <v>1784140</v>
      </c>
      <c r="H166" s="86">
        <v>22009.764299999999</v>
      </c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 s="86" t="s">
        <v>279</v>
      </c>
      <c r="B167" s="86">
        <v>62081.403100000003</v>
      </c>
      <c r="C167" s="86">
        <v>101.6952</v>
      </c>
      <c r="D167" s="86">
        <v>426.42169999999999</v>
      </c>
      <c r="E167" s="86">
        <v>0</v>
      </c>
      <c r="F167" s="86">
        <v>8.0000000000000004E-4</v>
      </c>
      <c r="G167" s="87">
        <v>2126680</v>
      </c>
      <c r="H167" s="86">
        <v>26199.3086</v>
      </c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86" t="s">
        <v>475</v>
      </c>
      <c r="B168" s="86">
        <v>73926.831399999995</v>
      </c>
      <c r="C168" s="86">
        <v>121.14400000000001</v>
      </c>
      <c r="D168" s="86">
        <v>508.20699999999999</v>
      </c>
      <c r="E168" s="86">
        <v>0</v>
      </c>
      <c r="F168" s="86">
        <v>1E-3</v>
      </c>
      <c r="G168" s="87">
        <v>2534560</v>
      </c>
      <c r="H168" s="86">
        <v>31202.928500000002</v>
      </c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6" t="s">
        <v>476</v>
      </c>
      <c r="B169" s="86">
        <v>76267.787800000006</v>
      </c>
      <c r="C169" s="86">
        <v>124.988</v>
      </c>
      <c r="D169" s="86">
        <v>524.37329999999997</v>
      </c>
      <c r="E169" s="86">
        <v>0</v>
      </c>
      <c r="F169" s="86">
        <v>1E-3</v>
      </c>
      <c r="G169" s="87">
        <v>2615190</v>
      </c>
      <c r="H169" s="86">
        <v>32191.808300000001</v>
      </c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6" t="s">
        <v>477</v>
      </c>
      <c r="B170" s="86">
        <v>79892.625899999999</v>
      </c>
      <c r="C170" s="86">
        <v>130.9288</v>
      </c>
      <c r="D170" s="86">
        <v>549.29970000000003</v>
      </c>
      <c r="E170" s="86">
        <v>0</v>
      </c>
      <c r="F170" s="86">
        <v>1E-3</v>
      </c>
      <c r="G170" s="87">
        <v>2739500</v>
      </c>
      <c r="H170" s="86">
        <v>33721.858099999998</v>
      </c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6" t="s">
        <v>478</v>
      </c>
      <c r="B171" s="86">
        <v>66278.700700000001</v>
      </c>
      <c r="C171" s="86">
        <v>108.6022</v>
      </c>
      <c r="D171" s="86">
        <v>455.5471</v>
      </c>
      <c r="E171" s="86">
        <v>0</v>
      </c>
      <c r="F171" s="86">
        <v>8.9999999999999998E-4</v>
      </c>
      <c r="G171" s="87">
        <v>2271930</v>
      </c>
      <c r="H171" s="86">
        <v>27973.896400000001</v>
      </c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6" t="s">
        <v>479</v>
      </c>
      <c r="B172" s="86">
        <v>55376.736900000004</v>
      </c>
      <c r="C172" s="86">
        <v>90.674499999999995</v>
      </c>
      <c r="D172" s="86">
        <v>380.01310000000001</v>
      </c>
      <c r="E172" s="86">
        <v>0</v>
      </c>
      <c r="F172" s="86">
        <v>6.9999999999999999E-4</v>
      </c>
      <c r="G172" s="87">
        <v>1895220</v>
      </c>
      <c r="H172" s="86">
        <v>23365.900300000001</v>
      </c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6" t="s">
        <v>480</v>
      </c>
      <c r="B173" s="86">
        <v>46853.371099999997</v>
      </c>
      <c r="C173" s="86">
        <v>76.284599999999998</v>
      </c>
      <c r="D173" s="86">
        <v>317.44720000000001</v>
      </c>
      <c r="E173" s="86">
        <v>0</v>
      </c>
      <c r="F173" s="86">
        <v>5.9999999999999995E-4</v>
      </c>
      <c r="G173" s="87">
        <v>1583180</v>
      </c>
      <c r="H173" s="86">
        <v>19724.444299999999</v>
      </c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6" t="s">
        <v>481</v>
      </c>
      <c r="B174" s="86">
        <v>49165.273399999998</v>
      </c>
      <c r="C174" s="86">
        <v>79.061700000000002</v>
      </c>
      <c r="D174" s="86">
        <v>323.83429999999998</v>
      </c>
      <c r="E174" s="86">
        <v>0</v>
      </c>
      <c r="F174" s="86">
        <v>5.9999999999999995E-4</v>
      </c>
      <c r="G174" s="87">
        <v>1615000</v>
      </c>
      <c r="H174" s="86">
        <v>20595.1306</v>
      </c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6"/>
      <c r="B175" s="86"/>
      <c r="C175" s="86"/>
      <c r="D175" s="86"/>
      <c r="E175" s="86"/>
      <c r="F175" s="86"/>
      <c r="G175" s="86"/>
      <c r="H175" s="86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6" t="s">
        <v>482</v>
      </c>
      <c r="B176" s="86">
        <v>708602.37840000005</v>
      </c>
      <c r="C176" s="86">
        <v>1155.5282</v>
      </c>
      <c r="D176" s="86">
        <v>4818.0603000000001</v>
      </c>
      <c r="E176" s="86">
        <v>0</v>
      </c>
      <c r="F176" s="86">
        <v>8.9999999999999993E-3</v>
      </c>
      <c r="G176" s="87">
        <v>24028800</v>
      </c>
      <c r="H176" s="86">
        <v>298497.58140000002</v>
      </c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6" t="s">
        <v>483</v>
      </c>
      <c r="B177" s="86">
        <v>43561.114500000003</v>
      </c>
      <c r="C177" s="86">
        <v>70.739900000000006</v>
      </c>
      <c r="D177" s="86">
        <v>293.40800000000002</v>
      </c>
      <c r="E177" s="86">
        <v>0</v>
      </c>
      <c r="F177" s="86">
        <v>5.9999999999999995E-4</v>
      </c>
      <c r="G177" s="87">
        <v>1463280</v>
      </c>
      <c r="H177" s="86">
        <v>18319.297500000001</v>
      </c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6" t="s">
        <v>484</v>
      </c>
      <c r="B178" s="86">
        <v>79892.625899999999</v>
      </c>
      <c r="C178" s="86">
        <v>130.9288</v>
      </c>
      <c r="D178" s="86">
        <v>549.29970000000003</v>
      </c>
      <c r="E178" s="86">
        <v>0</v>
      </c>
      <c r="F178" s="86">
        <v>1E-3</v>
      </c>
      <c r="G178" s="87">
        <v>2739500</v>
      </c>
      <c r="H178" s="86">
        <v>33721.858099999998</v>
      </c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/>
      <c r="B180" s="86" t="s">
        <v>485</v>
      </c>
      <c r="C180" s="86" t="s">
        <v>486</v>
      </c>
      <c r="D180" s="86" t="s">
        <v>487</v>
      </c>
      <c r="E180" s="86" t="s">
        <v>488</v>
      </c>
      <c r="F180" s="86" t="s">
        <v>489</v>
      </c>
      <c r="G180" s="86" t="s">
        <v>490</v>
      </c>
      <c r="H180" s="86" t="s">
        <v>491</v>
      </c>
      <c r="I180" s="86" t="s">
        <v>492</v>
      </c>
      <c r="J180" s="86" t="s">
        <v>493</v>
      </c>
      <c r="K180" s="86" t="s">
        <v>494</v>
      </c>
      <c r="L180" s="86" t="s">
        <v>495</v>
      </c>
      <c r="M180" s="86" t="s">
        <v>496</v>
      </c>
      <c r="N180" s="86" t="s">
        <v>497</v>
      </c>
      <c r="O180" s="86" t="s">
        <v>498</v>
      </c>
      <c r="P180" s="86" t="s">
        <v>499</v>
      </c>
      <c r="Q180" s="86" t="s">
        <v>500</v>
      </c>
      <c r="R180" s="86" t="s">
        <v>501</v>
      </c>
      <c r="S180" s="86" t="s">
        <v>502</v>
      </c>
    </row>
    <row r="181" spans="1:19">
      <c r="A181" s="86" t="s">
        <v>471</v>
      </c>
      <c r="B181" s="87">
        <v>218007000000</v>
      </c>
      <c r="C181" s="86">
        <v>185363.921</v>
      </c>
      <c r="D181" s="86" t="s">
        <v>725</v>
      </c>
      <c r="E181" s="86">
        <v>75734.207999999999</v>
      </c>
      <c r="F181" s="86">
        <v>51598.362999999998</v>
      </c>
      <c r="G181" s="86">
        <v>45204.942999999999</v>
      </c>
      <c r="H181" s="86">
        <v>0</v>
      </c>
      <c r="I181" s="86">
        <v>12817.967000000001</v>
      </c>
      <c r="J181" s="86">
        <v>0</v>
      </c>
      <c r="K181" s="86">
        <v>8.44</v>
      </c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</row>
    <row r="182" spans="1:19">
      <c r="A182" s="86" t="s">
        <v>472</v>
      </c>
      <c r="B182" s="87">
        <v>192018000000</v>
      </c>
      <c r="C182" s="86">
        <v>199950.09400000001</v>
      </c>
      <c r="D182" s="86" t="s">
        <v>652</v>
      </c>
      <c r="E182" s="86">
        <v>75734.207999999999</v>
      </c>
      <c r="F182" s="86">
        <v>51598.362999999998</v>
      </c>
      <c r="G182" s="86">
        <v>45204.942999999999</v>
      </c>
      <c r="H182" s="86">
        <v>0</v>
      </c>
      <c r="I182" s="86">
        <v>27404.138999999999</v>
      </c>
      <c r="J182" s="86">
        <v>0</v>
      </c>
      <c r="K182" s="86">
        <v>8.44</v>
      </c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</row>
    <row r="183" spans="1:19">
      <c r="A183" s="86" t="s">
        <v>473</v>
      </c>
      <c r="B183" s="87">
        <v>228163000000</v>
      </c>
      <c r="C183" s="86">
        <v>233178.06400000001</v>
      </c>
      <c r="D183" s="86" t="s">
        <v>653</v>
      </c>
      <c r="E183" s="86">
        <v>75734.207999999999</v>
      </c>
      <c r="F183" s="86">
        <v>50956.165999999997</v>
      </c>
      <c r="G183" s="86">
        <v>45204.942999999999</v>
      </c>
      <c r="H183" s="86">
        <v>0</v>
      </c>
      <c r="I183" s="86">
        <v>61274.307999999997</v>
      </c>
      <c r="J183" s="86">
        <v>0</v>
      </c>
      <c r="K183" s="86">
        <v>8.44</v>
      </c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</row>
    <row r="184" spans="1:19">
      <c r="A184" s="86" t="s">
        <v>474</v>
      </c>
      <c r="B184" s="87">
        <v>234122000000</v>
      </c>
      <c r="C184" s="86">
        <v>264464.31300000002</v>
      </c>
      <c r="D184" s="86" t="s">
        <v>584</v>
      </c>
      <c r="E184" s="86">
        <v>75734.207999999999</v>
      </c>
      <c r="F184" s="86">
        <v>50956.165999999997</v>
      </c>
      <c r="G184" s="86">
        <v>45204.942999999999</v>
      </c>
      <c r="H184" s="86">
        <v>0</v>
      </c>
      <c r="I184" s="86">
        <v>92560.555999999997</v>
      </c>
      <c r="J184" s="86">
        <v>0</v>
      </c>
      <c r="K184" s="86">
        <v>8.44</v>
      </c>
      <c r="L184" s="86">
        <v>0</v>
      </c>
      <c r="M184" s="86">
        <v>0</v>
      </c>
      <c r="N184" s="86">
        <v>0</v>
      </c>
      <c r="O184" s="86">
        <v>0</v>
      </c>
      <c r="P184" s="86">
        <v>0</v>
      </c>
      <c r="Q184" s="86">
        <v>0</v>
      </c>
      <c r="R184" s="86">
        <v>0</v>
      </c>
      <c r="S184" s="86">
        <v>0</v>
      </c>
    </row>
    <row r="185" spans="1:19">
      <c r="A185" s="86" t="s">
        <v>279</v>
      </c>
      <c r="B185" s="87">
        <v>279071000000</v>
      </c>
      <c r="C185" s="86">
        <v>282086.38799999998</v>
      </c>
      <c r="D185" s="86" t="s">
        <v>510</v>
      </c>
      <c r="E185" s="86">
        <v>75734.207999999999</v>
      </c>
      <c r="F185" s="86">
        <v>50956.165999999997</v>
      </c>
      <c r="G185" s="86">
        <v>45204.942999999999</v>
      </c>
      <c r="H185" s="86">
        <v>0</v>
      </c>
      <c r="I185" s="86">
        <v>110182.63099999999</v>
      </c>
      <c r="J185" s="86">
        <v>0</v>
      </c>
      <c r="K185" s="86">
        <v>8.44</v>
      </c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</row>
    <row r="186" spans="1:19">
      <c r="A186" s="86" t="s">
        <v>475</v>
      </c>
      <c r="B186" s="87">
        <v>332596000000</v>
      </c>
      <c r="C186" s="86">
        <v>324601.87300000002</v>
      </c>
      <c r="D186" s="86" t="s">
        <v>511</v>
      </c>
      <c r="E186" s="86">
        <v>75734.207999999999</v>
      </c>
      <c r="F186" s="86">
        <v>50956.165999999997</v>
      </c>
      <c r="G186" s="86">
        <v>45204.942999999999</v>
      </c>
      <c r="H186" s="86">
        <v>0</v>
      </c>
      <c r="I186" s="86">
        <v>152698.117</v>
      </c>
      <c r="J186" s="86">
        <v>0</v>
      </c>
      <c r="K186" s="86">
        <v>8.44</v>
      </c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</row>
    <row r="187" spans="1:19">
      <c r="A187" s="86" t="s">
        <v>476</v>
      </c>
      <c r="B187" s="87">
        <v>343176000000</v>
      </c>
      <c r="C187" s="86">
        <v>321114.3</v>
      </c>
      <c r="D187" s="86" t="s">
        <v>512</v>
      </c>
      <c r="E187" s="86">
        <v>75734.207999999999</v>
      </c>
      <c r="F187" s="86">
        <v>50956.165999999997</v>
      </c>
      <c r="G187" s="86">
        <v>45204.942999999999</v>
      </c>
      <c r="H187" s="86">
        <v>0</v>
      </c>
      <c r="I187" s="86">
        <v>149210.54399999999</v>
      </c>
      <c r="J187" s="86">
        <v>0</v>
      </c>
      <c r="K187" s="86">
        <v>8.44</v>
      </c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</row>
    <row r="188" spans="1:19">
      <c r="A188" s="86" t="s">
        <v>477</v>
      </c>
      <c r="B188" s="87">
        <v>359489000000</v>
      </c>
      <c r="C188" s="86">
        <v>310978.96899999998</v>
      </c>
      <c r="D188" s="86" t="s">
        <v>654</v>
      </c>
      <c r="E188" s="86">
        <v>75734.207999999999</v>
      </c>
      <c r="F188" s="86">
        <v>50956.165999999997</v>
      </c>
      <c r="G188" s="86">
        <v>45204.942999999999</v>
      </c>
      <c r="H188" s="86">
        <v>0</v>
      </c>
      <c r="I188" s="86">
        <v>139075.212</v>
      </c>
      <c r="J188" s="86">
        <v>0</v>
      </c>
      <c r="K188" s="86">
        <v>8.44</v>
      </c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</row>
    <row r="189" spans="1:19">
      <c r="A189" s="86" t="s">
        <v>478</v>
      </c>
      <c r="B189" s="87">
        <v>298132000000</v>
      </c>
      <c r="C189" s="86">
        <v>302351.01699999999</v>
      </c>
      <c r="D189" s="86" t="s">
        <v>655</v>
      </c>
      <c r="E189" s="86">
        <v>75734.207999999999</v>
      </c>
      <c r="F189" s="86">
        <v>50956.165999999997</v>
      </c>
      <c r="G189" s="86">
        <v>45204.942999999999</v>
      </c>
      <c r="H189" s="86">
        <v>0</v>
      </c>
      <c r="I189" s="86">
        <v>130447.26</v>
      </c>
      <c r="J189" s="86">
        <v>0</v>
      </c>
      <c r="K189" s="86">
        <v>8.44</v>
      </c>
      <c r="L189" s="86">
        <v>0</v>
      </c>
      <c r="M189" s="86">
        <v>0</v>
      </c>
      <c r="N189" s="86">
        <v>0</v>
      </c>
      <c r="O189" s="86">
        <v>0</v>
      </c>
      <c r="P189" s="86">
        <v>0</v>
      </c>
      <c r="Q189" s="86">
        <v>0</v>
      </c>
      <c r="R189" s="86">
        <v>0</v>
      </c>
      <c r="S189" s="86">
        <v>0</v>
      </c>
    </row>
    <row r="190" spans="1:19">
      <c r="A190" s="86" t="s">
        <v>479</v>
      </c>
      <c r="B190" s="87">
        <v>248699000000</v>
      </c>
      <c r="C190" s="86">
        <v>268116.022</v>
      </c>
      <c r="D190" s="86" t="s">
        <v>526</v>
      </c>
      <c r="E190" s="86">
        <v>75734.207999999999</v>
      </c>
      <c r="F190" s="86">
        <v>50956.165999999997</v>
      </c>
      <c r="G190" s="86">
        <v>45204.942999999999</v>
      </c>
      <c r="H190" s="86">
        <v>0</v>
      </c>
      <c r="I190" s="86">
        <v>96212.264999999999</v>
      </c>
      <c r="J190" s="86">
        <v>0</v>
      </c>
      <c r="K190" s="86">
        <v>8.44</v>
      </c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</row>
    <row r="191" spans="1:19">
      <c r="A191" s="86" t="s">
        <v>480</v>
      </c>
      <c r="B191" s="87">
        <v>207751000000</v>
      </c>
      <c r="C191" s="86">
        <v>214516.37100000001</v>
      </c>
      <c r="D191" s="86" t="s">
        <v>518</v>
      </c>
      <c r="E191" s="86">
        <v>75734.207999999999</v>
      </c>
      <c r="F191" s="86">
        <v>51598.362999999998</v>
      </c>
      <c r="G191" s="86">
        <v>45204.942999999999</v>
      </c>
      <c r="H191" s="86">
        <v>0</v>
      </c>
      <c r="I191" s="86">
        <v>41970.415999999997</v>
      </c>
      <c r="J191" s="86">
        <v>0</v>
      </c>
      <c r="K191" s="86">
        <v>8.44</v>
      </c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</row>
    <row r="192" spans="1:19">
      <c r="A192" s="86" t="s">
        <v>481</v>
      </c>
      <c r="B192" s="87">
        <v>211926000000</v>
      </c>
      <c r="C192" s="86">
        <v>207045.89</v>
      </c>
      <c r="D192" s="86" t="s">
        <v>513</v>
      </c>
      <c r="E192" s="86">
        <v>75734.207999999999</v>
      </c>
      <c r="F192" s="86">
        <v>51598.362999999998</v>
      </c>
      <c r="G192" s="86">
        <v>45204.942999999999</v>
      </c>
      <c r="H192" s="86">
        <v>0</v>
      </c>
      <c r="I192" s="86">
        <v>34499.934999999998</v>
      </c>
      <c r="J192" s="86">
        <v>0</v>
      </c>
      <c r="K192" s="86">
        <v>8.44</v>
      </c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</row>
    <row r="193" spans="1:19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</row>
    <row r="194" spans="1:19">
      <c r="A194" s="86" t="s">
        <v>482</v>
      </c>
      <c r="B194" s="87">
        <v>3153150000000</v>
      </c>
      <c r="C194" s="86"/>
      <c r="D194" s="86"/>
      <c r="E194" s="86"/>
      <c r="F194" s="86"/>
      <c r="G194" s="86"/>
      <c r="H194" s="86"/>
      <c r="I194" s="86"/>
      <c r="J194" s="86"/>
      <c r="K194" s="86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</row>
    <row r="195" spans="1:19">
      <c r="A195" s="86" t="s">
        <v>483</v>
      </c>
      <c r="B195" s="87">
        <v>192018000000</v>
      </c>
      <c r="C195" s="86">
        <v>185363.921</v>
      </c>
      <c r="D195" s="86"/>
      <c r="E195" s="86">
        <v>75734.207999999999</v>
      </c>
      <c r="F195" s="86">
        <v>50956.165999999997</v>
      </c>
      <c r="G195" s="86">
        <v>45204.942999999999</v>
      </c>
      <c r="H195" s="86">
        <v>0</v>
      </c>
      <c r="I195" s="86">
        <v>12817.967000000001</v>
      </c>
      <c r="J195" s="86">
        <v>0</v>
      </c>
      <c r="K195" s="86">
        <v>8.44</v>
      </c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</row>
    <row r="196" spans="1:19">
      <c r="A196" s="86" t="s">
        <v>484</v>
      </c>
      <c r="B196" s="87">
        <v>359489000000</v>
      </c>
      <c r="C196" s="86">
        <v>324601.87300000002</v>
      </c>
      <c r="D196" s="86"/>
      <c r="E196" s="86">
        <v>75734.207999999999</v>
      </c>
      <c r="F196" s="86">
        <v>51598.362999999998</v>
      </c>
      <c r="G196" s="86">
        <v>45204.942999999999</v>
      </c>
      <c r="H196" s="86">
        <v>0</v>
      </c>
      <c r="I196" s="86">
        <v>152698.117</v>
      </c>
      <c r="J196" s="86">
        <v>0</v>
      </c>
      <c r="K196" s="86">
        <v>8.44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</row>
    <row r="197" spans="1:1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/>
      <c r="B198" s="86" t="s">
        <v>503</v>
      </c>
      <c r="C198" s="86" t="s">
        <v>504</v>
      </c>
      <c r="D198" s="86" t="s">
        <v>505</v>
      </c>
      <c r="E198" s="86" t="s">
        <v>238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6" t="s">
        <v>506</v>
      </c>
      <c r="B199" s="86">
        <v>88522.75</v>
      </c>
      <c r="C199" s="86">
        <v>1315.85</v>
      </c>
      <c r="D199" s="86">
        <v>0</v>
      </c>
      <c r="E199" s="86">
        <v>89838.61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6" t="s">
        <v>507</v>
      </c>
      <c r="B200" s="86">
        <v>17.77</v>
      </c>
      <c r="C200" s="86">
        <v>0.26</v>
      </c>
      <c r="D200" s="86">
        <v>0</v>
      </c>
      <c r="E200" s="86">
        <v>18.03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6" t="s">
        <v>508</v>
      </c>
      <c r="B201" s="86">
        <v>17.77</v>
      </c>
      <c r="C201" s="86">
        <v>0.26</v>
      </c>
      <c r="D201" s="86">
        <v>0</v>
      </c>
      <c r="E201" s="86">
        <v>18.03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</row>
    <row r="203" spans="1:19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</row>
    <row r="204" spans="1:19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</row>
    <row r="205" spans="1:19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</row>
    <row r="206" spans="1:19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</row>
    <row r="207" spans="1:19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</row>
    <row r="208" spans="1:19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</row>
    <row r="209" spans="1:1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</row>
    <row r="210" spans="1:1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</row>
    <row r="211" spans="1:1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</row>
    <row r="212" spans="1:1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</row>
    <row r="213" spans="1:1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</row>
    <row r="214" spans="1:1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Miami!mdoff01miami_9</vt:lpstr>
      <vt:lpstr>Houston!mdoff02houston_9</vt:lpstr>
      <vt:lpstr>Phoenix!mdoff03phoenix_9</vt:lpstr>
      <vt:lpstr>Atlanta!mdoff04atlanta_9</vt:lpstr>
      <vt:lpstr>LosAngeles!mdoff05losangeles_9</vt:lpstr>
      <vt:lpstr>LasVegas!mdoff06lasvegas_9</vt:lpstr>
      <vt:lpstr>SanFrancisco!mdoff07sanfrancisco_9</vt:lpstr>
      <vt:lpstr>Baltimore!mdoff08baltimore_9</vt:lpstr>
      <vt:lpstr>Albuquerque!mdoff09albuquerque_9</vt:lpstr>
      <vt:lpstr>Seattle!mdoff10seattle_9</vt:lpstr>
      <vt:lpstr>Chicago!mdoff11chicago_9</vt:lpstr>
      <vt:lpstr>Boulder!mdoff12boulder_9</vt:lpstr>
      <vt:lpstr>Minneapolis!mdoff13minneapolis_9</vt:lpstr>
      <vt:lpstr>Helena!mdoff14helena_9</vt:lpstr>
      <vt:lpstr>Duluth!mdoff15duluth_9</vt:lpstr>
      <vt:lpstr>Fairbanks!mdoff16fairbanks_9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2010-02-17T04:48:36Z</dcterms:modified>
</cp:coreProperties>
</file>